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Y:\Oficina Asesora Juridica\CONTRATACION\9.CONTRATACIÓN 2026\SELECCIÒN ABREVIADA DE MENOR CUANTÌA LOGÌSTICA\"/>
    </mc:Choice>
  </mc:AlternateContent>
  <xr:revisionPtr revIDLastSave="0" documentId="13_ncr:1_{74ED3AE9-27E9-4748-AA81-E518ABC13416}" xr6:coauthVersionLast="47" xr6:coauthVersionMax="47" xr10:uidLastSave="{00000000-0000-0000-0000-000000000000}"/>
  <bookViews>
    <workbookView xWindow="-120" yWindow="-120" windowWidth="29040" windowHeight="17520" xr2:uid="{00000000-000D-0000-FFFF-FFFF00000000}"/>
  </bookViews>
  <sheets>
    <sheet name="CUADRO EN BLANCO " sheetId="1" r:id="rId1"/>
  </sheets>
  <externalReferences>
    <externalReference r:id="rId2"/>
  </externalReferences>
  <definedNames>
    <definedName name="_xlnm._FilterDatabase" localSheetId="0" hidden="1">'CUADRO EN BLANCO '!$A$3:$M$135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31" i="1" l="1"/>
  <c r="I130" i="1"/>
  <c r="K130" i="1" s="1"/>
  <c r="G129" i="1"/>
  <c r="I129" i="1" s="1"/>
  <c r="K129" i="1" s="1"/>
  <c r="G128" i="1"/>
  <c r="I128" i="1" s="1"/>
  <c r="K128" i="1" s="1"/>
  <c r="G127" i="1"/>
  <c r="I127" i="1" s="1"/>
  <c r="K127" i="1" s="1"/>
  <c r="G126" i="1"/>
  <c r="I126" i="1" s="1"/>
  <c r="K126" i="1" s="1"/>
  <c r="G125" i="1"/>
  <c r="I125" i="1" s="1"/>
  <c r="K125" i="1" s="1"/>
  <c r="G124" i="1"/>
  <c r="I124" i="1" s="1"/>
  <c r="K124" i="1" s="1"/>
  <c r="G123" i="1"/>
  <c r="I123" i="1" s="1"/>
  <c r="K123" i="1" s="1"/>
  <c r="G122" i="1"/>
  <c r="I122" i="1" s="1"/>
  <c r="K122" i="1" s="1"/>
  <c r="G121" i="1"/>
  <c r="I121" i="1" s="1"/>
  <c r="K121" i="1" s="1"/>
  <c r="G120" i="1"/>
  <c r="I120" i="1" s="1"/>
  <c r="K120" i="1" s="1"/>
  <c r="G119" i="1"/>
  <c r="I119" i="1" s="1"/>
  <c r="K119" i="1" s="1"/>
  <c r="G118" i="1"/>
  <c r="I118" i="1" s="1"/>
  <c r="K118" i="1" s="1"/>
  <c r="G117" i="1"/>
  <c r="I117" i="1" s="1"/>
  <c r="K117" i="1" s="1"/>
  <c r="I116" i="1"/>
  <c r="K116" i="1" s="1"/>
  <c r="G116" i="1"/>
  <c r="G115" i="1"/>
  <c r="I115" i="1" s="1"/>
  <c r="K115" i="1" s="1"/>
  <c r="G114" i="1"/>
  <c r="I114" i="1" s="1"/>
  <c r="K114" i="1" s="1"/>
  <c r="G113" i="1"/>
  <c r="I113" i="1" s="1"/>
  <c r="K113" i="1" s="1"/>
  <c r="G112" i="1"/>
  <c r="I112" i="1" s="1"/>
  <c r="K112" i="1" s="1"/>
  <c r="G111" i="1"/>
  <c r="I111" i="1" s="1"/>
  <c r="K111" i="1" s="1"/>
  <c r="G110" i="1"/>
  <c r="I110" i="1" s="1"/>
  <c r="K110" i="1" s="1"/>
  <c r="G109" i="1"/>
  <c r="I109" i="1" s="1"/>
  <c r="K109" i="1" s="1"/>
  <c r="G108" i="1"/>
  <c r="I108" i="1" s="1"/>
  <c r="K108" i="1" s="1"/>
  <c r="G107" i="1"/>
  <c r="I107" i="1" s="1"/>
  <c r="K107" i="1" s="1"/>
  <c r="G106" i="1"/>
  <c r="I106" i="1" s="1"/>
  <c r="K106" i="1" s="1"/>
  <c r="G105" i="1"/>
  <c r="I105" i="1" s="1"/>
  <c r="K105" i="1" s="1"/>
  <c r="I104" i="1"/>
  <c r="K104" i="1" s="1"/>
  <c r="G104" i="1"/>
  <c r="G103" i="1"/>
  <c r="I103" i="1" s="1"/>
  <c r="K103" i="1" s="1"/>
  <c r="G102" i="1"/>
  <c r="I102" i="1" s="1"/>
  <c r="K102" i="1" s="1"/>
  <c r="G101" i="1"/>
  <c r="I101" i="1" s="1"/>
  <c r="K101" i="1" s="1"/>
  <c r="G100" i="1"/>
  <c r="I100" i="1" s="1"/>
  <c r="K100" i="1" s="1"/>
  <c r="G99" i="1"/>
  <c r="I99" i="1" s="1"/>
  <c r="K99" i="1" s="1"/>
  <c r="G98" i="1"/>
  <c r="I98" i="1" s="1"/>
  <c r="K98" i="1" s="1"/>
  <c r="G97" i="1"/>
  <c r="I97" i="1" s="1"/>
  <c r="K97" i="1" s="1"/>
  <c r="G96" i="1"/>
  <c r="I96" i="1" s="1"/>
  <c r="K96" i="1" s="1"/>
  <c r="G95" i="1"/>
  <c r="I95" i="1" s="1"/>
  <c r="K95" i="1" s="1"/>
  <c r="G94" i="1"/>
  <c r="I94" i="1" s="1"/>
  <c r="K94" i="1" s="1"/>
  <c r="G93" i="1"/>
  <c r="I93" i="1" s="1"/>
  <c r="K93" i="1" s="1"/>
  <c r="G92" i="1"/>
  <c r="I92" i="1" s="1"/>
  <c r="K92" i="1" s="1"/>
  <c r="G91" i="1"/>
  <c r="I91" i="1" s="1"/>
  <c r="K91" i="1" s="1"/>
  <c r="G90" i="1"/>
  <c r="I90" i="1" s="1"/>
  <c r="K90" i="1" s="1"/>
  <c r="G89" i="1"/>
  <c r="I89" i="1" s="1"/>
  <c r="K89" i="1" s="1"/>
  <c r="G88" i="1"/>
  <c r="I88" i="1" s="1"/>
  <c r="K88" i="1" s="1"/>
  <c r="G87" i="1"/>
  <c r="I87" i="1" s="1"/>
  <c r="K87" i="1" s="1"/>
  <c r="G86" i="1"/>
  <c r="I86" i="1" s="1"/>
  <c r="K86" i="1" s="1"/>
  <c r="G85" i="1"/>
  <c r="I85" i="1" s="1"/>
  <c r="K85" i="1" s="1"/>
  <c r="G84" i="1"/>
  <c r="I84" i="1" s="1"/>
  <c r="K84" i="1" s="1"/>
  <c r="G83" i="1"/>
  <c r="I83" i="1" s="1"/>
  <c r="K83" i="1" s="1"/>
  <c r="G82" i="1"/>
  <c r="I82" i="1" s="1"/>
  <c r="K82" i="1" s="1"/>
  <c r="G81" i="1"/>
  <c r="I81" i="1" s="1"/>
  <c r="K81" i="1" s="1"/>
  <c r="G80" i="1"/>
  <c r="I80" i="1" s="1"/>
  <c r="K80" i="1" s="1"/>
  <c r="G79" i="1"/>
  <c r="I79" i="1" s="1"/>
  <c r="K79" i="1" s="1"/>
  <c r="G78" i="1"/>
  <c r="I78" i="1" s="1"/>
  <c r="K78" i="1" s="1"/>
  <c r="G77" i="1"/>
  <c r="I77" i="1" s="1"/>
  <c r="K77" i="1" s="1"/>
  <c r="G76" i="1"/>
  <c r="I76" i="1" s="1"/>
  <c r="K76" i="1" s="1"/>
  <c r="G75" i="1"/>
  <c r="I75" i="1" s="1"/>
  <c r="K75" i="1" s="1"/>
  <c r="G74" i="1"/>
  <c r="I74" i="1" s="1"/>
  <c r="K74" i="1" s="1"/>
  <c r="G73" i="1"/>
  <c r="I73" i="1" s="1"/>
  <c r="K73" i="1" s="1"/>
  <c r="G72" i="1"/>
  <c r="I72" i="1" s="1"/>
  <c r="K72" i="1" s="1"/>
  <c r="G71" i="1"/>
  <c r="I71" i="1" s="1"/>
  <c r="K71" i="1" s="1"/>
  <c r="G70" i="1"/>
  <c r="I70" i="1" s="1"/>
  <c r="K70" i="1" s="1"/>
  <c r="G69" i="1"/>
  <c r="I69" i="1" s="1"/>
  <c r="K69" i="1" s="1"/>
  <c r="G68" i="1"/>
  <c r="I68" i="1" s="1"/>
  <c r="K68" i="1" s="1"/>
  <c r="G67" i="1"/>
  <c r="I67" i="1" s="1"/>
  <c r="K67" i="1" s="1"/>
  <c r="G66" i="1"/>
  <c r="I66" i="1" s="1"/>
  <c r="K66" i="1" s="1"/>
  <c r="G65" i="1"/>
  <c r="I65" i="1" s="1"/>
  <c r="K65" i="1" s="1"/>
  <c r="G64" i="1"/>
  <c r="I64" i="1" s="1"/>
  <c r="K64" i="1" s="1"/>
  <c r="G63" i="1"/>
  <c r="I63" i="1" s="1"/>
  <c r="K63" i="1" s="1"/>
  <c r="G62" i="1"/>
  <c r="I62" i="1" s="1"/>
  <c r="K62" i="1" s="1"/>
  <c r="G61" i="1"/>
  <c r="I61" i="1" s="1"/>
  <c r="K61" i="1" s="1"/>
  <c r="G60" i="1"/>
  <c r="I60" i="1" s="1"/>
  <c r="K60" i="1" s="1"/>
  <c r="G59" i="1"/>
  <c r="I59" i="1" s="1"/>
  <c r="K59" i="1" s="1"/>
  <c r="G58" i="1"/>
  <c r="I58" i="1" s="1"/>
  <c r="K58" i="1" s="1"/>
  <c r="G57" i="1"/>
  <c r="I57" i="1" s="1"/>
  <c r="K57" i="1" s="1"/>
  <c r="G56" i="1"/>
  <c r="I56" i="1" s="1"/>
  <c r="K56" i="1" s="1"/>
  <c r="G55" i="1"/>
  <c r="I55" i="1" s="1"/>
  <c r="K55" i="1" s="1"/>
  <c r="G54" i="1"/>
  <c r="I54" i="1" s="1"/>
  <c r="K54" i="1" s="1"/>
  <c r="G53" i="1"/>
  <c r="I53" i="1" s="1"/>
  <c r="K53" i="1" s="1"/>
  <c r="G52" i="1"/>
  <c r="I52" i="1" s="1"/>
  <c r="K52" i="1" s="1"/>
  <c r="G51" i="1"/>
  <c r="I51" i="1" s="1"/>
  <c r="K51" i="1" s="1"/>
  <c r="G50" i="1"/>
  <c r="I50" i="1" s="1"/>
  <c r="K50" i="1" s="1"/>
  <c r="G49" i="1"/>
  <c r="I49" i="1" s="1"/>
  <c r="K49" i="1" s="1"/>
  <c r="G48" i="1"/>
  <c r="I48" i="1" s="1"/>
  <c r="K48" i="1" s="1"/>
  <c r="G47" i="1"/>
  <c r="I47" i="1" s="1"/>
  <c r="K47" i="1" s="1"/>
  <c r="G46" i="1"/>
  <c r="I46" i="1" s="1"/>
  <c r="K46" i="1" s="1"/>
  <c r="G45" i="1"/>
  <c r="I45" i="1" s="1"/>
  <c r="K45" i="1" s="1"/>
  <c r="G44" i="1"/>
  <c r="I44" i="1" s="1"/>
  <c r="K44" i="1" s="1"/>
  <c r="G43" i="1"/>
  <c r="I43" i="1" s="1"/>
  <c r="K43" i="1" s="1"/>
  <c r="G42" i="1"/>
  <c r="I42" i="1" s="1"/>
  <c r="K42" i="1" s="1"/>
  <c r="G41" i="1"/>
  <c r="I41" i="1" s="1"/>
  <c r="K41" i="1" s="1"/>
  <c r="G40" i="1"/>
  <c r="I40" i="1" s="1"/>
  <c r="K40" i="1" s="1"/>
  <c r="G39" i="1"/>
  <c r="I39" i="1" s="1"/>
  <c r="K39" i="1" s="1"/>
  <c r="G38" i="1"/>
  <c r="I38" i="1" s="1"/>
  <c r="K38" i="1" s="1"/>
  <c r="G37" i="1"/>
  <c r="I37" i="1" s="1"/>
  <c r="K37" i="1" s="1"/>
  <c r="G36" i="1"/>
  <c r="I36" i="1" s="1"/>
  <c r="K36" i="1" s="1"/>
  <c r="G35" i="1"/>
  <c r="I35" i="1" s="1"/>
  <c r="K35" i="1" s="1"/>
  <c r="G34" i="1"/>
  <c r="I34" i="1" s="1"/>
  <c r="K34" i="1" s="1"/>
  <c r="G33" i="1"/>
  <c r="I33" i="1" s="1"/>
  <c r="K33" i="1" s="1"/>
  <c r="G32" i="1"/>
  <c r="I32" i="1" s="1"/>
  <c r="K32" i="1" s="1"/>
  <c r="G31" i="1"/>
  <c r="I31" i="1" s="1"/>
  <c r="K31" i="1" s="1"/>
  <c r="G30" i="1"/>
  <c r="I30" i="1" s="1"/>
  <c r="K30" i="1" s="1"/>
  <c r="G29" i="1"/>
  <c r="I29" i="1" s="1"/>
  <c r="K29" i="1" s="1"/>
  <c r="G28" i="1"/>
  <c r="I28" i="1" s="1"/>
  <c r="K28" i="1" s="1"/>
  <c r="G27" i="1"/>
  <c r="I27" i="1" s="1"/>
  <c r="K27" i="1" s="1"/>
  <c r="G26" i="1"/>
  <c r="I26" i="1" s="1"/>
  <c r="K26" i="1" s="1"/>
  <c r="G25" i="1"/>
  <c r="I25" i="1" s="1"/>
  <c r="K25" i="1" s="1"/>
  <c r="G24" i="1"/>
  <c r="I24" i="1" s="1"/>
  <c r="K24" i="1" s="1"/>
  <c r="G23" i="1"/>
  <c r="I23" i="1" s="1"/>
  <c r="K23" i="1" s="1"/>
  <c r="G22" i="1"/>
  <c r="I22" i="1" s="1"/>
  <c r="K22" i="1" s="1"/>
  <c r="G21" i="1"/>
  <c r="I21" i="1" s="1"/>
  <c r="K21" i="1" s="1"/>
  <c r="G20" i="1"/>
  <c r="I20" i="1" s="1"/>
  <c r="K20" i="1" s="1"/>
  <c r="G19" i="1"/>
  <c r="I19" i="1" s="1"/>
  <c r="K19" i="1" s="1"/>
  <c r="G18" i="1"/>
  <c r="I18" i="1" s="1"/>
  <c r="K18" i="1" s="1"/>
  <c r="G17" i="1"/>
  <c r="I17" i="1" s="1"/>
  <c r="K17" i="1" s="1"/>
  <c r="G16" i="1"/>
  <c r="I16" i="1" s="1"/>
  <c r="K16" i="1" s="1"/>
  <c r="G15" i="1"/>
  <c r="I15" i="1" s="1"/>
  <c r="K15" i="1" s="1"/>
  <c r="G14" i="1"/>
  <c r="I14" i="1" s="1"/>
  <c r="K14" i="1" s="1"/>
  <c r="G13" i="1"/>
  <c r="I13" i="1" s="1"/>
  <c r="K13" i="1" s="1"/>
  <c r="G12" i="1"/>
  <c r="I12" i="1" s="1"/>
  <c r="K12" i="1" s="1"/>
  <c r="G11" i="1"/>
  <c r="I11" i="1" s="1"/>
  <c r="K11" i="1" s="1"/>
  <c r="G10" i="1"/>
  <c r="I10" i="1" s="1"/>
  <c r="K10" i="1" s="1"/>
  <c r="G9" i="1"/>
  <c r="I9" i="1" s="1"/>
  <c r="K9" i="1" s="1"/>
  <c r="G8" i="1"/>
  <c r="I8" i="1" s="1"/>
  <c r="K8" i="1" s="1"/>
  <c r="G7" i="1"/>
  <c r="I7" i="1" s="1"/>
  <c r="K7" i="1" s="1"/>
  <c r="G6" i="1"/>
  <c r="I6" i="1" s="1"/>
  <c r="K6" i="1" s="1"/>
  <c r="G5" i="1"/>
  <c r="K134" i="1" l="1"/>
  <c r="K5" i="1"/>
  <c r="K132" i="1"/>
  <c r="K133" i="1"/>
  <c r="K135" i="1" l="1"/>
</calcChain>
</file>

<file path=xl/sharedStrings.xml><?xml version="1.0" encoding="utf-8"?>
<sst xmlns="http://schemas.openxmlformats.org/spreadsheetml/2006/main" count="651" uniqueCount="163">
  <si>
    <t>GOBERNACIÓN DE CUNDINAMARCA - SECRETARÍA DE PROSPECTIVA E INTEGRACIÓN TERRITORIAL</t>
  </si>
  <si>
    <t xml:space="preserve">OPERACIÓN LOGÍSTICA PARA EL DESARROLLO DE LOS DIFERENTES EVENTOS Y ACTIVIDADES A CARGO DE LA SECRETARÍA DE PROSPECTIVA E INTEGRACIÓN TERRITORIAL DEL DEPARTAMENTO DE CUNDINAMARCA VIGENCIA 2026 (INCLUYE BIENES Y SERVICIOS) </t>
  </si>
  <si>
    <t xml:space="preserve">ÍTEM </t>
  </si>
  <si>
    <t xml:space="preserve">TIPO </t>
  </si>
  <si>
    <t xml:space="preserve">ESPECIFICACIONES </t>
  </si>
  <si>
    <t>UNIDAD DE MEDIDA</t>
  </si>
  <si>
    <t>CANT.</t>
  </si>
  <si>
    <t xml:space="preserve">TRIBUTO APLICABLE </t>
  </si>
  <si>
    <t>TARIFA</t>
  </si>
  <si>
    <t>NORMA APLICABLE</t>
  </si>
  <si>
    <t xml:space="preserve">IVA </t>
  </si>
  <si>
    <t xml:space="preserve"> PRECIO UNITARIO ANTES DE IVA </t>
  </si>
  <si>
    <t xml:space="preserve">PRECIO UNITARIO IVA INCLUIDO  </t>
  </si>
  <si>
    <t>SERVICIO</t>
  </si>
  <si>
    <t>UNIDAD</t>
  </si>
  <si>
    <t>INC</t>
  </si>
  <si>
    <t>Art. 512-9 ET – expendio de comidas y bebidas</t>
  </si>
  <si>
    <t>BIEN</t>
  </si>
  <si>
    <t>IVA</t>
  </si>
  <si>
    <t>Art. 424 ET Nomenclatura  22.01</t>
  </si>
  <si>
    <t>Art. 468 ET  suministro de bienes</t>
  </si>
  <si>
    <t>Art. 420 ET – Servicio de alojamiento</t>
  </si>
  <si>
    <t>Art. 468 ET – alquiler/servicio técnico</t>
  </si>
  <si>
    <t>Art. 468-3
Servicio</t>
  </si>
  <si>
    <t xml:space="preserve">DOCENA </t>
  </si>
  <si>
    <t>Art. 468 ET – servicios tecnológicos</t>
  </si>
  <si>
    <t>Art. 468 ET – servicio profesional</t>
  </si>
  <si>
    <t xml:space="preserve">EXCLUIDO </t>
  </si>
  <si>
    <t>Art. 476 ET – servicios de salud</t>
  </si>
  <si>
    <t>Articulo 476
Articulo 6 de ley 1493 de 2011</t>
  </si>
  <si>
    <t xml:space="preserve">TOTAL BRUTO </t>
  </si>
  <si>
    <t>IVA 19%</t>
  </si>
  <si>
    <t>IVA 5%</t>
  </si>
  <si>
    <t xml:space="preserve">TOTAL </t>
  </si>
  <si>
    <t>SUMATORIA ÍTEMS UNITARIOS</t>
  </si>
  <si>
    <t>VALOR TOTAL DEL PRESUPUESTO OFICIAL: $381.000.000</t>
  </si>
  <si>
    <r>
      <rPr>
        <b/>
        <sz val="10"/>
        <color theme="1"/>
        <rFont val="Arial Narrow"/>
        <family val="2"/>
      </rPr>
      <t>ALMUERZO TIPO 1:</t>
    </r>
    <r>
      <rPr>
        <sz val="10"/>
        <color theme="1"/>
        <rFont val="Arial Narrow"/>
        <family val="2"/>
      </rPr>
      <t xml:space="preserve"> Almuerzo tipo buffet, servido a la mesa o para llevar, de acuerdo con las recomendaciones del profesional especializado, quien entregará la minuta 12 horas antes de la prestación del servicio. Compuesto por sopa o crema en porción de 300 c.c., que contenga verdura, carbohidratos y proteína.</t>
    </r>
  </si>
  <si>
    <r>
      <rPr>
        <b/>
        <sz val="10"/>
        <color theme="1"/>
        <rFont val="Arial Narrow"/>
        <family val="2"/>
      </rPr>
      <t xml:space="preserve">ALMUERZO TIPO 2: </t>
    </r>
    <r>
      <rPr>
        <sz val="10"/>
        <color theme="1"/>
        <rFont val="Arial Narrow"/>
        <family val="2"/>
      </rPr>
      <t>Suministro de almuerzo compuesto por sopa; una proteína de 150 g (carne de res, cerdo o pollo); dos carbohidratos de 150 g (frijol, lenteja, arroz, arveja, pasta u otro); un acompañante de 100 g (arepa, plátano u otro); ensalada de 80 g; bebida de 400 ml de jugo natural o gaseosa de 250 ml; y postre o fruta.</t>
    </r>
  </si>
  <si>
    <r>
      <rPr>
        <b/>
        <sz val="10"/>
        <color theme="1"/>
        <rFont val="Arial Narrow"/>
        <family val="2"/>
      </rPr>
      <t xml:space="preserve">ALMUERZO TIPO 3: </t>
    </r>
    <r>
      <rPr>
        <sz val="10"/>
        <color theme="1"/>
        <rFont val="Arial Narrow"/>
        <family val="2"/>
      </rPr>
      <t>Suministro de almuerzo servido a la mesa en hotel cinco estrellas, compuesto por proteína de 200 g, porción de vegetales, porción de cereal o leguminosa de 350 g y bebida o jugo de 250 ml.</t>
    </r>
  </si>
  <si>
    <r>
      <rPr>
        <b/>
        <sz val="10"/>
        <color theme="1"/>
        <rFont val="Arial Narrow"/>
        <family val="2"/>
      </rPr>
      <t>ALMUERZO TIPO 4:</t>
    </r>
    <r>
      <rPr>
        <sz val="10"/>
        <color theme="1"/>
        <rFont val="Arial Narrow"/>
        <family val="2"/>
      </rPr>
      <t xml:space="preserve"> Almuerzo compuesto por proteína de 250 g, ensalada fresca, arroz blanco, verdura y papa en cascos. Incluye desechables y bebida de 7 onzas.</t>
    </r>
  </si>
  <si>
    <r>
      <rPr>
        <b/>
        <sz val="10"/>
        <color theme="1"/>
        <rFont val="Arial Narrow"/>
        <family val="2"/>
      </rPr>
      <t>ALMUERZO TIPO 5</t>
    </r>
    <r>
      <rPr>
        <sz val="10"/>
        <color theme="1"/>
        <rFont val="Arial Narrow"/>
        <family val="2"/>
      </rPr>
      <t>: Servicio de alimentación compuesto por entrada, plato fuerte, postre y bebidas ilimitadas (agua y gaseosa). Incluye menaje, mesas, sillas, mantelería según montaje seleccionado (mantel, tapa, velo, fajón y servilleta de tela) y servicio de meseros.</t>
    </r>
  </si>
  <si>
    <r>
      <rPr>
        <b/>
        <sz val="10"/>
        <color theme="1"/>
        <rFont val="Arial Narrow"/>
        <family val="2"/>
      </rPr>
      <t>REFRIGERIO TIPO 1:</t>
    </r>
    <r>
      <rPr>
        <sz val="10"/>
        <color theme="1"/>
        <rFont val="Arial Narrow"/>
        <family val="2"/>
      </rPr>
      <t xml:space="preserve"> Suministro de refrigerio empacado en bolsa de papel Kraft biodegradable, dimensiones aproximadas: ancho 15 cm, alto 15 cm y fuelle de 12 cm. Compuesto por una fruta (manzana, banano, mandarina, ciruela roja o durazno); sándwich de pan blanco con dos tajadas de jamón y queso bajos en grasa, envuelto en papel decorativo; bebida láctea en vaso de 400 ml (yogurt, avena o avena deslactosada); derivado de cereal (galleta de soda, galleta dulce o granola); y alimento proteínico de 50 g (maní, almendra, nueces o pistachos).</t>
    </r>
  </si>
  <si>
    <r>
      <rPr>
        <b/>
        <sz val="10"/>
        <color theme="1"/>
        <rFont val="Arial Narrow"/>
        <family val="2"/>
      </rPr>
      <t>REFRIGERIO TIPO 2:</t>
    </r>
    <r>
      <rPr>
        <sz val="10"/>
        <color theme="1"/>
        <rFont val="Arial Narrow"/>
        <family val="2"/>
      </rPr>
      <t xml:space="preserve"> Cereal con yogurt y/o jugo en caja de sabores surtidos de 200 ml, acompañado de sándwich en pan mantequilla con tajada de jamón y/o jamón de pavo, tajada de queso y salsas. Peso aproximado de 120 g y fruta tipo mandarina y/o banano grande. Debidamente empacado.</t>
    </r>
  </si>
  <si>
    <r>
      <rPr>
        <b/>
        <sz val="10"/>
        <color theme="1"/>
        <rFont val="Arial Narrow"/>
        <family val="2"/>
      </rPr>
      <t>REFRIGERIO TIPO 3:</t>
    </r>
    <r>
      <rPr>
        <sz val="10"/>
        <color theme="1"/>
        <rFont val="Arial Narrow"/>
        <family val="2"/>
      </rPr>
      <t xml:space="preserve"> Jugo en caja de sabores surtidos de 200 ml y/o gaseosa de 250 ml, acompañado de pastel de pollo, carne, hawaiano o gloria, con peso aproximado de 150 g, y/o torta de vainilla de 200 g, fruta tipo pera, manzana o granadilla grande. Debidamente empacado.</t>
    </r>
  </si>
  <si>
    <r>
      <rPr>
        <b/>
        <sz val="10"/>
        <color theme="1"/>
        <rFont val="Arial Narrow"/>
        <family val="2"/>
      </rPr>
      <t>REFRIGERIO TIPO 4:</t>
    </r>
    <r>
      <rPr>
        <sz val="10"/>
        <color theme="1"/>
        <rFont val="Arial Narrow"/>
        <family val="2"/>
      </rPr>
      <t xml:space="preserve"> Suministro de refrigerio con peso mínimo de 100 g, compuesto por sándwich, bebida de 250 ml y fruta o dulce.</t>
    </r>
  </si>
  <si>
    <r>
      <rPr>
        <b/>
        <sz val="10"/>
        <color theme="1"/>
        <rFont val="Arial Narrow"/>
        <family val="2"/>
      </rPr>
      <t>REFRIGERIO TIPO 5:</t>
    </r>
    <r>
      <rPr>
        <sz val="10"/>
        <color theme="1"/>
        <rFont val="Arial Narrow"/>
        <family val="2"/>
      </rPr>
      <t xml:space="preserve"> Suministro de refrigerio compuesto por barra de cereal; ponqué de aproximadamente 60 g, marca reconocida y empaque individual sellado; jugo en caja de 200 ml tipo tetra pack; bocadillo de guayaba o chocolatina pequeña de aproximadamente 12 g marca JET. Todos los productos deberán entregarse en empaque individual sellado y marcado con logo institucional.</t>
    </r>
  </si>
  <si>
    <r>
      <rPr>
        <b/>
        <sz val="10"/>
        <color theme="1"/>
        <rFont val="Arial Narrow"/>
        <family val="2"/>
      </rPr>
      <t>REFRIGERIO TIPO 6:</t>
    </r>
    <r>
      <rPr>
        <sz val="10"/>
        <color theme="1"/>
        <rFont val="Arial Narrow"/>
        <family val="2"/>
      </rPr>
      <t xml:space="preserve"> Suministro de productos típicos cundinamarqueses, incluyendo amasijos representativos de municipios del departamento, acompañados de bebidas tradicionales como masato y café de origen cundinamarqués. El servicio incluye montaje de estación gastronómica con ambientación temática alusiva a la cultura regional, mobiliario, personal de atención, logística de servicio y cumplimiento de condiciones sanitarias.</t>
    </r>
  </si>
  <si>
    <r>
      <rPr>
        <b/>
        <sz val="10"/>
        <color theme="1"/>
        <rFont val="Arial Narrow"/>
        <family val="2"/>
      </rPr>
      <t>DESAYUNO TIPO 1:</t>
    </r>
    <r>
      <rPr>
        <sz val="10"/>
        <color theme="1"/>
        <rFont val="Arial Narrow"/>
        <family val="2"/>
      </rPr>
      <t xml:space="preserve"> Servicio de desayuno tipo buffet, servido a la mesa o para llevar, compuesto por fruta fresca de temporada de 150 g; vaso de jugo natural de fruta de 240 c.c., ofreciendo mínimo dos opciones, incluyendo alternativas sin azúcar y disponibilidad de edulcorante; preparación de huevo equivalente a dos unidades (100 g), con mínimo dos opciones de preparación; porción de queso de 40 g; porción de pan de 100 g, con mínimo tres opciones entre panes blancos, integrales y dulces; cereal o derivado de 60 g, con opciones entre integrales y no integrales; y bebida láctea caliente de 200 c.c., ofreciendo alternativas entre leche entera, descremada, yogurt, yogurt bajo en grasa o kumis. Adicionalmente, deberán contemplarse opciones de alimentación diferencial conforme a requerimientos nutricionales específicos, incluyendo dietas hiperproteicas, hipercalóricas, hiperproteicas e hipercalóricas, normo calóricas e hipocalóricas.</t>
    </r>
  </si>
  <si>
    <r>
      <rPr>
        <b/>
        <sz val="10"/>
        <color theme="1"/>
        <rFont val="Arial Narrow"/>
        <family val="2"/>
      </rPr>
      <t>DESAYUNO TIPO 2:</t>
    </r>
    <r>
      <rPr>
        <sz val="10"/>
        <color theme="1"/>
        <rFont val="Arial Narrow"/>
        <family val="2"/>
      </rPr>
      <t xml:space="preserve"> Suministro de desayuno compuesto por 250 ml de jugo natural, huevos al gusto, 250 ml de café o chocolate, porción de queso y pan.</t>
    </r>
  </si>
  <si>
    <r>
      <rPr>
        <b/>
        <sz val="10"/>
        <color theme="1"/>
        <rFont val="Arial Narrow"/>
        <family val="2"/>
      </rPr>
      <t>DESAYUNO TIPO 3:</t>
    </r>
    <r>
      <rPr>
        <sz val="10"/>
        <color theme="1"/>
        <rFont val="Arial Narrow"/>
        <family val="2"/>
      </rPr>
      <t xml:space="preserve"> Suministro de bebida caliente tipo café, chocolate o té en agua o leche, mínimo de 6 onzas, acompañado de yogurt o jugo natural de frutas, mínimo de 10 onzas.</t>
    </r>
  </si>
  <si>
    <r>
      <rPr>
        <b/>
        <sz val="10"/>
        <color theme="1"/>
        <rFont val="Arial Narrow"/>
        <family val="2"/>
      </rPr>
      <t>CENA TIPO 1</t>
    </r>
    <r>
      <rPr>
        <sz val="10"/>
        <color theme="1"/>
        <rFont val="Arial Narrow"/>
        <family val="2"/>
      </rPr>
      <t>: Cena tipo buffet, servida a la mesa o para llevar, compuesta por proteína de 200 g, porción de vegetales, porción de cereal o leguminosa de 350 g y bebida o jugo de 250 ml.</t>
    </r>
  </si>
  <si>
    <r>
      <rPr>
        <b/>
        <sz val="10"/>
        <color theme="1"/>
        <rFont val="Arial Narrow"/>
        <family val="2"/>
      </rPr>
      <t>CENA TIPO 2:</t>
    </r>
    <r>
      <rPr>
        <sz val="10"/>
        <color theme="1"/>
        <rFont val="Arial Narrow"/>
        <family val="2"/>
      </rPr>
      <t xml:space="preserve"> Cena compuesta por una proteína de 150 g (carne de res, cerdo, pollo o pescado), un carbohidrato de 350 g (pasta, arroz, papa u otro), un acompañante de 100 g (arepa, plátano u otro) y bebida de 450 ml de jugo natural o gaseosa.</t>
    </r>
  </si>
  <si>
    <r>
      <rPr>
        <b/>
        <sz val="10"/>
        <color theme="1"/>
        <rFont val="Arial Narrow"/>
        <family val="2"/>
      </rPr>
      <t>ESTACIÓN DE CAFÉ,</t>
    </r>
    <r>
      <rPr>
        <sz val="10"/>
        <color theme="1"/>
        <rFont val="Arial Narrow"/>
        <family val="2"/>
      </rPr>
      <t xml:space="preserve">  aromática y galletas con servicio para todos los participantes al evento
Incluyendo los elementos necesarios para servir y consumir (vasos, servilletas, platos, entre otros)</t>
    </r>
  </si>
  <si>
    <r>
      <rPr>
        <b/>
        <sz val="10"/>
        <color theme="1"/>
        <rFont val="Arial Narrow"/>
        <family val="2"/>
      </rPr>
      <t xml:space="preserve">PASABOCAS: </t>
    </r>
    <r>
      <rPr>
        <sz val="10"/>
        <color theme="1"/>
        <rFont val="Arial Narrow"/>
        <family val="2"/>
      </rPr>
      <t xml:space="preserve"> Tipo  coctel  tales  como,  mini  wrap, empanadas, pastel de pollo,  voulevant relleno,  mini brochetas de carnes  o  quesos  de  aproximadamente 80  gr cada  uno. El lugar  y  fecha  de  la entrega  serán  acordados  y  suministrados por la entidad a través del supervisor del contrato.</t>
    </r>
  </si>
  <si>
    <r>
      <rPr>
        <b/>
        <sz val="10"/>
        <color theme="1"/>
        <rFont val="Arial Narrow"/>
        <family val="2"/>
      </rPr>
      <t>AGUA EN BOTELLA:</t>
    </r>
    <r>
      <rPr>
        <sz val="10"/>
        <color theme="1"/>
        <rFont val="Arial Narrow"/>
        <family val="2"/>
      </rPr>
      <t xml:space="preserve"> Presentación personal de 300 ml con stickers redondos, aproximadamente de 4x4 cm (diseño revisado y aprobado por la Secretaría de Prensa y Comunicaciones de la Gobernación de Cundinamarca).</t>
    </r>
  </si>
  <si>
    <r>
      <rPr>
        <b/>
        <sz val="10"/>
        <color rgb="FF000000"/>
        <rFont val="Arial Narrow"/>
        <family val="2"/>
      </rPr>
      <t>AGUA EN BOTELLA</t>
    </r>
    <r>
      <rPr>
        <sz val="10"/>
        <color rgb="FF000000"/>
        <rFont val="Arial Narrow"/>
        <family val="2"/>
      </rPr>
      <t xml:space="preserve">  (Con  Gas  /Sin  Gas)  pet entre 250 y 300 ml y que cuente con Registro Sanitario Invima con etiquetas  personalizadas  alusivas  al  evento,  dispuestas  para entregar durante el evento. Incluye transporte y entrega en el sitio dispuesto por el supervisor. El Diseño de la etiqueta será suministrado por la oficina de prensa y entregado previamente</t>
    </r>
  </si>
  <si>
    <r>
      <rPr>
        <b/>
        <sz val="10"/>
        <color rgb="FF000000"/>
        <rFont val="Arial Narrow"/>
        <family val="2"/>
      </rPr>
      <t>AGUA EN BOTELLA:</t>
    </r>
    <r>
      <rPr>
        <sz val="10"/>
        <color rgb="FF000000"/>
        <rFont val="Arial Narrow"/>
        <family val="2"/>
      </rPr>
      <t xml:space="preserve"> en botella (Con Gas /Sin Gas) pet 600 ml y que   cuente   con   Registro   Sanitario   Invima   con   etiquetas personalizadas  alusivas  al  evento,  dispuestas  para  entregar durante  el  evento.  Incluye  transporte  y  entrega  en  el  sitio dispuesto  por  el  supervisor.  El  Diseño  de  la  etiqueta  será suministrado por la oficina de prensa y entregado previamente</t>
    </r>
  </si>
  <si>
    <r>
      <rPr>
        <b/>
        <sz val="10"/>
        <color rgb="FF000000"/>
        <rFont val="Arial Narrow"/>
        <family val="2"/>
      </rPr>
      <t>BEBIDA GASEOSA:</t>
    </r>
    <r>
      <rPr>
        <sz val="10"/>
        <color rgb="FF000000"/>
        <rFont val="Arial Narrow"/>
        <family val="2"/>
      </rPr>
      <t xml:space="preserve"> bebida  gaseosa  de  marca  reconocida,  tamaño pet   de   250   ml   de   sabores   surtidos.   Incluye   servicio   de transporte  y  entrega  en  el  lugar,  de  acuerdo  al  cronograma establecido y la directriz del supervisor</t>
    </r>
  </si>
  <si>
    <r>
      <rPr>
        <b/>
        <sz val="10"/>
        <color rgb="FF000000"/>
        <rFont val="Arial Narrow"/>
        <family val="2"/>
      </rPr>
      <t xml:space="preserve">BEBIDA GASEOSA: </t>
    </r>
    <r>
      <rPr>
        <sz val="10"/>
        <color rgb="FF000000"/>
        <rFont val="Arial Narrow"/>
        <family val="2"/>
      </rPr>
      <t xml:space="preserve"> gaseosa  de  marca  reconocida  tamaño pet   de   400   ml   de   sabores   surtidos.   Incluye   servicio   de transporte  y  entrega  en  el  lugar,  de  acuerdo  al  cronograma establecido y la directriz del supervisor</t>
    </r>
  </si>
  <si>
    <r>
      <rPr>
        <b/>
        <sz val="10"/>
        <rFont val="Arial Narrow"/>
        <family val="2"/>
      </rPr>
      <t>HOSPEDAJE Tipo 1</t>
    </r>
    <r>
      <rPr>
        <sz val="10"/>
        <rFont val="Arial Narrow"/>
        <family val="2"/>
      </rPr>
      <t xml:space="preserve"> Servicio de alojamiento en hotel de mínimo 4 estrellas, acomodación por persona (individual), con baño privado, aire acondicionado, internet, escritorio, caja de seguridad y televisión.</t>
    </r>
  </si>
  <si>
    <r>
      <rPr>
        <b/>
        <sz val="10"/>
        <rFont val="Arial Narrow"/>
        <family val="2"/>
      </rPr>
      <t xml:space="preserve">HOSPEDAJE Tipo 2 </t>
    </r>
    <r>
      <rPr>
        <sz val="10"/>
        <rFont val="Arial Narrow"/>
        <family val="2"/>
      </rPr>
      <t>Servicio de alojamiento en hotel de mínimo 3 estrellas, acomodación por persona, con baño privado, aire acondicionado, internet, escritorio, caja de seguridad y televisión.</t>
    </r>
  </si>
  <si>
    <r>
      <rPr>
        <b/>
        <sz val="10"/>
        <rFont val="Arial Narrow"/>
        <family val="2"/>
      </rPr>
      <t>HOSPEDAJE Tipo 3</t>
    </r>
    <r>
      <rPr>
        <sz val="10"/>
        <rFont val="Arial Narrow"/>
        <family val="2"/>
      </rPr>
      <t xml:space="preserve"> Servicio de alojamiento en hotel de mínimo 2 estrellas. Este servicio deberá contar con acomodación doble, las instalaciones y Habitaciones deberán ser limpias, higiénicas y ventiladas, con registro de limpieza y desinfección diaria, además deberán cumplir con lo siguiente: En Cuanto a las habitaciones: * 2 Camas *Baño Con Inodoro, lavamanos y ducha con piso o superficies anti deslizables, con servicio de agua caliente y fría las 24 horas del día, juego de toallas de cuerpo, manos y facial para cada huésped y demás amenidades de Baño.* Aire Acondicionado y/o ventilador* Camas Individuales                                                                                                                                                                                                                                                                                                           </t>
    </r>
  </si>
  <si>
    <r>
      <rPr>
        <b/>
        <sz val="10"/>
        <color rgb="FF000000"/>
        <rFont val="Arial Narrow"/>
        <family val="2"/>
      </rPr>
      <t xml:space="preserve">VEHÍCULO: </t>
    </r>
    <r>
      <rPr>
        <sz val="10"/>
        <color rgb="FF000000"/>
        <rFont val="Arial Narrow"/>
        <family val="2"/>
      </rPr>
      <t xml:space="preserve"> Capacidad para 4 pasajeros, Transporte Carro blanco con capacidad para 4 personas adicional al conductor (Trayecto ida y vuelta) de 0 a 100 kilómetros Servicio de transporte terrestre beneficiarios y/o funcionarios a todo costo capacidad. servicio público transporte especial modelo 2020 en adelante, suministro de combustible a gas gasolina o Diesel, óptimas condiciones mecánicas, mantenimiento preventivo de equipo de comunicación, caja cinco velocidades, cinturones de seguridad, sistemas que permitan abrir la puerta desde el interior o exterior, vehículo en caso de emergencia, ventanas de emergencia, las ventanas de emergencia deben poseer mecanismos de expulsión o fragmentación, las ventanas deben ser fácilmente accionables y/o de rápida remoción desde el interior del vehículo, kit de carreteras y kit de primeros auxilios.</t>
    </r>
  </si>
  <si>
    <r>
      <rPr>
        <b/>
        <sz val="10"/>
        <color rgb="FF000000"/>
        <rFont val="Arial Narrow"/>
        <family val="2"/>
      </rPr>
      <t>VEHÍCULO</t>
    </r>
    <r>
      <rPr>
        <sz val="10"/>
        <color rgb="FF000000"/>
        <rFont val="Arial Narrow"/>
        <family val="2"/>
      </rPr>
      <t>:  Capacidad para 10 pasajeros, Transporte Van con capacidad para 10 personas adicional al conductor (Trayecto ida y vuelta) de 0 a 100 kilómetros Servicio de transporte terrestre beneficiarios y/o funcionarios a todo costo capacidad. servicio público transporte especial modelo 2020 en adelante, suministro de combustible a gas gasolina o Diesel, óptimas condiciones mecánicas, mantenimiento preventivo de equipo de comunicación, caja cinco velocidades, cinturones de seguridad, sistemas que permitan abrir la puerta desde el interior o exterior, vehículo en caso de emergencia, ventanas de emergencia, las ventanas de emergencia deben poseer mecanismos de expulsión o fragmentación, las ventanas deben ser fácilmente accionables y/o de rápida remoción desde el interior del vehículo, kit de carreteras y kit de primeros auxilios.</t>
    </r>
  </si>
  <si>
    <r>
      <rPr>
        <b/>
        <sz val="10"/>
        <color rgb="FF000000"/>
        <rFont val="Arial Narrow"/>
        <family val="2"/>
      </rPr>
      <t>VEHÍCULO:</t>
    </r>
    <r>
      <rPr>
        <sz val="10"/>
        <color rgb="FF000000"/>
        <rFont val="Arial Narrow"/>
        <family val="2"/>
      </rPr>
      <t xml:space="preserve">  Capacidad para 30 pasajeros, Transporte Bus con capacidad para 30 personas adicional al conductor (Trayecto ida y vuelta) de 0 a 100 kilómetros Servicio de transporte terrestre beneficiarios y/o funcionarios a todo costo capacidad. servicio público transporte especial modelo 2020 en adelante, suministro de combustible a gas gasolina o Diesel, óptimas condiciones mecánicas, mantenimiento preventivo de equipo de comunicación, caja cinco velocidades, cinturones de seguridad, sistemas que permitan abrir la puerta desde el interior o exterior, vehículo en caso de emergencia, ventanas de emergencia, las ventanas de emergencia deben poseer mecanismos de expulsión o fragmentación, las ventanas deben ser fácilmente accionables y/o de rápida remoción desde el interior del vehículo, kit de carreteras y kit de primeros auxilios.</t>
    </r>
  </si>
  <si>
    <r>
      <rPr>
        <b/>
        <sz val="10"/>
        <color rgb="FF000000"/>
        <rFont val="Arial Narrow"/>
        <family val="2"/>
      </rPr>
      <t xml:space="preserve">VEHÍCULO: </t>
    </r>
    <r>
      <rPr>
        <sz val="10"/>
        <color rgb="FF000000"/>
        <rFont val="Arial Narrow"/>
        <family val="2"/>
      </rPr>
      <t xml:space="preserve"> Capacidad para 4 pasajeros, Transporte Carro blanco con capacidad para 4 personas adicional al conductor (Trayecto ida y vuelta) de 100 a 200 kilómetros Servicio de transporte terrestre beneficiarios y/o funcionarios a todo costo capacidad</t>
    </r>
  </si>
  <si>
    <r>
      <rPr>
        <b/>
        <sz val="10"/>
        <color rgb="FF000000"/>
        <rFont val="Arial Narrow"/>
        <family val="2"/>
      </rPr>
      <t>VEHÍCULO:</t>
    </r>
    <r>
      <rPr>
        <sz val="10"/>
        <color rgb="FF000000"/>
        <rFont val="Arial Narrow"/>
        <family val="2"/>
      </rPr>
      <t xml:space="preserve">  Capacidad para 10 pasajeros, Transporte Van con capacidad para 10 personas adicional al conductor (Trayecto ida y vuelta) de 100 a 200 kilómetros Servicio de transporte terrestre beneficiarios y/o funcionarios a todo costo capacidad. Servicio público transporte especial modelo 2020 en adelante, suministro de combustible a gas gasolina o Diesel, óptimas condiciones mecánicas, mantenimiento preventivo de equipo de comunicación, caja cinco velocidades, cinturones de seguridad, sistemas que permitan abrir la puerta desde el interior o exterior, vehículo en caso de emergencia, ventanas de emergencia, las ventanas de emergencia deben poseer mecanismos de expulsión o fragmentación, las ventanas deben ser fácilmente accionables y/o de rápida remoción desde el interior del vehículo, kit de carreteras y kit de primeros auxilios.</t>
    </r>
  </si>
  <si>
    <r>
      <rPr>
        <b/>
        <sz val="10"/>
        <color rgb="FF000000"/>
        <rFont val="Arial Narrow"/>
        <family val="2"/>
      </rPr>
      <t>VEHÍCULO</t>
    </r>
    <r>
      <rPr>
        <sz val="10"/>
        <color rgb="FF000000"/>
        <rFont val="Arial Narrow"/>
        <family val="2"/>
      </rPr>
      <t>:  Capacidad para 30 pasajeros, Transporte Bus con capacidad para 30 personas adicional al conductor (Trayecto ida y vuelta) de 100 a 200 kilómetros Servicio de transporte terrestre beneficiarios y/o funcionarios a todo costo capacidad. servicio público transporte especial modelo 2020 en adelante, suministro de combustible a gas gasolina o Diesel, óptimas condiciones mecánicas, mantenimiento preventivo de equipo de comunicación, caja cinco velocidades, cinturones de seguridad, sistemas que permitan abrir la puerta desde el interior o exterior, vehículo en caso de emergencia, ventanas de emergencia, las ventanas de emergencia deben poseer mecanismos de expulsión o fragmentación, las ventanas deben ser fácilmente accionables y/o de rápida remoción desde el interior del vehículo, kit de carreteras y kit de primeros auxilios.</t>
    </r>
  </si>
  <si>
    <r>
      <rPr>
        <b/>
        <sz val="10"/>
        <color rgb="FF000000"/>
        <rFont val="Arial Narrow"/>
        <family val="2"/>
      </rPr>
      <t>VEHÍCULO</t>
    </r>
    <r>
      <rPr>
        <sz val="10"/>
        <color rgb="FF000000"/>
        <rFont val="Arial Narrow"/>
        <family val="2"/>
      </rPr>
      <t>:  Capacidad para 4 pasajeros, Transporte Carro blanco con capacidad para 4 personas adicional al conductor (Trayecto ida y vuelta) de 200 a 400 kilómetros Servicio de transporte terrestre beneficiarios y/o funcionarios a todo costo capacidad. servicio público transporte especial modelo 2020 en adelante, suministro de combustible a gas gasolina o Diesel, óptimas condiciones mecánicas, mantenimiento preventivo de equipo de comunicación, caja cinco velocidades, cinturones de seguridad, sistemas que permitan abrir la puerta desde el interior o exterior, vehículo en caso de emergencia, ventanas de emergencia, las ventanas de emergencia deben poseer mecanismos de expulsión o fragmentación, las ventanas deben ser fácilmente accionables y/o de rápida remoción desde el interior del vehículo, kit de carreteras y kit de primeros auxilios.</t>
    </r>
  </si>
  <si>
    <r>
      <rPr>
        <b/>
        <sz val="10"/>
        <color rgb="FF000000"/>
        <rFont val="Arial Narrow"/>
        <family val="2"/>
      </rPr>
      <t>VEHÍCULO:</t>
    </r>
    <r>
      <rPr>
        <sz val="10"/>
        <color rgb="FF000000"/>
        <rFont val="Arial Narrow"/>
        <family val="2"/>
      </rPr>
      <t xml:space="preserve">  Capacidad para 10 pasajeros, Transporte Van con capacidad para 10 personas adicional al conductor (Trayecto ida y vuelta) de 200 a 400 kilómetros Servicio de transporte terrestre beneficiarios y/o funcionarios a todo costo capacidad. servicio público transporte especial modelo 2020 en adelante, suministro de combustible a gas gasolina o Diesel, óptimas condiciones mecánicas, mantenimiento preventivo de equipo de comunicación, caja cinco velocidades, cinturones de seguridad, sistemas que permitan abrir la puerta desde el interior o exterior, vehículo en caso de emergencia, ventanas de emergencia, las ventanas de emergencia deben poseer mecanismos de expulsión o fragmentación, las ventanas deben ser fácilmente accionables y/o de rápida remoción desde el interior del vehículo, kit de carreteras y kit de primeros auxilios.</t>
    </r>
  </si>
  <si>
    <r>
      <rPr>
        <b/>
        <sz val="10"/>
        <color rgb="FF000000"/>
        <rFont val="Arial Narrow"/>
        <family val="2"/>
      </rPr>
      <t xml:space="preserve">VEHÍCULO: </t>
    </r>
    <r>
      <rPr>
        <sz val="10"/>
        <color rgb="FF000000"/>
        <rFont val="Arial Narrow"/>
        <family val="2"/>
      </rPr>
      <t xml:space="preserve"> Capacidad para 30 pasajeros, Transporte Bus con capacidad para 30 personas adicional al conductor (Trayecto ida y vuelta) de 200 a 400 kilómetros Servicio de transporte terrestre beneficiarios y/o funcionarios a todo costo capacidad. servicio público transporte especial modelo 2020 en adelante, suministro de combustible a gas gasolina o Diesel, óptimas condiciones mecánicas, mantenimiento preventivo de equipo de comunicación, caja cinco velocidades, cinturones de seguridad, sistemas que permitan abrir la puerta desde el interior o exterior, vehículo en caso de emergencia, ventanas de emergencia, las ventanas de emergencia deben poseer mecanismos de expulsión o fragmentación, las ventanas deben ser fácilmente accionables y/o de rápida remoción desde el interior del vehículo, kit de carreteras y kit de primeros auxilios.</t>
    </r>
  </si>
  <si>
    <r>
      <rPr>
        <b/>
        <sz val="10"/>
        <color rgb="FF000000"/>
        <rFont val="Arial Narrow"/>
        <family val="2"/>
      </rPr>
      <t>TIQUETES AÉREOS</t>
    </r>
    <r>
      <rPr>
        <sz val="10"/>
        <color rgb="FF000000"/>
        <rFont val="Arial Narrow"/>
        <family val="2"/>
      </rPr>
      <t xml:space="preserve">: Rutas troncales (alta densidad): Servicio de transporte aéreo nacional en rutas troncales entre Bogotá y principales ciudades como Medellín, Cali, Barranquilla, Cartagena y Bucaramanga, en clase económica, </t>
    </r>
    <r>
      <rPr>
        <b/>
        <sz val="10"/>
        <color theme="1"/>
        <rFont val="Arial Narrow"/>
        <family val="2"/>
      </rPr>
      <t>trayecto ida y/o ida y vuelta según requerimiento</t>
    </r>
    <r>
      <rPr>
        <sz val="10"/>
        <color theme="1"/>
        <rFont val="Arial Narrow"/>
        <family val="2"/>
      </rPr>
      <t>, con equipaje de cabina incluido y opción de equipaje en bodega, con alta frecuencia de disponibilidad. Temporada baja.</t>
    </r>
  </si>
  <si>
    <r>
      <rPr>
        <b/>
        <sz val="10"/>
        <color rgb="FF000000"/>
        <rFont val="Arial Narrow"/>
        <family val="2"/>
      </rPr>
      <t>TIQUETES AÉREOS</t>
    </r>
    <r>
      <rPr>
        <sz val="10"/>
        <color rgb="FF000000"/>
        <rFont val="Arial Narrow"/>
        <family val="2"/>
      </rPr>
      <t xml:space="preserve">: Rutas regionales / alternas: Servicio de transporte aéreo nacional en rutas regionales que conecten ciudades intermedias o destinos turísticos sin necesidad de pasar por Bogotá, en clase económica, </t>
    </r>
    <r>
      <rPr>
        <b/>
        <sz val="10"/>
        <color theme="1"/>
        <rFont val="Arial Narrow"/>
        <family val="2"/>
      </rPr>
      <t>trayecto ida y/o ida y vuelta según requerimiento</t>
    </r>
    <r>
      <rPr>
        <sz val="10"/>
        <color theme="1"/>
        <rFont val="Arial Narrow"/>
        <family val="2"/>
      </rPr>
      <t>, incluyendo equipaje de cabina y condiciones operativas según disponibilidad. Temporada baja.</t>
    </r>
  </si>
  <si>
    <r>
      <rPr>
        <b/>
        <sz val="10"/>
        <color rgb="FF000000"/>
        <rFont val="Arial Narrow"/>
        <family val="2"/>
      </rPr>
      <t>TIQUETES AÉREOS:</t>
    </r>
    <r>
      <rPr>
        <sz val="10"/>
        <color rgb="FF000000"/>
        <rFont val="Arial Narrow"/>
        <family val="2"/>
      </rPr>
      <t xml:space="preserve"> Vuelos de larga distancia nacional: Servicio de transporte aéreo nacional para trayectos superiores a 2 horas, en clase económica, </t>
    </r>
    <r>
      <rPr>
        <b/>
        <sz val="10"/>
        <color theme="1"/>
        <rFont val="Arial Narrow"/>
        <family val="2"/>
      </rPr>
      <t>trayecto ida y/o ida y vuelta según requerimiento</t>
    </r>
    <r>
      <rPr>
        <sz val="10"/>
        <color theme="1"/>
        <rFont val="Arial Narrow"/>
        <family val="2"/>
      </rPr>
      <t>, incluyendo equipaje de cabina y opción de equipaje en bodega, con condiciones tarifarias según programación. Temporada baja.</t>
    </r>
  </si>
  <si>
    <r>
      <rPr>
        <b/>
        <sz val="10"/>
        <color rgb="FF000000"/>
        <rFont val="Arial Narrow"/>
        <family val="2"/>
      </rPr>
      <t>TIQUETES AÉREOS:</t>
    </r>
    <r>
      <rPr>
        <sz val="10"/>
        <color rgb="FF000000"/>
        <rFont val="Arial Narrow"/>
        <family val="2"/>
      </rPr>
      <t xml:space="preserve"> Vuelos de corta distancia: Servicio de transporte aéreo nacional para trayectos menores a 1 hora, en clase económica, </t>
    </r>
    <r>
      <rPr>
        <b/>
        <sz val="10"/>
        <color theme="1"/>
        <rFont val="Arial Narrow"/>
        <family val="2"/>
      </rPr>
      <t>trayecto ida y/o ida y vuelta según requerimiento</t>
    </r>
    <r>
      <rPr>
        <sz val="10"/>
        <color theme="1"/>
        <rFont val="Arial Narrow"/>
        <family val="2"/>
      </rPr>
      <t>, con equipaje de cabina incluido y disponibilidad en itinerarios frecuentes. Temporada baja.</t>
    </r>
  </si>
  <si>
    <r>
      <rPr>
        <b/>
        <sz val="10"/>
        <color rgb="FF000000"/>
        <rFont val="Arial Narrow"/>
        <family val="2"/>
      </rPr>
      <t>TIQUETES AÉREOS:</t>
    </r>
    <r>
      <rPr>
        <sz val="10"/>
        <color rgb="FF000000"/>
        <rFont val="Arial Narrow"/>
        <family val="2"/>
      </rPr>
      <t xml:space="preserve"> Vuelos con conexión: Servicio de transporte aéreo nacional con uno o más trayectos en conexión, integrando itinerarios a través de hubs principales, en clase económica, </t>
    </r>
    <r>
      <rPr>
        <b/>
        <sz val="10"/>
        <color theme="1"/>
        <rFont val="Arial Narrow"/>
        <family val="2"/>
      </rPr>
      <t>trayecto ida y/o ida y vuelta según requerimiento</t>
    </r>
    <r>
      <rPr>
        <sz val="10"/>
        <color theme="1"/>
        <rFont val="Arial Narrow"/>
        <family val="2"/>
      </rPr>
      <t>, incluyendo equipaje de cabina y coordinación de tiempos de conexión. Temporada baja.</t>
    </r>
  </si>
  <si>
    <r>
      <rPr>
        <b/>
        <sz val="10"/>
        <color theme="1"/>
        <rFont val="Arial Narrow"/>
        <family val="2"/>
      </rPr>
      <t xml:space="preserve">FOLLETO: </t>
    </r>
    <r>
      <rPr>
        <sz val="10"/>
        <color theme="1"/>
        <rFont val="Arial Narrow"/>
        <family val="2"/>
      </rPr>
      <t>Diseño, diagramación, impresión y entrega de folleto institucional en tamaño carta, impreso a color 4x4 sobre papel propalcote brillante o equivalente, con gramaje mínimo de 200 g/m², incluyendo acabados y dobleces de acuerdo con las necesidades técnicas del diseño aprobado por la entidad.</t>
    </r>
  </si>
  <si>
    <r>
      <rPr>
        <b/>
        <sz val="10"/>
        <color theme="1"/>
        <rFont val="Arial Narrow"/>
        <family val="2"/>
      </rPr>
      <t>IMPRESIONES PARA TALLERES:</t>
    </r>
    <r>
      <rPr>
        <sz val="10"/>
        <color theme="1"/>
        <rFont val="Arial Narrow"/>
        <family val="2"/>
      </rPr>
      <t xml:space="preserve"> Diseño, diagramación, impresión y entrega de material gráfico para talleres en formato medio pliego o equivalente, impreso a color tipo 4x4 sobre papel propalcote brillante o equivalente, con gramaje mínimo de 200 g/m², incluyendo acabados, plegados y especificaciones requeridas conforme a las necesidades institucionales.</t>
    </r>
  </si>
  <si>
    <r>
      <rPr>
        <b/>
        <sz val="10"/>
        <color theme="1"/>
        <rFont val="Arial Narrow"/>
        <family val="2"/>
      </rPr>
      <t xml:space="preserve">AGENDAS INSTITUCIONALES: </t>
    </r>
    <r>
      <rPr>
        <sz val="10"/>
        <color theme="1"/>
        <rFont val="Arial Narrow"/>
        <family val="2"/>
      </rPr>
      <t xml:space="preserve">Diseño, diagramación, producción y suministro de agendas institucionales con cubierta reforzada o de alta resistencia, impresión tipo 4x0, acabado mate o brillante, hojas internas impresas en papel bond o equivalente, inserto institucional </t>
    </r>
  </si>
  <si>
    <r>
      <rPr>
        <b/>
        <sz val="10"/>
        <color theme="1"/>
        <rFont val="Arial Narrow"/>
        <family val="2"/>
      </rPr>
      <t>LIBRETA DE APUNTES Y ESFERO ECOLÓGICO PERSONALIZADOS:</t>
    </r>
    <r>
      <rPr>
        <sz val="10"/>
        <color theme="1"/>
        <rFont val="Arial Narrow"/>
        <family val="2"/>
      </rPr>
      <t xml:space="preserve"> Producción y suministro de libreta ecológica y esfero elaborados en materiales reciclables o equivalentes, con marcación institucional, hojas internas rayadas, impresión y acabados requeridos para actividades institucionales, asistencias técnicas y espacios de participación.</t>
    </r>
  </si>
  <si>
    <r>
      <rPr>
        <b/>
        <sz val="10"/>
        <color theme="1"/>
        <rFont val="Arial Narrow"/>
        <family val="2"/>
      </rPr>
      <t>CARTILLAS FÍSICAS Y DIGITALES:</t>
    </r>
    <r>
      <rPr>
        <sz val="10"/>
        <color theme="1"/>
        <rFont val="Arial Narrow"/>
        <family val="2"/>
      </rPr>
      <t xml:space="preserve"> Diseño gráfico, diagramación, producción, impresión y/o reproducción de cartillas físicas y digitales institucionales, con impresión a color tipo 4x4, encuadernación grapada, anillada o equivalente, elaboradas en diferentes gramajes y tipos de papel según necesidad técnica, incluyendo portada, contenido temático, actividades, anexos y adaptación a formato digital.</t>
    </r>
  </si>
  <si>
    <r>
      <rPr>
        <b/>
        <sz val="10"/>
        <color theme="1"/>
        <rFont val="Arial Narrow"/>
        <family val="2"/>
      </rPr>
      <t>BOTILITOS:</t>
    </r>
    <r>
      <rPr>
        <sz val="10"/>
        <color theme="1"/>
        <rFont val="Arial Narrow"/>
        <family val="2"/>
      </rPr>
      <t xml:space="preserve"> material plástico, alto 150 25.5 cm x 7 cm de diámetro capacidad de 15 onzas, 700 ml impresión de logos aprobados los diseños previamente por la Secretaría de prensa comunicaciones de la Gobernación de Cundinamarca</t>
    </r>
  </si>
  <si>
    <r>
      <rPr>
        <b/>
        <sz val="10"/>
        <color theme="1"/>
        <rFont val="Arial Narrow"/>
        <family val="2"/>
      </rPr>
      <t>ESFERO:</t>
    </r>
    <r>
      <rPr>
        <sz val="10"/>
        <color theme="1"/>
        <rFont val="Arial Narrow"/>
        <family val="2"/>
      </rPr>
      <t xml:space="preserve"> Producción y suministro de esfero institucional con impresión tipo tampografía de logos y diseños previamente aprobados por la Secretaría de Prensa y Comunicaciones de la Gobernación de Cundinamarca.</t>
    </r>
  </si>
  <si>
    <r>
      <rPr>
        <b/>
        <sz val="10"/>
        <color theme="1"/>
        <rFont val="Arial Narrow"/>
        <family val="2"/>
      </rPr>
      <t xml:space="preserve">ESCARAPELAS: </t>
    </r>
    <r>
      <rPr>
        <sz val="10"/>
        <color theme="1"/>
        <rFont val="Arial Narrow"/>
        <family val="2"/>
      </rPr>
      <t>Cordón- Cinta Porta escárpela con diseños full color aprobados los diseños previamente por la Secretaría de prensa comunicaciones de la Gobernación de Cundinamarca</t>
    </r>
  </si>
  <si>
    <r>
      <rPr>
        <b/>
        <sz val="10"/>
        <color theme="1"/>
        <rFont val="Arial Narrow"/>
        <family val="2"/>
      </rPr>
      <t>MUG INSTITUCIONAL TÉRMICO:</t>
    </r>
    <r>
      <rPr>
        <sz val="10"/>
        <color theme="1"/>
        <rFont val="Arial Narrow"/>
        <family val="2"/>
      </rPr>
      <t xml:space="preserve"> Producción y suministro de mug institucional en cerámica exterior y acero inoxidable interior con aislamiento térmico para conservación de bebidas calientes entre 4 y 5 horas, con tapa de seguridad, capacidad de 16 onzas y dimensiones aproximadas de 13,5 x 9 cm de diámetro. Incluye impresión tipo tampografía con tratamiento, en área aproximada de 5 x 3 cm. Empaque en caja de 51 x 37 x 46 cm, con contenido de 48 unidades y peso aproximado de 20.3 kg.</t>
    </r>
  </si>
  <si>
    <r>
      <rPr>
        <b/>
        <sz val="10"/>
        <color theme="1"/>
        <rFont val="Arial Narrow"/>
        <family val="2"/>
      </rPr>
      <t>ESFERO:</t>
    </r>
    <r>
      <rPr>
        <sz val="10"/>
        <color theme="1"/>
        <rFont val="Arial Narrow"/>
        <family val="2"/>
      </rPr>
      <t xml:space="preserve"> retráctil tipo kilométrico, tinta a base de aceite, punta media (1.0 mm aprox.), cuerpo plástico cuyo color exterior corresponda al color de la tinta, presentación en caja por 12 unidades.</t>
    </r>
  </si>
  <si>
    <r>
      <rPr>
        <b/>
        <sz val="10"/>
        <color theme="1"/>
        <rFont val="Arial Narrow"/>
        <family val="2"/>
      </rPr>
      <t>CARPETAS DE PRESENTACIÓN: Di</t>
    </r>
    <r>
      <rPr>
        <sz val="10"/>
        <color theme="1"/>
        <rFont val="Arial Narrow"/>
        <family val="2"/>
      </rPr>
      <t>seño, producción y suministro de carpetas institucionales tamaño carta, elaboradas en papel propalcote o equivalente, con impresión a color, acabados de protección, bolsillo interno y marcación institucional para actividades, presentaciones y espacios de articulación institucional.</t>
    </r>
  </si>
  <si>
    <r>
      <rPr>
        <b/>
        <sz val="10"/>
        <color rgb="FF000000"/>
        <rFont val="Arial Narrow"/>
        <family val="2"/>
      </rPr>
      <t>MANILLA PAPEL:</t>
    </r>
    <r>
      <rPr>
        <sz val="10"/>
        <color rgb="FF000000"/>
        <rFont val="Arial Narrow"/>
        <family val="2"/>
      </rPr>
      <t xml:space="preserve">  Para eventos en Tyvek son elaboradas en un material resistente al agua, a los rasgones y a los productos químicos, por lo que es popular para usar en eventos como festivales, conciertos, parques temáticos, y otros lugares donde se requiere un identificador temporal.</t>
    </r>
  </si>
  <si>
    <r>
      <rPr>
        <b/>
        <sz val="10"/>
        <color theme="1"/>
        <rFont val="Arial Narrow"/>
        <family val="2"/>
      </rPr>
      <t xml:space="preserve">ROLL UP 200 x 100 cm: </t>
    </r>
    <r>
      <rPr>
        <sz val="10"/>
        <color theme="1"/>
        <rFont val="Arial Narrow"/>
        <family val="2"/>
      </rPr>
      <t>Producción y suministro de roll up institucional de 200 x 100 cm, con estructura en aluminio resistente, liviana y elegante, impresión de piezas gráficas institucionales previamente aprobadas por la entidad, elaboradas en material tipo banner, tela, mesh o equivalente, incluyendo sistema portátil enrollable y bolso para transporte</t>
    </r>
    <r>
      <rPr>
        <b/>
        <sz val="10"/>
        <color theme="1"/>
        <rFont val="Arial Narrow"/>
        <family val="2"/>
      </rPr>
      <t>.</t>
    </r>
  </si>
  <si>
    <r>
      <rPr>
        <b/>
        <sz val="10"/>
        <color theme="1"/>
        <rFont val="Arial Narrow"/>
        <family val="2"/>
      </rPr>
      <t>STAND COUNTER:</t>
    </r>
    <r>
      <rPr>
        <sz val="10"/>
        <color theme="1"/>
        <rFont val="Arial Narrow"/>
        <family val="2"/>
      </rPr>
      <t xml:space="preserve"> plástico cuadrado 36 cm x 90 cm de alto, medida, impresión: 178 x85 cm. c</t>
    </r>
    <r>
      <rPr>
        <sz val="10"/>
        <rFont val="Arial Narrow"/>
        <family val="2"/>
      </rPr>
      <t>olor 4x4,</t>
    </r>
    <r>
      <rPr>
        <sz val="10"/>
        <color rgb="FFFF0000"/>
        <rFont val="Arial Narrow"/>
        <family val="2"/>
      </rPr>
      <t xml:space="preserve"> </t>
    </r>
    <r>
      <rPr>
        <sz val="10"/>
        <color theme="1"/>
        <rFont val="Arial Narrow"/>
        <family val="2"/>
      </rPr>
      <t>sistemas portátiles.</t>
    </r>
  </si>
  <si>
    <r>
      <rPr>
        <b/>
        <sz val="10"/>
        <color theme="1"/>
        <rFont val="Arial Narrow"/>
        <family val="2"/>
      </rPr>
      <t>BACKING TIPO 1:</t>
    </r>
    <r>
      <rPr>
        <sz val="10"/>
        <color theme="1"/>
        <rFont val="Arial Narrow"/>
        <family val="2"/>
      </rPr>
      <t xml:space="preserve"> Ajustable 2,4 x 2,4 mts, color 4x4, sistemas portátiles, incluye impresión en banner de 13 onzas.</t>
    </r>
  </si>
  <si>
    <r>
      <rPr>
        <b/>
        <sz val="10"/>
        <color theme="1"/>
        <rFont val="Arial Narrow"/>
        <family val="2"/>
      </rPr>
      <t>BACKING TIPO 2:</t>
    </r>
    <r>
      <rPr>
        <sz val="10"/>
        <color theme="1"/>
        <rFont val="Arial Narrow"/>
        <family val="2"/>
      </rPr>
      <t xml:space="preserve"> Modular con arañas de 2x2, c</t>
    </r>
    <r>
      <rPr>
        <sz val="10"/>
        <rFont val="Arial Narrow"/>
        <family val="2"/>
      </rPr>
      <t>olor 4x4</t>
    </r>
  </si>
  <si>
    <r>
      <rPr>
        <b/>
        <sz val="10"/>
        <rFont val="Arial Narrow"/>
        <family val="2"/>
      </rPr>
      <t>BRANDING TARIMA Vinilo</t>
    </r>
    <r>
      <rPr>
        <sz val="10"/>
        <rFont val="Arial Narrow"/>
        <family val="2"/>
      </rPr>
      <t xml:space="preserve"> frontal con imagen institucional del evento</t>
    </r>
  </si>
  <si>
    <r>
      <rPr>
        <b/>
        <sz val="10"/>
        <rFont val="Arial Narrow"/>
        <family val="2"/>
      </rPr>
      <t>SEÑALÉTICA</t>
    </r>
    <r>
      <rPr>
        <sz val="10"/>
        <rFont val="Arial Narrow"/>
        <family val="2"/>
      </rPr>
      <t xml:space="preserve"> impresa (registro, baños, salidas, zonas)</t>
    </r>
  </si>
  <si>
    <r>
      <rPr>
        <b/>
        <sz val="10"/>
        <rFont val="Arial Narrow"/>
        <family val="2"/>
      </rPr>
      <t>ARCO COLUMNAS DE INGRESO Estructura</t>
    </r>
    <r>
      <rPr>
        <sz val="10"/>
        <rFont val="Arial Narrow"/>
        <family val="2"/>
      </rPr>
      <t xml:space="preserve"> de bienvenida (inflable o rígida) con branding institucional</t>
    </r>
  </si>
  <si>
    <r>
      <rPr>
        <b/>
        <sz val="10"/>
        <color theme="1"/>
        <rFont val="Arial Narrow"/>
        <family val="2"/>
      </rPr>
      <t>SUMINISTRO DE BOLSAS</t>
    </r>
    <r>
      <rPr>
        <sz val="10"/>
        <color theme="1"/>
        <rFont val="Arial Narrow"/>
        <family val="2"/>
      </rPr>
      <t xml:space="preserve"> reutilizables elaboradas en material resistente (tipo tela ecológica), marcadas con imagen institucional. Incluye diseño, producción y entrega</t>
    </r>
  </si>
  <si>
    <r>
      <rPr>
        <b/>
        <sz val="10"/>
        <color theme="1"/>
        <rFont val="Arial Narrow"/>
        <family val="2"/>
      </rPr>
      <t>KIT ASEO:</t>
    </r>
    <r>
      <rPr>
        <sz val="10"/>
        <color theme="1"/>
        <rFont val="Arial Narrow"/>
        <family val="2"/>
      </rPr>
      <t xml:space="preserve"> Bolsas plásticas para la basura TIPO YUMBO X 12 unidades, bolsas plásticas 10k X 100 unidades para los baños, 1 cestas para los baños, 12 rollos papel higiénico blanco, 1 jabón en polvo X 1000 gr, 1desinfectante líquido X 1000 cc, 1 balde plástico de 12 litros, 1 ambientador liquido X 250cc, 1 escobas, 1 trapero 1 recogedor, tapa, bocas X 12 unidades, guantes x 12 unidades, gorros 12 unidades.</t>
    </r>
  </si>
  <si>
    <r>
      <rPr>
        <b/>
        <sz val="10"/>
        <rFont val="Arial Narrow"/>
        <family val="2"/>
      </rPr>
      <t xml:space="preserve">TULA MORRAL: </t>
    </r>
    <r>
      <rPr>
        <sz val="10"/>
        <rFont val="Arial Narrow"/>
        <family val="2"/>
      </rPr>
      <t>Producción y suministro de tula deportiva personalizada para asistencias técnicas, en color azul oscuro C:100 M:77 Y:28 K:11 / R:19 G:65 B:116 / HEX:#134174, elaborada en material 100% poliéster, con impresión a cuatro tintas (Cyan, Magenta, Amarillo y Negro), tamaño aproximado de 35.5 cm × 45 cm, características impermeables, cierre superior ajustable con cordón y ojillos metálicos en las esquinas. Incluye personalización institucional y diseño aprobado previamente por la entidad antes de producción.</t>
    </r>
  </si>
  <si>
    <r>
      <rPr>
        <b/>
        <sz val="10"/>
        <rFont val="Arial Narrow"/>
        <family val="2"/>
      </rPr>
      <t>GORRA TIPO 1:</t>
    </r>
    <r>
      <rPr>
        <sz val="10"/>
        <rFont val="Arial Narrow"/>
        <family val="2"/>
      </rPr>
      <t xml:space="preserve"> Producción y suministro de gorra institucional tipo seis cascos en telas nacionales, con tres logos bordados (uno frontal, uno lateral y uno en la visera, máximo 5 colores), diseñada para protección solar y comodidad en actividades de terreno, elaborada con materiales de alta calidad para garantizar durabilidad y resistencia en condiciones adversas. La cantidad total o parcial de bordados será definida de acuerdo con el diseño suministrado.</t>
    </r>
  </si>
  <si>
    <r>
      <rPr>
        <b/>
        <sz val="10"/>
        <rFont val="Arial Narrow"/>
        <family val="2"/>
      </rPr>
      <t xml:space="preserve">GORRA TIPO 2: </t>
    </r>
    <r>
      <rPr>
        <sz val="10"/>
        <rFont val="Arial Narrow"/>
        <family val="2"/>
      </rPr>
      <t>Producción y suministro de gorra institucional tipo seis cascos en tela tipo malla importada, con logos bordados en el frente, lateral y parte trasera, máximo 5 colores, diseñada para protección solar y comodidad en actividades de terreno, elaborada con materiales de alta calidad para garantizar durabilidad y resistencia en condiciones adversas. La cantidad total o parcial de bordados será definida de acuerdo con el diseño suministrado.</t>
    </r>
  </si>
  <si>
    <r>
      <rPr>
        <b/>
        <sz val="10"/>
        <rFont val="Arial Narrow"/>
        <family val="2"/>
      </rPr>
      <t>CAMIBUSO TIPO POLO 1:</t>
    </r>
    <r>
      <rPr>
        <sz val="10"/>
        <rFont val="Arial Narrow"/>
        <family val="2"/>
      </rPr>
      <t xml:space="preserve"> Producción y suministro de camibuso tipo polo elaborado en tela nacional con tratamiento de preencogido, incluyendo tres bordados de hasta cinco colores.</t>
    </r>
  </si>
  <si>
    <r>
      <rPr>
        <b/>
        <sz val="10"/>
        <rFont val="Arial Narrow"/>
        <family val="2"/>
      </rPr>
      <t>CAMISETA TIPO POLO 2:</t>
    </r>
    <r>
      <rPr>
        <sz val="10"/>
        <rFont val="Arial Narrow"/>
        <family val="2"/>
      </rPr>
      <t xml:space="preserve"> Producción y suministro de camiseta tipo polo confeccionada en tela transpirable y de alta calidad, con tres logos bordados (dos en el pecho y uno en la parte trasera), diseñada para actividades de campo, brindando comodidad y presentación institucional para personal en terreno.</t>
    </r>
  </si>
  <si>
    <r>
      <rPr>
        <b/>
        <sz val="10"/>
        <rFont val="Arial Narrow"/>
        <family val="2"/>
      </rPr>
      <t>CAMIBUSO TIPO POLO 3:</t>
    </r>
    <r>
      <rPr>
        <sz val="10"/>
        <rFont val="Arial Narrow"/>
        <family val="2"/>
      </rPr>
      <t xml:space="preserve"> Producción y suministro de camibuso tipo polo elaborado en tela piqué, con dos logotipos bordados tipo bolsillo en la parte frontal, dos bordados adicionales y un estampado.</t>
    </r>
  </si>
  <si>
    <r>
      <rPr>
        <b/>
        <sz val="10"/>
        <rFont val="Arial Narrow"/>
        <family val="2"/>
      </rPr>
      <t>CAMISA INSTITUCIONAL:</t>
    </r>
    <r>
      <rPr>
        <sz val="10"/>
        <rFont val="Arial Narrow"/>
        <family val="2"/>
      </rPr>
      <t xml:space="preserve"> Producción y suministro de camisa institucional manga larga personalizada con logos bordados, en diferentes tallas, color Baby Blue (azul cielo institucional sujeto a aprobación mediante muestra física), elaborada en material 40% algodón y 60% filamento de poliéster, tejido plano mínimo de 130 g/m². Incluye manga larga con puños reforzados ajustables de dos botones, cuello reforzado abotonado, logo bordado de la Gobernación en pecho izquierdo de 9 cm y logo institucional en espalda de 20 cm. La prenda deberá garantizar mínimo 70 ciclos de lavado sin alteración de color ni encogimiento e incluir empaque individual marcado por talla.</t>
    </r>
  </si>
  <si>
    <r>
      <rPr>
        <b/>
        <sz val="10"/>
        <rFont val="Arial Narrow"/>
        <family val="2"/>
      </rPr>
      <t>CHAQUETA INSTITUCIONAL:</t>
    </r>
    <r>
      <rPr>
        <sz val="10"/>
        <rFont val="Arial Narrow"/>
        <family val="2"/>
      </rPr>
      <t xml:space="preserve"> Producción y suministro de chaqueta institucional elaborada en material antifluido Cerro Sport impermeable, con cremallera resistente, capota removible, dos bolsillos frontales y un bolsillo interno con cierre. Incluye logos bordados institucionales en pecho izquierdo y espalda, conforme a diseño previamente aprobado por la entidad. Cantidad: tres (3) unidades, distribuidas en dos (2) talla M y una (1) talla XL.</t>
    </r>
  </si>
  <si>
    <r>
      <rPr>
        <b/>
        <sz val="10"/>
        <rFont val="Arial Narrow"/>
        <family val="2"/>
      </rPr>
      <t>ALQUILER E INSTALACIÓN:</t>
    </r>
    <r>
      <rPr>
        <sz val="10"/>
        <rFont val="Arial Narrow"/>
        <family val="2"/>
      </rPr>
      <t xml:space="preserve"> Pantalla LED pitch P2.9–P3.9, incluye estructura, procesador Novastar, cableado y técnico LED.</t>
    </r>
  </si>
  <si>
    <r>
      <rPr>
        <b/>
        <sz val="10"/>
        <rFont val="Arial Narrow"/>
        <family val="2"/>
      </rPr>
      <t xml:space="preserve">ALQUILER E INSTALACIÓN: </t>
    </r>
    <r>
      <rPr>
        <sz val="10"/>
        <rFont val="Arial Narrow"/>
        <family val="2"/>
      </rPr>
      <t>Truss en aluminio para soporte de pantalla, autoportante con bases y contrapesos.</t>
    </r>
  </si>
  <si>
    <r>
      <rPr>
        <b/>
        <sz val="10"/>
        <rFont val="Arial Narrow"/>
        <family val="2"/>
      </rPr>
      <t>ALQUILER E INSTALACIÓN:</t>
    </r>
    <r>
      <rPr>
        <sz val="10"/>
        <rFont val="Arial Narrow"/>
        <family val="2"/>
      </rPr>
      <t xml:space="preserve">  Tarima de 8 x 5 m, altura entre 40 y 60 cm, incluye faldón negro y alfombra.</t>
    </r>
  </si>
  <si>
    <r>
      <rPr>
        <b/>
        <sz val="10"/>
        <rFont val="Arial Narrow"/>
        <family val="2"/>
      </rPr>
      <t xml:space="preserve">ALQUILER E INSTALACIÓN: </t>
    </r>
    <r>
      <rPr>
        <sz val="10"/>
        <rFont val="Arial Narrow"/>
        <family val="2"/>
      </rPr>
      <t>Escaleras laterales para acceso a tarima.</t>
    </r>
  </si>
  <si>
    <r>
      <rPr>
        <b/>
        <sz val="10"/>
        <rFont val="Arial Narrow"/>
        <family val="2"/>
      </rPr>
      <t>ALQUILER E INSTALACIÓN:</t>
    </r>
    <r>
      <rPr>
        <sz val="10"/>
        <rFont val="Arial Narrow"/>
        <family val="2"/>
      </rPr>
      <t xml:space="preserve"> Atril en acrílico o madera con branding institucional.</t>
    </r>
  </si>
  <si>
    <r>
      <rPr>
        <b/>
        <sz val="10"/>
        <rFont val="Arial Narrow"/>
        <family val="2"/>
      </rPr>
      <t>ALQUILER E INSTALACIÓN:</t>
    </r>
    <r>
      <rPr>
        <sz val="10"/>
        <rFont val="Arial Narrow"/>
        <family val="2"/>
      </rPr>
      <t xml:space="preserve"> Estructura decorativa alrededor de pantalla (truss o panelería) con acabado institucional.</t>
    </r>
  </si>
  <si>
    <r>
      <rPr>
        <b/>
        <sz val="10"/>
        <rFont val="Arial Narrow"/>
        <family val="2"/>
      </rPr>
      <t>ALQUILER E INSTALACIÓN:</t>
    </r>
    <r>
      <rPr>
        <sz val="10"/>
        <rFont val="Arial Narrow"/>
        <family val="2"/>
      </rPr>
      <t xml:space="preserve"> Paneles en MDF o tela tensada con branding e iluminación indirecta.</t>
    </r>
  </si>
  <si>
    <r>
      <rPr>
        <b/>
        <sz val="10"/>
        <rFont val="Arial Narrow"/>
        <family val="2"/>
      </rPr>
      <t xml:space="preserve">ALQUILER E INSTALACIÓN: </t>
    </r>
    <r>
      <rPr>
        <sz val="10"/>
        <rFont val="Arial Narrow"/>
        <family val="2"/>
      </rPr>
      <t>Tela negra o sistema blackout para fondo limpio de escenario.</t>
    </r>
  </si>
  <si>
    <r>
      <rPr>
        <b/>
        <sz val="10"/>
        <rFont val="Arial Narrow"/>
        <family val="2"/>
      </rPr>
      <t xml:space="preserve">ALQUILER E INSTALACIÓN: </t>
    </r>
    <r>
      <rPr>
        <sz val="10"/>
        <rFont val="Arial Narrow"/>
        <family val="2"/>
      </rPr>
      <t>Planta de respaldo para LED, transmisión en general y escenografía crítica.</t>
    </r>
  </si>
  <si>
    <r>
      <rPr>
        <b/>
        <sz val="10"/>
        <rFont val="Arial Narrow"/>
        <family val="2"/>
      </rPr>
      <t>ALQUILER E INSTALACIÓN:</t>
    </r>
    <r>
      <rPr>
        <sz val="10"/>
        <rFont val="Arial Narrow"/>
        <family val="2"/>
      </rPr>
      <t xml:space="preserve"> Fresnel o LED blanco para iluminación de rostros con temperatura regulable.</t>
    </r>
  </si>
  <si>
    <r>
      <rPr>
        <b/>
        <sz val="10"/>
        <rFont val="Arial Narrow"/>
        <family val="2"/>
      </rPr>
      <t>ALQUILER E INSTALACIÓN:</t>
    </r>
    <r>
      <rPr>
        <sz val="10"/>
        <rFont val="Arial Narrow"/>
        <family val="2"/>
      </rPr>
      <t xml:space="preserve"> Luces tipo wash LED para ambientación lateral y de fondo.</t>
    </r>
  </si>
  <si>
    <r>
      <rPr>
        <b/>
        <sz val="10"/>
        <rFont val="Arial Narrow"/>
        <family val="2"/>
      </rPr>
      <t>ALQUILER E INSTALACIÓN:</t>
    </r>
    <r>
      <rPr>
        <sz val="10"/>
        <rFont val="Arial Narrow"/>
        <family val="2"/>
      </rPr>
      <t xml:space="preserve"> Iluminación puntual para atril y oradores.</t>
    </r>
  </si>
  <si>
    <r>
      <rPr>
        <b/>
        <sz val="10"/>
        <rFont val="Arial Narrow"/>
        <family val="2"/>
      </rPr>
      <t>ALQUILER E INSTALACIÓN:</t>
    </r>
    <r>
      <rPr>
        <sz val="10"/>
        <rFont val="Arial Narrow"/>
        <family val="2"/>
      </rPr>
      <t xml:space="preserve"> Iluminación general para público, no invasiva.</t>
    </r>
  </si>
  <si>
    <r>
      <rPr>
        <b/>
        <sz val="10"/>
        <rFont val="Arial Narrow"/>
        <family val="2"/>
      </rPr>
      <t>ALQUILER E INSTALACIÓN:</t>
    </r>
    <r>
      <rPr>
        <sz val="10"/>
        <rFont val="Arial Narrow"/>
        <family val="2"/>
      </rPr>
      <t xml:space="preserve"> Consola DMX para control de iluminación.</t>
    </r>
  </si>
  <si>
    <r>
      <rPr>
        <b/>
        <sz val="10"/>
        <rFont val="Arial Narrow"/>
        <family val="2"/>
      </rPr>
      <t>ALQUILER E INSTALACIÓN:</t>
    </r>
    <r>
      <rPr>
        <sz val="10"/>
        <rFont val="Arial Narrow"/>
        <family val="2"/>
      </rPr>
      <t xml:space="preserve"> Sistema line array o cabinas para cobertura de hasta 450 personas, incluye operación técnica.</t>
    </r>
  </si>
  <si>
    <r>
      <rPr>
        <b/>
        <sz val="10"/>
        <rFont val="Arial Narrow"/>
        <family val="2"/>
      </rPr>
      <t>ALQUILER E INSTALACIÓN:</t>
    </r>
    <r>
      <rPr>
        <sz val="10"/>
        <rFont val="Arial Narrow"/>
        <family val="2"/>
      </rPr>
      <t xml:space="preserve"> Refuerzo de bajos para claridad de audio.</t>
    </r>
  </si>
  <si>
    <r>
      <rPr>
        <b/>
        <sz val="10"/>
        <rFont val="Arial Narrow"/>
        <family val="2"/>
      </rPr>
      <t>ALQUILER E INSTALACIÓN:</t>
    </r>
    <r>
      <rPr>
        <sz val="10"/>
        <rFont val="Arial Narrow"/>
        <family val="2"/>
      </rPr>
      <t xml:space="preserve"> Consola digital para mezcla en vivo.</t>
    </r>
  </si>
  <si>
    <r>
      <rPr>
        <b/>
        <sz val="10"/>
        <rFont val="Arial Narrow"/>
        <family val="2"/>
      </rPr>
      <t>ALQUILER E INSTALACIÓN:</t>
    </r>
    <r>
      <rPr>
        <sz val="10"/>
        <rFont val="Arial Narrow"/>
        <family val="2"/>
      </rPr>
      <t xml:space="preserve"> Micrófonos inalámbricos para oradores principales, moderador y preguntas del público.</t>
    </r>
  </si>
  <si>
    <r>
      <rPr>
        <b/>
        <sz val="10"/>
        <rFont val="Arial Narrow"/>
        <family val="2"/>
      </rPr>
      <t>ALQUILER MICRÓFONOS DE RESPALDO:</t>
    </r>
    <r>
      <rPr>
        <sz val="10"/>
        <rFont val="Arial Narrow"/>
        <family val="2"/>
      </rPr>
      <t xml:space="preserve"> Backup técnico obligatorio.</t>
    </r>
  </si>
  <si>
    <r>
      <rPr>
        <b/>
        <sz val="10"/>
        <rFont val="Arial Narrow"/>
        <family val="2"/>
      </rPr>
      <t xml:space="preserve">ALQUILER E INSTALACIÓN: </t>
    </r>
    <r>
      <rPr>
        <sz val="10"/>
        <rFont val="Arial Narrow"/>
        <family val="2"/>
      </rPr>
      <t>Monitores de retorno para tarima dirigidos a oradores, con tamaño mínimo de 40 pulgadas, para visualización de presentaciones, apoyo audiovisual o señal en vivo durante el evento. Incluye soportes, cableado, conexión a señal principal, configuración, pruebas previas y operación técnica durante la jornada.</t>
    </r>
  </si>
  <si>
    <r>
      <rPr>
        <b/>
        <sz val="10"/>
        <rFont val="Arial Narrow"/>
        <family val="2"/>
      </rPr>
      <t xml:space="preserve">ALQUILER E INSTALACIÓN: </t>
    </r>
    <r>
      <rPr>
        <sz val="10"/>
        <rFont val="Arial Narrow"/>
        <family val="2"/>
      </rPr>
      <t>Sillas tipo conferencia para asistentes.</t>
    </r>
  </si>
  <si>
    <r>
      <rPr>
        <b/>
        <sz val="10"/>
        <rFont val="Arial Narrow"/>
        <family val="2"/>
      </rPr>
      <t>ALQUILER E INSTALACIÓN:</t>
    </r>
    <r>
      <rPr>
        <sz val="10"/>
        <rFont val="Arial Narrow"/>
        <family val="2"/>
      </rPr>
      <t xml:space="preserve"> Mesas de apoyo para registro, logística y operación.</t>
    </r>
  </si>
  <si>
    <r>
      <rPr>
        <b/>
        <sz val="10"/>
        <rFont val="Arial Narrow"/>
        <family val="2"/>
      </rPr>
      <t>ALQUILER E INSTALACIÓN:</t>
    </r>
    <r>
      <rPr>
        <sz val="10"/>
        <rFont val="Arial Narrow"/>
        <family val="2"/>
      </rPr>
      <t xml:space="preserve"> Sillas y mesas para aproximadamente ocho (8) panelistas en tarima.</t>
    </r>
  </si>
  <si>
    <r>
      <rPr>
        <b/>
        <sz val="10"/>
        <rFont val="Arial Narrow"/>
        <family val="2"/>
      </rPr>
      <t>ALQUILER E INSTALACIÓN:</t>
    </r>
    <r>
      <rPr>
        <sz val="10"/>
        <rFont val="Arial Narrow"/>
        <family val="2"/>
      </rPr>
      <t xml:space="preserve"> Sistema profesional para auditorio, incluye consola, amplificación y operación técnica.</t>
    </r>
  </si>
  <si>
    <r>
      <rPr>
        <b/>
        <sz val="10"/>
        <rFont val="Arial Narrow"/>
        <family val="2"/>
      </rPr>
      <t>ALQUILER E INSTALACIÓN:</t>
    </r>
    <r>
      <rPr>
        <sz val="10"/>
        <rFont val="Arial Narrow"/>
        <family val="2"/>
      </rPr>
      <t xml:space="preserve"> Pantalla LED Full HD de 6 x 3 m, incluye instalación y operación.</t>
    </r>
  </si>
  <si>
    <r>
      <rPr>
        <b/>
        <sz val="10"/>
        <rFont val="Arial Narrow"/>
        <family val="2"/>
      </rPr>
      <t>ALQUILER E INSTALACIÓN:</t>
    </r>
    <r>
      <rPr>
        <sz val="10"/>
        <rFont val="Arial Narrow"/>
        <family val="2"/>
      </rPr>
      <t xml:space="preserve"> Sistema de video con mínimo cinco (5) cámaras, switcher, monitores y cableado.</t>
    </r>
  </si>
  <si>
    <r>
      <rPr>
        <b/>
        <sz val="10"/>
        <rFont val="Arial Narrow"/>
        <family val="2"/>
      </rPr>
      <t>ALQUILER E INSTALACIÓN:</t>
    </r>
    <r>
      <rPr>
        <sz val="10"/>
        <rFont val="Arial Narrow"/>
        <family val="2"/>
      </rPr>
      <t xml:space="preserve"> Equipos y logística para acreditación de asistentes.</t>
    </r>
  </si>
  <si>
    <r>
      <rPr>
        <b/>
        <sz val="10"/>
        <rFont val="Arial Narrow"/>
        <family val="2"/>
      </rPr>
      <t>ALQUILER E INSTALACIÓN:</t>
    </r>
    <r>
      <rPr>
        <sz val="10"/>
        <rFont val="Arial Narrow"/>
        <family val="2"/>
      </rPr>
      <t xml:space="preserve"> Puesta en funcionamiento de </t>
    </r>
    <r>
      <rPr>
        <b/>
        <sz val="10"/>
        <rFont val="Arial Narrow"/>
        <family val="2"/>
      </rPr>
      <t>equipos de cómputo</t>
    </r>
    <r>
      <rPr>
        <sz val="10"/>
        <rFont val="Arial Narrow"/>
        <family val="2"/>
      </rPr>
      <t xml:space="preserve"> para registro de asistentes en evento institucional. Incluye suministro de doce (12) computadores portátiles o de escritorio en óptimas condiciones, instalación y configuración para registro de información, conectividad compatible con la solución de registro, soporte técnico durante el evento y desmontaje de equipos. Incluye recolección, consolidación y entrega de registros de asistencia en formato digital editable y medio físico impreso conforme al formato definido por la entidad.</t>
    </r>
  </si>
  <si>
    <r>
      <rPr>
        <b/>
        <sz val="10"/>
        <rFont val="Arial Narrow"/>
        <family val="2"/>
      </rPr>
      <t>ALQUILER E INSTALACIÓN:</t>
    </r>
    <r>
      <rPr>
        <sz val="10"/>
        <rFont val="Arial Narrow"/>
        <family val="2"/>
      </rPr>
      <t xml:space="preserve"> Puesta en funcionamiento de tablets para registro de asistentes en evento institucional. Incluye suministro, instalación, configuración para captura de información, conectividad compatible.</t>
    </r>
  </si>
  <si>
    <r>
      <rPr>
        <b/>
        <sz val="10"/>
        <rFont val="Arial Narrow"/>
        <family val="2"/>
      </rPr>
      <t>ALQUILER:</t>
    </r>
    <r>
      <rPr>
        <sz val="10"/>
        <rFont val="Arial Narrow"/>
        <family val="2"/>
      </rPr>
      <t xml:space="preserve"> Auditorio o salón de convenciones para eventos institucionales realizados fuera de la Gobernación, con capacidad entre 50 y 100 personas, sistema de sonido, proyector, WiFi, aire acondicionado, accesibilidad para personas con movilidad reducida y personal técnico de apoyo.</t>
    </r>
  </si>
  <si>
    <r>
      <rPr>
        <b/>
        <sz val="10"/>
        <rFont val="Arial Narrow"/>
        <family val="2"/>
      </rPr>
      <t>ALQUILER:</t>
    </r>
    <r>
      <rPr>
        <sz val="10"/>
        <rFont val="Arial Narrow"/>
        <family val="2"/>
      </rPr>
      <t xml:space="preserve"> Salón de reuniones para grupos de trabajo, comités técnicos o asistencias técnicas, con capacidad entre 20 y 30 personas, TV mínimo de 65” o video beam, WiFi y climatización.</t>
    </r>
  </si>
  <si>
    <r>
      <rPr>
        <b/>
        <sz val="10"/>
        <rFont val="Arial Narrow"/>
        <family val="2"/>
      </rPr>
      <t xml:space="preserve">ALQUILER E INSTALACIÓN: </t>
    </r>
    <r>
      <rPr>
        <sz val="10"/>
        <rFont val="Arial Narrow"/>
        <family val="2"/>
      </rPr>
      <t>Tarima o escenario portátil para eventos, tipo modular, con área mínima de 4 m x 3 m (12 m²), rampa de accesibilidad integrada e incluye montaje y desmontaje.</t>
    </r>
  </si>
  <si>
    <r>
      <rPr>
        <b/>
        <sz val="10"/>
        <rFont val="Arial Narrow"/>
        <family val="2"/>
      </rPr>
      <t>ALQUILER:</t>
    </r>
    <r>
      <rPr>
        <sz val="10"/>
        <rFont val="Arial Narrow"/>
        <family val="2"/>
      </rPr>
      <t xml:space="preserve"> Salón o auditorio cerrado con capacidad para 450 personas.</t>
    </r>
  </si>
  <si>
    <r>
      <rPr>
        <b/>
        <sz val="10"/>
        <rFont val="Arial Narrow"/>
        <family val="2"/>
      </rPr>
      <t>ALQUILER:</t>
    </r>
    <r>
      <rPr>
        <sz val="10"/>
        <rFont val="Arial Narrow"/>
        <family val="2"/>
      </rPr>
      <t xml:space="preserve"> Espacio en feria o evento, incluye uso de auditorio o stand, con capacidad para 450 personas.</t>
    </r>
  </si>
  <si>
    <r>
      <rPr>
        <b/>
        <sz val="10"/>
        <rFont val="Arial Narrow"/>
        <family val="2"/>
      </rPr>
      <t>ALQUILER E INSTALACIÓN:</t>
    </r>
    <r>
      <rPr>
        <sz val="10"/>
        <rFont val="Arial Narrow"/>
        <family val="2"/>
      </rPr>
      <t xml:space="preserve"> Carpa estructural tipo hangar o pabellón sin columnas internas, con dimensiones aproximadas de 30 x 40 metros, adecuada para evento tipo auditorio de 450 personas, permitiendo instalación de tarima, equipos audiovisuales y zonas de circulación. Incluye sistema de piso técnico nivelado tipo deck o modular, recubrimiento con tapete de tráfico pesado, montaje, desmontaje, anclaje, cerramientos laterales, iluminación básica y condiciones de seguridad para eventos en espacio público.</t>
    </r>
  </si>
  <si>
    <r>
      <rPr>
        <b/>
        <sz val="10"/>
        <rFont val="Arial Narrow"/>
        <family val="2"/>
      </rPr>
      <t>ALQUILER E INSTALACIÓN</t>
    </r>
    <r>
      <rPr>
        <sz val="10"/>
        <rFont val="Arial Narrow"/>
        <family val="2"/>
      </rPr>
      <t>: Micrófono de solapa por día, incluye conector.</t>
    </r>
  </si>
  <si>
    <r>
      <rPr>
        <b/>
        <sz val="10"/>
        <rFont val="Arial Narrow"/>
        <family val="2"/>
      </rPr>
      <t>ALQUILER E INSTALACIÓN:</t>
    </r>
    <r>
      <rPr>
        <sz val="10"/>
        <rFont val="Arial Narrow"/>
        <family val="2"/>
      </rPr>
      <t xml:space="preserve"> Micrófono cuello de ganso por día, incluye conectores.</t>
    </r>
  </si>
  <si>
    <r>
      <rPr>
        <b/>
        <sz val="10"/>
        <rFont val="Arial Narrow"/>
        <family val="2"/>
      </rPr>
      <t>ALQUILER DE MICRÓFONO</t>
    </r>
    <r>
      <rPr>
        <sz val="10"/>
        <rFont val="Arial Narrow"/>
        <family val="2"/>
      </rPr>
      <t>: Manos libres, tipo diadema, solapa/lavalier o equivalente</t>
    </r>
  </si>
  <si>
    <r>
      <rPr>
        <b/>
        <sz val="10"/>
        <rFont val="Arial Narrow"/>
        <family val="2"/>
      </rPr>
      <t>ALQUILER E INSTALACIÓN:</t>
    </r>
    <r>
      <rPr>
        <sz val="10"/>
        <rFont val="Arial Narrow"/>
        <family val="2"/>
      </rPr>
      <t xml:space="preserve"> Megáfono por día, incluye accesorios.</t>
    </r>
  </si>
  <si>
    <r>
      <rPr>
        <b/>
        <sz val="10"/>
        <rFont val="Arial Narrow"/>
        <family val="2"/>
      </rPr>
      <t>ALQUILER E INSTALACIÓN:</t>
    </r>
    <r>
      <rPr>
        <sz val="10"/>
        <rFont val="Arial Narrow"/>
        <family val="2"/>
      </rPr>
      <t xml:space="preserve"> Televisor de 65” con base a piso, cable de corriente y cable HDMI de 10 m. Incluye transporte, instalación, personal de montaje y desmontaje, soporte técnico y operación.</t>
    </r>
  </si>
  <si>
    <r>
      <rPr>
        <b/>
        <sz val="10"/>
        <rFont val="Arial Narrow"/>
        <family val="2"/>
      </rPr>
      <t>ALQUILER E INSTALACIÓN:</t>
    </r>
    <r>
      <rPr>
        <sz val="10"/>
        <rFont val="Arial Narrow"/>
        <family val="2"/>
      </rPr>
      <t xml:space="preserve"> Pantalla LED de 3 m de ancho x 2 m de alto, resolución 2.9 pitch, con procesadores de señal. Incluye instalación, personal de montaje y desmontaje, soporte técnico y operación durante el evento.</t>
    </r>
  </si>
  <si>
    <r>
      <rPr>
        <b/>
        <sz val="10"/>
        <rFont val="Arial Narrow"/>
        <family val="2"/>
      </rPr>
      <t>ALQUILER E INSTALACIÓN:</t>
    </r>
    <r>
      <rPr>
        <sz val="10"/>
        <rFont val="Arial Narrow"/>
        <family val="2"/>
      </rPr>
      <t xml:space="preserve"> Computador portátil tipo 1 con procesador mínimo Intel Core i5 U o AMD PRO, memoria RAM mínima de 16 GB, disco sólido de 500 GB, batería mínima de 3 horas, cargador, mouse, monitor de 14” a 15”, unidad DVD+/-RW integrada, mínimo tres (3) puertos USB 2.0, puerto VGA, puerto HDMI integrado, tarjeta gráfica RTX 1650 de 4 GB y conectividad de red 1000/100/10 e inalámbrica.</t>
    </r>
  </si>
  <si>
    <r>
      <rPr>
        <b/>
        <sz val="10"/>
        <rFont val="Arial Narrow"/>
        <family val="2"/>
      </rPr>
      <t>ALQUILER E INSTALACIÓN:</t>
    </r>
    <r>
      <rPr>
        <sz val="10"/>
        <rFont val="Arial Narrow"/>
        <family val="2"/>
      </rPr>
      <t xml:space="preserve"> Apuntador láser clase 1, salida máxima menor a 0,039 kW, longitud de onda entre 640 y 660 nm (luz roja), indicadores LED de batería y conectividad, conexión inalámbrica Bluetooth de bajo consumo y 2,4 GHz, radio de acción inalámbrico de 20 m. Incluye transporte, instalación, personal de montaje y desmontaje, soporte técnico y operación durante el evento.</t>
    </r>
  </si>
  <si>
    <r>
      <rPr>
        <b/>
        <sz val="10"/>
        <rFont val="Arial Narrow"/>
        <family val="2"/>
      </rPr>
      <t xml:space="preserve">SERVICIO DE TRANSMISIÓN EN VIVO (STREAMING): </t>
    </r>
    <r>
      <rPr>
        <sz val="10"/>
        <rFont val="Arial Narrow"/>
        <family val="2"/>
      </rPr>
      <t>Prestación del servicio de transmisión en vivo (streaming) de eventos en las plataformas digitales definidas por la entidad, incluyendo la operación técnica integral para la captura, producción y emisión de la señal. El servicio deberá contemplar el suministro, instalación y operación de todos los equipos, personal y recursos necesarios, incluyendo como mínimo cámaras de video, consola de producción, switcher, codificador, sistema de audio, cableado y demás infraestructura técnica requerida. Así mismo, deberá incluir personal técnico especializado, entre ellos camarógrafos, operador de streaming y productor técnico, así como la configuración de la transmisión, realización de pruebas previas, monitoreo en tiempo real y soporte técnico permanente durante toda la jornada. El proveedor deberá garantizar estabilidad de la señal, calidad de transmisión, compatibilidad con la conexión a internet disponible y la entrega de la grabación completa del evento en formato digital al finalizar la actividad.</t>
    </r>
  </si>
  <si>
    <r>
      <rPr>
        <b/>
        <sz val="10"/>
        <rFont val="Arial Narrow"/>
        <family val="2"/>
      </rPr>
      <t xml:space="preserve">SERVICIO DE SUBTITULACIÓN E INTERPRETACIÓN EN LENGUA DE SEÑAS: </t>
    </r>
    <r>
      <rPr>
        <sz val="10"/>
        <rFont val="Arial Narrow"/>
        <family val="2"/>
      </rPr>
      <t>Prestación del servicio de subtitulación en tiempo real e interpretación en lengua de señas colombiana para eventos institucionales, con disponibilidad</t>
    </r>
    <r>
      <rPr>
        <sz val="10"/>
        <color rgb="FFFF0000"/>
        <rFont val="Arial Narrow"/>
        <family val="2"/>
      </rPr>
      <t xml:space="preserve"> </t>
    </r>
    <r>
      <rPr>
        <sz val="10"/>
        <rFont val="Arial Narrow"/>
        <family val="2"/>
      </rPr>
      <t>durante una jornada de hasta cuatro (4) horas, incluyendo el acompañamiento técnico y operativo requerido para garantizar accesibilidad, inclusión y adecuada comprensión de los contenidos desarrollados durante la actividad.</t>
    </r>
  </si>
  <si>
    <r>
      <rPr>
        <b/>
        <sz val="10"/>
        <rFont val="Arial Narrow"/>
        <family val="2"/>
      </rPr>
      <t xml:space="preserve">SERVICIO DE INTERNET/WI-FI: </t>
    </r>
    <r>
      <rPr>
        <sz val="10"/>
        <rFont val="Arial Narrow"/>
        <family val="2"/>
      </rPr>
      <t>Prestación del servicio de internet y conectividad Wi-Fi de alta velocidad para el desarrollo de eventos institucionales, garantizando capacidad suficiente, estabilidad de la señal y soporte técnico para la adecuada operación logística, conexión de equipos y transmisión de contenidos en tiempo real.</t>
    </r>
  </si>
  <si>
    <r>
      <rPr>
        <b/>
        <sz val="10"/>
        <rFont val="Arial Narrow"/>
        <family val="2"/>
      </rPr>
      <t>SERVICIO DE CONECTIVIDAD A INTERNET:</t>
    </r>
    <r>
      <rPr>
        <sz val="10"/>
        <rFont val="Arial Narrow"/>
        <family val="2"/>
      </rPr>
      <t xml:space="preserve"> Suministro, instalación y operación de una solución de conectividad a internet mediante enlace dedicado simétrico mínimo de 25 Mbps de subida y 25 Mbps de bajada, con velocidad estable y no compartida, para uso en evento institucional en espacio abierto (parque). El servicio deberá garantizar una latencia máxima de 50 ms y permitir la transmisión de video en vivo (streaming) sin restricciones. Incluye: (i) tendido de fibra óptica de aproximadamente 300 metros hasta el punto de operación, preferiblemente mediante canalización subterránea; (ii) suministro e instalación de los equipos necesarios, tales como routers, switches, conversores y demás infraestructura requerida; (iii) configuración de red priorizando conexiones por cable (ethernet) para los equipos de transmisión; (iv) realización de pruebas de funcionamiento previas al evento; (v) soporte técnico permanente durante la ejecución; y (vi) desmontaje de la infraestructura instalada. La solución deberá ser robusta y garantizar estabilidad del servicio en condiciones de alta concurrencia y congestión de red, descartando el uso de soluciones de internet residencial, compartido o inalámbrico no dedicado.</t>
    </r>
  </si>
  <si>
    <r>
      <rPr>
        <b/>
        <sz val="10"/>
        <color rgb="FF000000"/>
        <rFont val="Arial Narrow"/>
        <family val="2"/>
      </rPr>
      <t xml:space="preserve">SERVICIO DE AMBULANCIA BÁSICA: </t>
    </r>
    <r>
      <rPr>
        <sz val="10"/>
        <color rgb="FF000000"/>
        <rFont val="Arial Narrow"/>
        <family val="2"/>
      </rPr>
      <t>Prestación del servicio de ambulancia básica para eventos masivos, conformado por grupo de socorro para atención prehospitalaria básica, dispuesto por horas de servicio de acuerdo con el aforo y requerimientos del evento. El servicio deberá incluir como mínimo un (1) conductor, un (1) tecnólogo en atención prehospitalaria (APH) y un (1) médico, así como hidratación, alimentación, transporte, desplazamiento al lugar del evento y demás recursos necesarios para la adecuada prestación del servicio. Los horarios y lugar de atención serán definidos previamente por el supervisor del contrato.</t>
    </r>
  </si>
  <si>
    <r>
      <rPr>
        <b/>
        <sz val="10"/>
        <rFont val="Arial Narrow"/>
        <family val="2"/>
      </rPr>
      <t>PERSONAL TÉCNICO PARA OPERACIÓN DE EQUIPOS AUDIOVISUALES Y TECNOLÓGICOS:</t>
    </r>
    <r>
      <rPr>
        <sz val="10"/>
        <rFont val="Arial Narrow"/>
        <family val="2"/>
      </rPr>
      <t xml:space="preserve"> Suministro de personal técnico especializado para la instalación, configuración, operación y soporte de equipos audiovisuales, tecnológicos y de transmisión requeridos para el desarrollo de eventos institucionales.</t>
    </r>
  </si>
  <si>
    <r>
      <rPr>
        <b/>
        <sz val="10"/>
        <rFont val="Arial Narrow"/>
        <family val="2"/>
      </rPr>
      <t xml:space="preserve">PERSONAL DE APOYO LOGÍSTICO Y COORDINACIÓN DEL EVENTO: </t>
    </r>
    <r>
      <rPr>
        <sz val="10"/>
        <rFont val="Arial Narrow"/>
        <family val="2"/>
      </rPr>
      <t>Suministro de personal de apoyo logístico para actividades de coordinación, organización, acompañamiento operativo, control de asistencia y soporte general durante el desarrollo de eventos institucionales.</t>
    </r>
  </si>
  <si>
    <r>
      <rPr>
        <b/>
        <sz val="10"/>
        <rFont val="Arial Narrow"/>
        <family val="2"/>
      </rPr>
      <t>OPERADOR DURANTE MONTAJE, ENSAYO Y EVENTO: S</t>
    </r>
    <r>
      <rPr>
        <sz val="10"/>
        <rFont val="Arial Narrow"/>
        <family val="2"/>
      </rPr>
      <t>uministro de operador técnico encargado del acompañamiento y operación durante las etapas de montaje, pruebas, ensayo, ejecución y desmontaje del evento, garantizando el adecuado funcionamiento de los equipos y servicios requeridos.</t>
    </r>
  </si>
  <si>
    <r>
      <rPr>
        <b/>
        <sz val="10"/>
        <rFont val="Arial Narrow"/>
        <family val="2"/>
      </rPr>
      <t xml:space="preserve">SERVICIO DE PRESENTADOR PROFESIONAL: </t>
    </r>
    <r>
      <rPr>
        <sz val="10"/>
        <rFont val="Arial Narrow"/>
        <family val="2"/>
      </rPr>
      <t>Prestación del servicio de presentador profesional con trayectoria y reconocimiento a nivel nacional, para actuar como maestro de ceremonias durante la Audiencia Pública de Rendición de Cuentas, incluyendo conducción del evento, presentación de agenda, moderación de intervenciones y acompañamiento protocolario durante el desarrollo de la actividad institucional.</t>
    </r>
  </si>
  <si>
    <r>
      <rPr>
        <b/>
        <sz val="10"/>
        <rFont val="Arial Narrow"/>
        <family val="2"/>
      </rPr>
      <t>PRESENTACIÓN ARTÍSTICA</t>
    </r>
    <r>
      <rPr>
        <sz val="10"/>
        <rFont val="Arial Narrow"/>
        <family val="2"/>
      </rPr>
      <t>: presentación artística de grupo de danza folclórica para evento institucional, con una duración máxima de treinta (30) minutos, incluyendo presentación en vivo, requerimientos técnicos básicos y acompañamiento necesario para el desarrollo de la actividad.</t>
    </r>
  </si>
  <si>
    <r>
      <rPr>
        <b/>
        <sz val="10"/>
        <color rgb="FF000000"/>
        <rFont val="Arial Narrow"/>
        <family val="2"/>
      </rPr>
      <t>SERVICIO DE INTERPRETACIÓN SIMULTÁNEA:</t>
    </r>
    <r>
      <rPr>
        <sz val="10"/>
        <color rgb="FF000000"/>
        <rFont val="Arial Narrow"/>
        <family val="2"/>
      </rPr>
      <t xml:space="preserve"> Prestación del servicio de dupla intérprete en Bogotá para eventos institucionales, incluyendo disposición de hasta 900 equipos de interpretación, personal para entrega y recepción de equipos, una (1) cabina insonorizada y dos (2) intérpretes inglés-español, con disponibilidad de dos (2) horas cada uno, para un total de cuatro (4) horas de servicio.</t>
    </r>
  </si>
  <si>
    <r>
      <rPr>
        <b/>
        <sz val="10"/>
        <color rgb="FF000000"/>
        <rFont val="Arial Narrow"/>
        <family val="2"/>
      </rPr>
      <t xml:space="preserve">SERVICIO DE CAMARÓGRAFO PROFESIONAL: </t>
    </r>
    <r>
      <rPr>
        <sz val="10"/>
        <color rgb="FF000000"/>
        <rFont val="Arial Narrow"/>
        <family val="2"/>
      </rPr>
      <t>Prestación del servicio de camarógrafo profesional para el cubrimiento audiovisual de eventos institucionales. Los horarios y lugar de prestación del servicio serán definidos previamente por el supervisor del contrato.</t>
    </r>
  </si>
  <si>
    <r>
      <rPr>
        <b/>
        <sz val="10"/>
        <rFont val="Arial Narrow"/>
        <family val="2"/>
      </rPr>
      <t>RELATORÍA GRÁFICA EN VIVO:</t>
    </r>
    <r>
      <rPr>
        <sz val="10"/>
        <rFont val="Arial Narrow"/>
        <family val="2"/>
      </rPr>
      <t xml:space="preserve"> Prestación del servicio de relatoría gráfica en vivo para eventos institucionales, mediante documentación infográfica ilustrada en tiempo real que refleje las discusiones, conclusiones y actividades relevantes desarrolladas durante la jornada. El servicio incluye la elaboración de mural ilustrado de aproximadamente 3 m x 90 cm, realizado por equipo artístico especializado, representando los momentos clave y principales contenidos del evento. Debe entregarse enmarcado. </t>
    </r>
  </si>
  <si>
    <r>
      <rPr>
        <b/>
        <sz val="10"/>
        <rFont val="Arial Narrow"/>
        <family val="2"/>
      </rPr>
      <t xml:space="preserve">ACCESO MOTOR DE BÚSQUEDA DE CONVOCATORIAS DE COOPERACIÓN: </t>
    </r>
    <r>
      <rPr>
        <sz val="10"/>
        <rFont val="Arial Narrow"/>
        <family val="2"/>
      </rPr>
      <t>Suministro de herramienta digital especializada, accesible vía web, para la búsqueda e indexación de convocatorias de cooperación nacional e internacional orientadas a oportunidades de financiamiento, alianzas y proyectos de impacto social. La solución deberá contar con funcionalidades de búsqueda y filtrado por sector temático, ubicación geográfica, fechas de cierre y generación de alertas personalizadas, con el fin de apoyar procesos administrativos, gestión pública y formulación de solicitudes de recursos de cooperación y financiación no reembolsable ante entidades nacionales e internacionales.</t>
    </r>
  </si>
  <si>
    <r>
      <rPr>
        <b/>
        <sz val="10"/>
        <color theme="1"/>
        <rFont val="Arial Narrow"/>
        <family val="2"/>
      </rPr>
      <t>Nota 1</t>
    </r>
    <r>
      <rPr>
        <sz val="10"/>
        <color theme="1"/>
        <rFont val="Arial Narrow"/>
        <family val="2"/>
      </rPr>
      <t xml:space="preserve">: El valor estimado de contrato es bajo la estructura de bolsa monto agotable, y de acuerdo con la necesidad del servicio se irá ejecutando el recurso disponible.
</t>
    </r>
    <r>
      <rPr>
        <b/>
        <sz val="10"/>
        <color theme="1"/>
        <rFont val="Arial Narrow"/>
        <family val="2"/>
      </rPr>
      <t>Nota 2</t>
    </r>
    <r>
      <rPr>
        <sz val="10"/>
        <color theme="1"/>
        <rFont val="Arial Narrow"/>
        <family val="2"/>
      </rPr>
      <t xml:space="preserve">: Si bien, el valor estimado para la presente contratación asciende a la suma de TRESCIENTOS OCHENTA Y UN MILLONES DE PESOS M/CTE ($381.000.000) bajo la modalidad de monto agotable (valor por el cual se adjudicará el proceso y se suscribirá el futuro contrato), para efectos de la evaluación de la oferta económica, se tendrá en cuenta el valor total resultante de la sumatoria de los ítems unitarios ofertados por el proponente, los cuales en ningún caso podrán superar los precios techo establecidos por la entidad en el estudio del mercado. En todo caso se aclara que, el proponente deberá diligenciar  en SECOP II el valor total del presupuesto oficial estimado.  
</t>
    </r>
    <r>
      <rPr>
        <b/>
        <sz val="10"/>
        <color theme="1"/>
        <rFont val="Arial Narrow"/>
        <family val="2"/>
      </rPr>
      <t xml:space="preserve">NOTA 3: </t>
    </r>
    <r>
      <rPr>
        <sz val="10"/>
        <color theme="1"/>
        <rFont val="Arial Narrow"/>
        <family val="2"/>
      </rPr>
      <t xml:space="preserve">El Proponente deberá verificar en su oferta que esta de ninguna manera supere o exceda el valor  de los ítems unitarios estimados por LA SECRETARÍA DE PROSPECTIVA E INTEGRACIÓN TERRITORIAL so pena de rechazo de la propuesta
</t>
    </r>
    <r>
      <rPr>
        <b/>
        <sz val="10"/>
        <color theme="1"/>
        <rFont val="Arial Narrow"/>
        <family val="2"/>
      </rPr>
      <t>Nota 4:</t>
    </r>
    <r>
      <rPr>
        <sz val="10"/>
        <color theme="1"/>
        <rFont val="Arial Narrow"/>
        <family val="2"/>
      </rPr>
      <t xml:space="preserve"> Dentro del valor están incluidos los gastos por legalización del contrato y todos los impuestos, tasas, contribuciones y tributos tanto de orden nacional como de orden Departamental, en consecuencia, el proponente deberá incluir dentro del valor total de la oferta todos los impuestos nacionales y  departamentales  a los que haya lugar.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</si>
</sst>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 #.##0_-;\-* #.##0_-;_-* &quot;-&quot;_-;_-@"/>
    <numFmt numFmtId="165" formatCode="&quot;$&quot;\ #,##0"/>
    <numFmt numFmtId="166" formatCode="_-&quot;$&quot;\ * #,##0_-;\-&quot;$&quot;\ * #,##0_-;_-&quot;$&quot;\ * &quot;-&quot;??_-;_-@_-"/>
  </numFmts>
  <fonts count="14" x14ac:knownFonts="1">
    <font>
      <sz val="11"/>
      <color theme="1"/>
      <name val="Calibri"/>
      <family val="2"/>
      <scheme val="minor"/>
    </font>
    <font>
      <sz val="11"/>
      <color theme="1"/>
      <name val="Calibri"/>
      <family val="2"/>
      <scheme val="minor"/>
    </font>
    <font>
      <sz val="8"/>
      <color theme="1"/>
      <name val="Arial"/>
      <family val="2"/>
    </font>
    <font>
      <sz val="12"/>
      <color theme="1"/>
      <name val="Calibri"/>
      <family val="2"/>
      <scheme val="minor"/>
    </font>
    <font>
      <b/>
      <sz val="18"/>
      <color theme="1"/>
      <name val="Arial Narrow"/>
      <family val="2"/>
    </font>
    <font>
      <b/>
      <sz val="11"/>
      <color theme="1"/>
      <name val="Arial Narrow"/>
      <family val="2"/>
    </font>
    <font>
      <b/>
      <sz val="10"/>
      <color theme="0"/>
      <name val="Arial Narrow"/>
      <family val="2"/>
    </font>
    <font>
      <b/>
      <sz val="10"/>
      <color theme="1"/>
      <name val="Arial Narrow"/>
      <family val="2"/>
    </font>
    <font>
      <sz val="10"/>
      <color theme="1"/>
      <name val="Arial Narrow"/>
      <family val="2"/>
    </font>
    <font>
      <sz val="10"/>
      <color rgb="FF000000"/>
      <name val="Arial Narrow"/>
      <family val="2"/>
    </font>
    <font>
      <b/>
      <sz val="10"/>
      <color rgb="FF000000"/>
      <name val="Arial Narrow"/>
      <family val="2"/>
    </font>
    <font>
      <sz val="10"/>
      <name val="Arial Narrow"/>
      <family val="2"/>
    </font>
    <font>
      <b/>
      <sz val="10"/>
      <name val="Arial Narrow"/>
      <family val="2"/>
    </font>
    <font>
      <sz val="10"/>
      <color rgb="FFFF0000"/>
      <name val="Arial Narrow"/>
      <family val="2"/>
    </font>
  </fonts>
  <fills count="9">
    <fill>
      <patternFill patternType="none"/>
    </fill>
    <fill>
      <patternFill patternType="gray125"/>
    </fill>
    <fill>
      <patternFill patternType="solid">
        <fgColor theme="0"/>
        <bgColor rgb="FFFEF2CB"/>
      </patternFill>
    </fill>
    <fill>
      <patternFill patternType="solid">
        <fgColor rgb="FF002060"/>
        <bgColor rgb="FFFEF2CB"/>
      </patternFill>
    </fill>
    <fill>
      <patternFill patternType="solid">
        <fgColor theme="0"/>
        <bgColor indexed="64"/>
      </patternFill>
    </fill>
    <fill>
      <patternFill patternType="solid">
        <fgColor rgb="FFFEF2CB"/>
        <bgColor rgb="FFFEF2CB"/>
      </patternFill>
    </fill>
    <fill>
      <patternFill patternType="solid">
        <fgColor theme="3" tint="0.89999084444715716"/>
        <bgColor rgb="FFFEF2CB"/>
      </patternFill>
    </fill>
    <fill>
      <patternFill patternType="solid">
        <fgColor theme="2"/>
        <bgColor indexed="64"/>
      </patternFill>
    </fill>
    <fill>
      <patternFill patternType="solid">
        <fgColor theme="2" tint="-9.9978637043366805E-2"/>
        <bgColor indexed="64"/>
      </patternFill>
    </fill>
  </fills>
  <borders count="35">
    <border>
      <left/>
      <right/>
      <top/>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diagonal/>
    </border>
    <border>
      <left/>
      <right style="thin">
        <color indexed="64"/>
      </right>
      <top style="thin">
        <color indexed="64"/>
      </top>
      <bottom/>
      <diagonal/>
    </border>
  </borders>
  <cellStyleXfs count="3">
    <xf numFmtId="0" fontId="0" fillId="0" borderId="0"/>
    <xf numFmtId="44" fontId="1" fillId="0" borderId="0" applyFont="0" applyFill="0" applyBorder="0" applyAlignment="0" applyProtection="0"/>
    <xf numFmtId="0" fontId="3" fillId="0" borderId="0"/>
  </cellStyleXfs>
  <cellXfs count="99">
    <xf numFmtId="0" fontId="0" fillId="0" borderId="0" xfId="0"/>
    <xf numFmtId="0" fontId="2" fillId="4" borderId="0" xfId="0" applyFont="1" applyFill="1" applyAlignment="1">
      <alignment vertical="center"/>
    </xf>
    <xf numFmtId="0" fontId="2" fillId="4" borderId="0" xfId="0" applyFont="1" applyFill="1" applyAlignment="1">
      <alignment vertical="center" wrapText="1"/>
    </xf>
    <xf numFmtId="44" fontId="2" fillId="4" borderId="0" xfId="1" applyFont="1" applyFill="1" applyAlignment="1">
      <alignment vertical="center"/>
    </xf>
    <xf numFmtId="0" fontId="2" fillId="0" borderId="0" xfId="0" applyFont="1" applyAlignment="1">
      <alignment vertical="center"/>
    </xf>
    <xf numFmtId="0" fontId="2" fillId="0" borderId="0" xfId="0" applyFont="1" applyAlignment="1">
      <alignment horizontal="justify" vertical="center" wrapText="1"/>
    </xf>
    <xf numFmtId="2" fontId="2" fillId="0" borderId="0" xfId="0" applyNumberFormat="1" applyFont="1" applyAlignment="1">
      <alignment horizontal="justify" vertical="center" wrapText="1"/>
    </xf>
    <xf numFmtId="165" fontId="2" fillId="0" borderId="0" xfId="0" applyNumberFormat="1" applyFont="1" applyAlignment="1">
      <alignment horizontal="justify" vertical="center" wrapText="1"/>
    </xf>
    <xf numFmtId="0" fontId="2" fillId="0" borderId="26" xfId="0" applyFont="1" applyBorder="1" applyAlignment="1">
      <alignment horizontal="justify" vertical="center" wrapText="1"/>
    </xf>
    <xf numFmtId="2" fontId="2" fillId="0" borderId="26" xfId="0" applyNumberFormat="1" applyFont="1" applyBorder="1" applyAlignment="1">
      <alignment horizontal="justify" vertical="center" wrapText="1"/>
    </xf>
    <xf numFmtId="165" fontId="2" fillId="0" borderId="26" xfId="0" applyNumberFormat="1" applyFont="1" applyBorder="1" applyAlignment="1">
      <alignment horizontal="justify" vertical="center" wrapText="1"/>
    </xf>
    <xf numFmtId="165" fontId="2" fillId="0" borderId="27" xfId="0" applyNumberFormat="1" applyFont="1" applyBorder="1" applyAlignment="1">
      <alignment horizontal="justify" vertical="center" wrapText="1"/>
    </xf>
    <xf numFmtId="0" fontId="2" fillId="4" borderId="28" xfId="0" applyFont="1" applyFill="1" applyBorder="1" applyAlignment="1">
      <alignment vertical="center" wrapText="1"/>
    </xf>
    <xf numFmtId="0" fontId="2" fillId="0" borderId="0" xfId="0" applyFont="1" applyAlignment="1">
      <alignment vertical="center" wrapText="1"/>
    </xf>
    <xf numFmtId="165" fontId="2" fillId="0" borderId="29" xfId="0" applyNumberFormat="1" applyFont="1" applyBorder="1" applyAlignment="1">
      <alignment horizontal="justify" vertical="center" wrapText="1"/>
    </xf>
    <xf numFmtId="0" fontId="7" fillId="4" borderId="2" xfId="0" applyFont="1" applyFill="1" applyBorder="1" applyAlignment="1">
      <alignment horizontal="center" vertical="center"/>
    </xf>
    <xf numFmtId="0" fontId="7" fillId="4" borderId="3" xfId="0" applyFont="1" applyFill="1" applyBorder="1" applyAlignment="1">
      <alignment horizontal="center" vertical="center" wrapText="1"/>
    </xf>
    <xf numFmtId="0" fontId="8" fillId="4" borderId="4" xfId="0" applyFont="1" applyFill="1" applyBorder="1" applyAlignment="1">
      <alignment horizontal="justify" vertical="center"/>
    </xf>
    <xf numFmtId="0" fontId="9" fillId="4" borderId="2" xfId="0" applyFont="1" applyFill="1" applyBorder="1" applyAlignment="1">
      <alignment horizontal="center" vertical="center" wrapText="1"/>
    </xf>
    <xf numFmtId="0" fontId="9" fillId="4" borderId="3" xfId="0" applyFont="1" applyFill="1" applyBorder="1" applyAlignment="1">
      <alignment horizontal="center" vertical="center" wrapText="1"/>
    </xf>
    <xf numFmtId="2" fontId="9" fillId="4" borderId="3" xfId="0" applyNumberFormat="1" applyFont="1" applyFill="1" applyBorder="1" applyAlignment="1">
      <alignment horizontal="center" vertical="center" wrapText="1"/>
    </xf>
    <xf numFmtId="3" fontId="7" fillId="4" borderId="3" xfId="1" applyNumberFormat="1" applyFont="1" applyFill="1" applyBorder="1" applyAlignment="1">
      <alignment vertical="center"/>
    </xf>
    <xf numFmtId="3" fontId="7" fillId="4" borderId="5" xfId="0" applyNumberFormat="1" applyFont="1" applyFill="1" applyBorder="1" applyAlignment="1">
      <alignment vertical="center"/>
    </xf>
    <xf numFmtId="0" fontId="7" fillId="4" borderId="13" xfId="0" applyFont="1" applyFill="1" applyBorder="1" applyAlignment="1">
      <alignment horizontal="center" vertical="center"/>
    </xf>
    <xf numFmtId="0" fontId="7" fillId="4" borderId="14" xfId="0" applyFont="1" applyFill="1" applyBorder="1" applyAlignment="1">
      <alignment horizontal="center" vertical="center" wrapText="1"/>
    </xf>
    <xf numFmtId="0" fontId="8" fillId="4" borderId="15" xfId="0" applyFont="1" applyFill="1" applyBorder="1" applyAlignment="1">
      <alignment horizontal="justify" vertical="center"/>
    </xf>
    <xf numFmtId="0" fontId="9" fillId="4" borderId="16" xfId="0" applyFont="1" applyFill="1" applyBorder="1" applyAlignment="1">
      <alignment horizontal="center" vertical="center" wrapText="1"/>
    </xf>
    <xf numFmtId="0" fontId="9" fillId="4" borderId="14" xfId="0" applyFont="1" applyFill="1" applyBorder="1" applyAlignment="1">
      <alignment horizontal="center" vertical="center" wrapText="1"/>
    </xf>
    <xf numFmtId="2" fontId="9" fillId="4" borderId="14" xfId="0" applyNumberFormat="1" applyFont="1" applyFill="1" applyBorder="1" applyAlignment="1">
      <alignment horizontal="center" vertical="center" wrapText="1"/>
    </xf>
    <xf numFmtId="3" fontId="7" fillId="4" borderId="14" xfId="1" applyNumberFormat="1" applyFont="1" applyFill="1" applyBorder="1" applyAlignment="1">
      <alignment vertical="center"/>
    </xf>
    <xf numFmtId="3" fontId="7" fillId="4" borderId="17" xfId="0" applyNumberFormat="1" applyFont="1" applyFill="1" applyBorder="1" applyAlignment="1">
      <alignment vertical="center"/>
    </xf>
    <xf numFmtId="0" fontId="8" fillId="4" borderId="15" xfId="0" applyFont="1" applyFill="1" applyBorder="1" applyAlignment="1">
      <alignment horizontal="justify" vertical="center" wrapText="1"/>
    </xf>
    <xf numFmtId="0" fontId="7" fillId="4" borderId="14" xfId="0" applyFont="1" applyFill="1" applyBorder="1" applyAlignment="1">
      <alignment horizontal="center" vertical="center"/>
    </xf>
    <xf numFmtId="0" fontId="9" fillId="4" borderId="15" xfId="0" applyFont="1" applyFill="1" applyBorder="1" applyAlignment="1">
      <alignment horizontal="justify" vertical="center" wrapText="1"/>
    </xf>
    <xf numFmtId="0" fontId="10" fillId="4" borderId="14" xfId="0" applyFont="1" applyFill="1" applyBorder="1" applyAlignment="1">
      <alignment horizontal="center" vertical="center" wrapText="1"/>
    </xf>
    <xf numFmtId="0" fontId="11" fillId="4" borderId="15" xfId="0" applyFont="1" applyFill="1" applyBorder="1" applyAlignment="1">
      <alignment horizontal="justify" vertical="center" wrapText="1"/>
    </xf>
    <xf numFmtId="0" fontId="11" fillId="4" borderId="15" xfId="2" applyFont="1" applyFill="1" applyBorder="1" applyAlignment="1">
      <alignment horizontal="justify" vertical="center" wrapText="1"/>
    </xf>
    <xf numFmtId="0" fontId="12" fillId="4" borderId="14" xfId="0" applyFont="1" applyFill="1" applyBorder="1" applyAlignment="1">
      <alignment horizontal="center" vertical="center"/>
    </xf>
    <xf numFmtId="0" fontId="11" fillId="4" borderId="16" xfId="0" applyFont="1" applyFill="1" applyBorder="1" applyAlignment="1">
      <alignment horizontal="center" vertical="center" wrapText="1"/>
    </xf>
    <xf numFmtId="0" fontId="11" fillId="4" borderId="14" xfId="0" applyFont="1" applyFill="1" applyBorder="1" applyAlignment="1">
      <alignment horizontal="center" vertical="center" wrapText="1"/>
    </xf>
    <xf numFmtId="0" fontId="7" fillId="4" borderId="18" xfId="0" applyFont="1" applyFill="1" applyBorder="1" applyAlignment="1">
      <alignment horizontal="center" vertical="center"/>
    </xf>
    <xf numFmtId="0" fontId="10" fillId="4" borderId="10" xfId="0" applyFont="1" applyFill="1" applyBorder="1" applyAlignment="1">
      <alignment horizontal="center" vertical="center" wrapText="1"/>
    </xf>
    <xf numFmtId="0" fontId="11" fillId="4" borderId="11" xfId="0" applyFont="1" applyFill="1" applyBorder="1" applyAlignment="1">
      <alignment horizontal="justify" vertical="center" wrapText="1"/>
    </xf>
    <xf numFmtId="0" fontId="7" fillId="4" borderId="9" xfId="0" applyFont="1" applyFill="1" applyBorder="1" applyAlignment="1">
      <alignment horizontal="center" vertical="center"/>
    </xf>
    <xf numFmtId="0" fontId="9" fillId="4" borderId="9" xfId="0" applyFont="1" applyFill="1" applyBorder="1" applyAlignment="1">
      <alignment horizontal="center" vertical="center" wrapText="1"/>
    </xf>
    <xf numFmtId="0" fontId="9" fillId="4" borderId="10" xfId="0" applyFont="1" applyFill="1" applyBorder="1" applyAlignment="1">
      <alignment horizontal="center" vertical="center" wrapText="1"/>
    </xf>
    <xf numFmtId="2" fontId="9" fillId="4" borderId="10" xfId="0" applyNumberFormat="1" applyFont="1" applyFill="1" applyBorder="1" applyAlignment="1">
      <alignment horizontal="center" vertical="center" wrapText="1"/>
    </xf>
    <xf numFmtId="3" fontId="7" fillId="4" borderId="10" xfId="1" applyNumberFormat="1" applyFont="1" applyFill="1" applyBorder="1" applyAlignment="1">
      <alignment vertical="center"/>
    </xf>
    <xf numFmtId="3" fontId="7" fillId="4" borderId="19" xfId="0" applyNumberFormat="1" applyFont="1" applyFill="1" applyBorder="1" applyAlignment="1">
      <alignment vertical="center"/>
    </xf>
    <xf numFmtId="3" fontId="7" fillId="4" borderId="15" xfId="1" applyNumberFormat="1" applyFont="1" applyFill="1" applyBorder="1" applyAlignment="1">
      <alignment vertical="center"/>
    </xf>
    <xf numFmtId="3" fontId="7" fillId="4" borderId="20" xfId="1" applyNumberFormat="1" applyFont="1" applyFill="1" applyBorder="1" applyAlignment="1">
      <alignment vertical="center"/>
    </xf>
    <xf numFmtId="3" fontId="7" fillId="4" borderId="21" xfId="1" applyNumberFormat="1" applyFont="1" applyFill="1" applyBorder="1" applyAlignment="1">
      <alignment horizontal="right" vertical="center"/>
    </xf>
    <xf numFmtId="166" fontId="7" fillId="7" borderId="22" xfId="1" applyNumberFormat="1" applyFont="1" applyFill="1" applyBorder="1"/>
    <xf numFmtId="166" fontId="7" fillId="4" borderId="23" xfId="1" applyNumberFormat="1" applyFont="1" applyFill="1" applyBorder="1"/>
    <xf numFmtId="166" fontId="7" fillId="7" borderId="23" xfId="1" applyNumberFormat="1" applyFont="1" applyFill="1" applyBorder="1"/>
    <xf numFmtId="166" fontId="7" fillId="0" borderId="24" xfId="1" applyNumberFormat="1" applyFont="1" applyBorder="1"/>
    <xf numFmtId="3" fontId="7" fillId="8" borderId="11" xfId="1" applyNumberFormat="1" applyFont="1" applyFill="1" applyBorder="1" applyAlignment="1">
      <alignment vertical="center"/>
    </xf>
    <xf numFmtId="3" fontId="7" fillId="8" borderId="33" xfId="1" applyNumberFormat="1" applyFont="1" applyFill="1" applyBorder="1" applyAlignment="1">
      <alignment vertical="center"/>
    </xf>
    <xf numFmtId="3" fontId="5" fillId="8" borderId="33" xfId="1" applyNumberFormat="1" applyFont="1" applyFill="1" applyBorder="1" applyAlignment="1">
      <alignment vertical="center"/>
    </xf>
    <xf numFmtId="3" fontId="5" fillId="8" borderId="34" xfId="1" applyNumberFormat="1" applyFont="1" applyFill="1" applyBorder="1" applyAlignment="1">
      <alignment horizontal="right" vertical="center"/>
    </xf>
    <xf numFmtId="166" fontId="5" fillId="8" borderId="27" xfId="1" applyNumberFormat="1" applyFont="1" applyFill="1" applyBorder="1"/>
    <xf numFmtId="0" fontId="2" fillId="4" borderId="25" xfId="0" applyFont="1" applyFill="1" applyBorder="1" applyAlignment="1">
      <alignment vertical="center"/>
    </xf>
    <xf numFmtId="0" fontId="2" fillId="0" borderId="26" xfId="0" applyFont="1" applyBorder="1" applyAlignment="1">
      <alignment vertical="center"/>
    </xf>
    <xf numFmtId="0" fontId="6" fillId="2" borderId="1" xfId="0" applyFont="1" applyFill="1" applyBorder="1" applyAlignment="1">
      <alignment horizontal="left" vertical="center"/>
    </xf>
    <xf numFmtId="0" fontId="6" fillId="3" borderId="0" xfId="0" applyFont="1" applyFill="1" applyAlignment="1">
      <alignment horizontal="left" vertical="center"/>
    </xf>
    <xf numFmtId="0" fontId="7" fillId="2" borderId="1" xfId="0" applyFont="1" applyFill="1" applyBorder="1" applyAlignment="1">
      <alignment horizontal="left" vertical="center" wrapText="1"/>
    </xf>
    <xf numFmtId="0" fontId="7" fillId="5" borderId="0" xfId="0" applyFont="1" applyFill="1" applyAlignment="1">
      <alignment horizontal="left" vertical="center" wrapText="1"/>
    </xf>
    <xf numFmtId="164" fontId="7" fillId="6" borderId="2" xfId="0" applyNumberFormat="1" applyFont="1" applyFill="1" applyBorder="1" applyAlignment="1">
      <alignment horizontal="center" vertical="center" wrapText="1"/>
    </xf>
    <xf numFmtId="164" fontId="7" fillId="6" borderId="6" xfId="0" applyNumberFormat="1" applyFont="1" applyFill="1" applyBorder="1" applyAlignment="1">
      <alignment horizontal="center" vertical="center" wrapText="1"/>
    </xf>
    <xf numFmtId="164" fontId="7" fillId="6" borderId="3" xfId="0" applyNumberFormat="1" applyFont="1" applyFill="1" applyBorder="1" applyAlignment="1">
      <alignment horizontal="center" vertical="center" wrapText="1"/>
    </xf>
    <xf numFmtId="164" fontId="7" fillId="6" borderId="7" xfId="0" applyNumberFormat="1" applyFont="1" applyFill="1" applyBorder="1" applyAlignment="1">
      <alignment horizontal="center" vertical="center" wrapText="1"/>
    </xf>
    <xf numFmtId="164" fontId="7" fillId="6" borderId="4" xfId="0" applyNumberFormat="1" applyFont="1" applyFill="1" applyBorder="1" applyAlignment="1">
      <alignment horizontal="center" vertical="center"/>
    </xf>
    <xf numFmtId="164" fontId="7" fillId="6" borderId="8" xfId="0" applyNumberFormat="1" applyFont="1" applyFill="1" applyBorder="1" applyAlignment="1">
      <alignment horizontal="center" vertical="center"/>
    </xf>
    <xf numFmtId="164" fontId="7" fillId="6" borderId="9" xfId="0" applyNumberFormat="1" applyFont="1" applyFill="1" applyBorder="1" applyAlignment="1">
      <alignment horizontal="center" vertical="center" wrapText="1"/>
    </xf>
    <xf numFmtId="164" fontId="7" fillId="6" borderId="10" xfId="0" applyNumberFormat="1" applyFont="1" applyFill="1" applyBorder="1" applyAlignment="1">
      <alignment horizontal="center" vertical="center" wrapText="1"/>
    </xf>
    <xf numFmtId="2" fontId="7" fillId="6" borderId="3" xfId="0" applyNumberFormat="1" applyFont="1" applyFill="1" applyBorder="1" applyAlignment="1">
      <alignment horizontal="center" vertical="center" wrapText="1"/>
    </xf>
    <xf numFmtId="2" fontId="7" fillId="6" borderId="10" xfId="0" applyNumberFormat="1" applyFont="1" applyFill="1" applyBorder="1" applyAlignment="1">
      <alignment horizontal="center" vertical="center" wrapText="1"/>
    </xf>
    <xf numFmtId="0" fontId="4" fillId="4" borderId="25" xfId="0" applyFont="1" applyFill="1" applyBorder="1" applyAlignment="1">
      <alignment horizontal="center" vertical="center" wrapText="1"/>
    </xf>
    <xf numFmtId="0" fontId="4" fillId="4" borderId="26" xfId="0" applyFont="1" applyFill="1" applyBorder="1" applyAlignment="1">
      <alignment horizontal="center" vertical="center" wrapText="1"/>
    </xf>
    <xf numFmtId="0" fontId="4" fillId="4" borderId="27" xfId="0" applyFont="1" applyFill="1" applyBorder="1" applyAlignment="1">
      <alignment horizontal="center" vertical="center" wrapText="1"/>
    </xf>
    <xf numFmtId="0" fontId="4" fillId="4" borderId="28" xfId="0" applyFont="1" applyFill="1" applyBorder="1" applyAlignment="1">
      <alignment horizontal="center" vertical="center" wrapText="1"/>
    </xf>
    <xf numFmtId="0" fontId="4" fillId="4" borderId="0" xfId="0" applyFont="1" applyFill="1" applyAlignment="1">
      <alignment horizontal="center" vertical="center" wrapText="1"/>
    </xf>
    <xf numFmtId="0" fontId="4" fillId="4" borderId="29" xfId="0" applyFont="1" applyFill="1" applyBorder="1" applyAlignment="1">
      <alignment horizontal="center" vertical="center" wrapText="1"/>
    </xf>
    <xf numFmtId="0" fontId="4" fillId="4" borderId="30" xfId="0" applyFont="1" applyFill="1" applyBorder="1" applyAlignment="1">
      <alignment horizontal="center" vertical="center" wrapText="1"/>
    </xf>
    <xf numFmtId="0" fontId="4" fillId="4" borderId="31" xfId="0" applyFont="1" applyFill="1" applyBorder="1" applyAlignment="1">
      <alignment horizontal="center" vertical="center" wrapText="1"/>
    </xf>
    <xf numFmtId="0" fontId="4" fillId="4" borderId="32" xfId="0" applyFont="1" applyFill="1" applyBorder="1" applyAlignment="1">
      <alignment horizontal="center" vertical="center" wrapText="1"/>
    </xf>
    <xf numFmtId="0" fontId="8" fillId="4" borderId="29" xfId="0" applyFont="1" applyFill="1" applyBorder="1" applyAlignment="1">
      <alignment horizontal="center" vertical="center"/>
    </xf>
    <xf numFmtId="0" fontId="8" fillId="4" borderId="28" xfId="0" applyFont="1" applyFill="1" applyBorder="1" applyAlignment="1">
      <alignment horizontal="center" vertical="center"/>
    </xf>
    <xf numFmtId="0" fontId="8" fillId="4" borderId="30" xfId="0" applyFont="1" applyFill="1" applyBorder="1" applyAlignment="1">
      <alignment horizontal="center" vertical="center"/>
    </xf>
    <xf numFmtId="0" fontId="8" fillId="4" borderId="31" xfId="0" applyFont="1" applyFill="1" applyBorder="1" applyAlignment="1">
      <alignment horizontal="center" vertical="center"/>
    </xf>
    <xf numFmtId="0" fontId="8" fillId="4" borderId="32" xfId="0" applyFont="1" applyFill="1" applyBorder="1" applyAlignment="1">
      <alignment horizontal="center" vertical="center"/>
    </xf>
    <xf numFmtId="165" fontId="7" fillId="6" borderId="3" xfId="0" applyNumberFormat="1" applyFont="1" applyFill="1" applyBorder="1" applyAlignment="1">
      <alignment horizontal="center" vertical="center" wrapText="1"/>
    </xf>
    <xf numFmtId="165" fontId="7" fillId="6" borderId="11" xfId="0" applyNumberFormat="1" applyFont="1" applyFill="1" applyBorder="1" applyAlignment="1">
      <alignment horizontal="center" vertical="center" wrapText="1"/>
    </xf>
    <xf numFmtId="165" fontId="7" fillId="6" borderId="5" xfId="1" applyNumberFormat="1" applyFont="1" applyFill="1" applyBorder="1" applyAlignment="1">
      <alignment horizontal="center" vertical="center" wrapText="1"/>
    </xf>
    <xf numFmtId="165" fontId="7" fillId="6" borderId="12" xfId="1" applyNumberFormat="1" applyFont="1" applyFill="1" applyBorder="1" applyAlignment="1">
      <alignment horizontal="center" vertical="center" wrapText="1"/>
    </xf>
    <xf numFmtId="0" fontId="8" fillId="4" borderId="25" xfId="0" applyFont="1" applyFill="1" applyBorder="1" applyAlignment="1">
      <alignment horizontal="center" vertical="center" wrapText="1"/>
    </xf>
    <xf numFmtId="0" fontId="8" fillId="4" borderId="26" xfId="0" applyFont="1" applyFill="1" applyBorder="1" applyAlignment="1">
      <alignment horizontal="center" vertical="center"/>
    </xf>
    <xf numFmtId="0" fontId="8" fillId="4" borderId="27" xfId="0" applyFont="1" applyFill="1" applyBorder="1" applyAlignment="1">
      <alignment horizontal="center" vertical="center"/>
    </xf>
    <xf numFmtId="0" fontId="8" fillId="4" borderId="0" xfId="0" applyFont="1" applyFill="1" applyBorder="1" applyAlignment="1">
      <alignment horizontal="center" vertical="center"/>
    </xf>
  </cellXfs>
  <cellStyles count="3">
    <cellStyle name="Moneda" xfId="1" builtinId="4"/>
    <cellStyle name="Normal" xfId="0" builtinId="0"/>
    <cellStyle name="Normal 2"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torresr\Downloads\Anexo%203%20Cuadro.%20An&#225;lisis%20de%20valores%20bolsa%20log&#237;stica%20SPIT.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VALORES finales  "/>
      <sheetName val="CUADRO CALCULO VALORES "/>
      <sheetName val="personal requerido "/>
      <sheetName val="tbla comparativa cotizaciones "/>
      <sheetName val="iNFORMACIÓN iNDICADORES "/>
      <sheetName val="tablas indicadores "/>
      <sheetName val="CUADRO EN BLANCO "/>
    </sheetNames>
    <sheetDataSet>
      <sheetData sheetId="0"/>
      <sheetData sheetId="1">
        <row r="5">
          <cell r="G5">
            <v>0.08</v>
          </cell>
        </row>
        <row r="6">
          <cell r="G6">
            <v>0.08</v>
          </cell>
        </row>
        <row r="7">
          <cell r="G7">
            <v>0.08</v>
          </cell>
        </row>
        <row r="8">
          <cell r="G8">
            <v>0.08</v>
          </cell>
        </row>
        <row r="9">
          <cell r="G9">
            <v>0.08</v>
          </cell>
        </row>
        <row r="10">
          <cell r="G10">
            <v>0.08</v>
          </cell>
        </row>
        <row r="11">
          <cell r="G11">
            <v>0.08</v>
          </cell>
        </row>
        <row r="12">
          <cell r="G12">
            <v>0.08</v>
          </cell>
        </row>
        <row r="13">
          <cell r="G13">
            <v>0.08</v>
          </cell>
        </row>
        <row r="14">
          <cell r="G14">
            <v>0.08</v>
          </cell>
        </row>
        <row r="15">
          <cell r="G15">
            <v>0.08</v>
          </cell>
        </row>
        <row r="16">
          <cell r="G16">
            <v>0.08</v>
          </cell>
        </row>
        <row r="17">
          <cell r="G17">
            <v>0.08</v>
          </cell>
        </row>
        <row r="18">
          <cell r="G18">
            <v>0.08</v>
          </cell>
        </row>
        <row r="19">
          <cell r="G19">
            <v>0.08</v>
          </cell>
        </row>
        <row r="20">
          <cell r="G20">
            <v>0.08</v>
          </cell>
        </row>
        <row r="21">
          <cell r="G21">
            <v>0.08</v>
          </cell>
        </row>
        <row r="22">
          <cell r="G22">
            <v>0.08</v>
          </cell>
        </row>
        <row r="23">
          <cell r="G23">
            <v>0</v>
          </cell>
        </row>
        <row r="24">
          <cell r="G24">
            <v>0</v>
          </cell>
        </row>
        <row r="25">
          <cell r="G25">
            <v>0</v>
          </cell>
        </row>
        <row r="26">
          <cell r="G26">
            <v>0.19</v>
          </cell>
        </row>
        <row r="27">
          <cell r="G27">
            <v>0.19</v>
          </cell>
        </row>
        <row r="28">
          <cell r="G28">
            <v>0.19</v>
          </cell>
        </row>
        <row r="29">
          <cell r="G29">
            <v>0.19</v>
          </cell>
        </row>
        <row r="30">
          <cell r="G30">
            <v>0.19</v>
          </cell>
        </row>
        <row r="31">
          <cell r="G31">
            <v>0.19</v>
          </cell>
        </row>
        <row r="32">
          <cell r="G32">
            <v>0.19</v>
          </cell>
        </row>
        <row r="33">
          <cell r="G33">
            <v>0.19</v>
          </cell>
        </row>
        <row r="34">
          <cell r="G34">
            <v>0.19</v>
          </cell>
        </row>
        <row r="35">
          <cell r="G35">
            <v>0.19</v>
          </cell>
        </row>
        <row r="36">
          <cell r="G36">
            <v>0.19</v>
          </cell>
        </row>
        <row r="37">
          <cell r="G37">
            <v>0.19</v>
          </cell>
        </row>
        <row r="38">
          <cell r="G38">
            <v>0.19</v>
          </cell>
        </row>
        <row r="39">
          <cell r="G39">
            <v>0.19</v>
          </cell>
        </row>
        <row r="40">
          <cell r="G40">
            <v>0.05</v>
          </cell>
        </row>
        <row r="41">
          <cell r="G41">
            <v>0.05</v>
          </cell>
        </row>
        <row r="42">
          <cell r="G42">
            <v>0.05</v>
          </cell>
        </row>
        <row r="43">
          <cell r="G43">
            <v>0.05</v>
          </cell>
        </row>
        <row r="44">
          <cell r="G44">
            <v>0.05</v>
          </cell>
        </row>
        <row r="45">
          <cell r="G45">
            <v>0.19</v>
          </cell>
        </row>
        <row r="46">
          <cell r="G46">
            <v>0.19</v>
          </cell>
        </row>
        <row r="47">
          <cell r="G47">
            <v>0.19</v>
          </cell>
        </row>
        <row r="48">
          <cell r="G48">
            <v>0.19</v>
          </cell>
        </row>
        <row r="49">
          <cell r="G49">
            <v>0.19</v>
          </cell>
        </row>
        <row r="50">
          <cell r="G50">
            <v>0.19</v>
          </cell>
        </row>
        <row r="51">
          <cell r="G51">
            <v>0.19</v>
          </cell>
        </row>
        <row r="52">
          <cell r="G52">
            <v>0.19</v>
          </cell>
        </row>
        <row r="53">
          <cell r="G53">
            <v>0.19</v>
          </cell>
        </row>
        <row r="54">
          <cell r="G54">
            <v>0.19</v>
          </cell>
        </row>
        <row r="55">
          <cell r="G55">
            <v>0.19</v>
          </cell>
        </row>
        <row r="56">
          <cell r="G56">
            <v>0.19</v>
          </cell>
        </row>
        <row r="57">
          <cell r="G57">
            <v>0.19</v>
          </cell>
        </row>
        <row r="58">
          <cell r="G58">
            <v>0.19</v>
          </cell>
        </row>
        <row r="59">
          <cell r="G59">
            <v>0.19</v>
          </cell>
        </row>
        <row r="60">
          <cell r="G60">
            <v>0.19</v>
          </cell>
        </row>
        <row r="61">
          <cell r="G61">
            <v>0.19</v>
          </cell>
        </row>
        <row r="62">
          <cell r="G62">
            <v>0.19</v>
          </cell>
        </row>
        <row r="63">
          <cell r="G63">
            <v>0.19</v>
          </cell>
        </row>
        <row r="64">
          <cell r="G64">
            <v>0.19</v>
          </cell>
        </row>
        <row r="65">
          <cell r="G65">
            <v>0.19</v>
          </cell>
        </row>
        <row r="66">
          <cell r="G66">
            <v>0.19</v>
          </cell>
        </row>
        <row r="67">
          <cell r="G67">
            <v>0.19</v>
          </cell>
        </row>
        <row r="68">
          <cell r="G68">
            <v>0.19</v>
          </cell>
        </row>
        <row r="69">
          <cell r="G69">
            <v>0.19</v>
          </cell>
        </row>
        <row r="70">
          <cell r="G70">
            <v>0.19</v>
          </cell>
        </row>
        <row r="71">
          <cell r="G71">
            <v>0.19</v>
          </cell>
        </row>
        <row r="72">
          <cell r="G72">
            <v>0.19</v>
          </cell>
        </row>
        <row r="73">
          <cell r="G73">
            <v>0.19</v>
          </cell>
        </row>
        <row r="74">
          <cell r="G74">
            <v>0.19</v>
          </cell>
        </row>
        <row r="75">
          <cell r="G75">
            <v>0.19</v>
          </cell>
        </row>
        <row r="76">
          <cell r="G76">
            <v>0.19</v>
          </cell>
        </row>
        <row r="77">
          <cell r="G77">
            <v>0.19</v>
          </cell>
        </row>
        <row r="78">
          <cell r="G78">
            <v>0.19</v>
          </cell>
        </row>
        <row r="79">
          <cell r="G79">
            <v>0.19</v>
          </cell>
        </row>
        <row r="80">
          <cell r="G80">
            <v>0.19</v>
          </cell>
        </row>
        <row r="81">
          <cell r="G81">
            <v>0.19</v>
          </cell>
        </row>
        <row r="82">
          <cell r="G82">
            <v>0.19</v>
          </cell>
        </row>
        <row r="83">
          <cell r="G83">
            <v>0.19</v>
          </cell>
        </row>
        <row r="84">
          <cell r="G84">
            <v>0.19</v>
          </cell>
        </row>
        <row r="85">
          <cell r="G85">
            <v>0.19</v>
          </cell>
        </row>
        <row r="86">
          <cell r="G86">
            <v>0.19</v>
          </cell>
        </row>
        <row r="87">
          <cell r="G87">
            <v>0.19</v>
          </cell>
        </row>
        <row r="88">
          <cell r="G88">
            <v>0.19</v>
          </cell>
        </row>
        <row r="89">
          <cell r="G89">
            <v>0.19</v>
          </cell>
        </row>
        <row r="90">
          <cell r="G90">
            <v>0.19</v>
          </cell>
        </row>
        <row r="91">
          <cell r="G91">
            <v>0.19</v>
          </cell>
        </row>
        <row r="92">
          <cell r="G92">
            <v>0.19</v>
          </cell>
        </row>
        <row r="93">
          <cell r="G93">
            <v>0.19</v>
          </cell>
        </row>
        <row r="94">
          <cell r="G94">
            <v>0.19</v>
          </cell>
        </row>
        <row r="95">
          <cell r="G95">
            <v>0.19</v>
          </cell>
        </row>
        <row r="96">
          <cell r="G96">
            <v>0.19</v>
          </cell>
        </row>
        <row r="97">
          <cell r="G97">
            <v>0.19</v>
          </cell>
        </row>
        <row r="98">
          <cell r="G98">
            <v>0.19</v>
          </cell>
        </row>
        <row r="99">
          <cell r="G99">
            <v>0.19</v>
          </cell>
        </row>
        <row r="100">
          <cell r="G100">
            <v>0.19</v>
          </cell>
        </row>
        <row r="101">
          <cell r="G101">
            <v>0.19</v>
          </cell>
        </row>
        <row r="102">
          <cell r="G102">
            <v>0.19</v>
          </cell>
        </row>
        <row r="103">
          <cell r="G103">
            <v>0.19</v>
          </cell>
        </row>
        <row r="104">
          <cell r="G104">
            <v>0.19</v>
          </cell>
        </row>
        <row r="105">
          <cell r="G105">
            <v>0.19</v>
          </cell>
        </row>
        <row r="106">
          <cell r="G106">
            <v>0.19</v>
          </cell>
        </row>
        <row r="107">
          <cell r="G107">
            <v>0.19</v>
          </cell>
        </row>
        <row r="108">
          <cell r="G108">
            <v>0.19</v>
          </cell>
        </row>
        <row r="109">
          <cell r="G109">
            <v>0.19</v>
          </cell>
        </row>
        <row r="110">
          <cell r="G110">
            <v>0.19</v>
          </cell>
        </row>
        <row r="111">
          <cell r="G111">
            <v>0.19</v>
          </cell>
        </row>
        <row r="112">
          <cell r="G112">
            <v>0.19</v>
          </cell>
        </row>
        <row r="113">
          <cell r="G113">
            <v>0.19</v>
          </cell>
        </row>
        <row r="114">
          <cell r="G114">
            <v>0.19</v>
          </cell>
        </row>
        <row r="115">
          <cell r="G115">
            <v>0.19</v>
          </cell>
        </row>
        <row r="116">
          <cell r="G116">
            <v>0.19</v>
          </cell>
        </row>
        <row r="117">
          <cell r="G117">
            <v>0.19</v>
          </cell>
        </row>
        <row r="118">
          <cell r="G118">
            <v>0.19</v>
          </cell>
        </row>
        <row r="119">
          <cell r="G119">
            <v>0.19</v>
          </cell>
        </row>
        <row r="120">
          <cell r="G120">
            <v>0.19</v>
          </cell>
        </row>
        <row r="121">
          <cell r="G121">
            <v>0</v>
          </cell>
        </row>
        <row r="122">
          <cell r="G122">
            <v>0.19</v>
          </cell>
        </row>
        <row r="123">
          <cell r="G123">
            <v>0.19</v>
          </cell>
        </row>
        <row r="124">
          <cell r="G124">
            <v>0.19</v>
          </cell>
        </row>
        <row r="125">
          <cell r="G125">
            <v>0.19</v>
          </cell>
        </row>
        <row r="126">
          <cell r="G126">
            <v>0</v>
          </cell>
        </row>
        <row r="127">
          <cell r="G127">
            <v>0.19</v>
          </cell>
        </row>
        <row r="128">
          <cell r="G128">
            <v>0.19</v>
          </cell>
        </row>
        <row r="129">
          <cell r="G129">
            <v>0.19</v>
          </cell>
        </row>
      </sheetData>
      <sheetData sheetId="2"/>
      <sheetData sheetId="3"/>
      <sheetData sheetId="4"/>
      <sheetData sheetId="5"/>
      <sheetData sheetId="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K160"/>
  <sheetViews>
    <sheetView showGridLines="0" tabSelected="1" zoomScale="110" zoomScaleNormal="110" workbookViewId="0">
      <selection activeCell="A141" sqref="A141:K160"/>
    </sheetView>
  </sheetViews>
  <sheetFormatPr baseColWidth="10" defaultColWidth="10.85546875" defaultRowHeight="11.25" x14ac:dyDescent="0.25"/>
  <cols>
    <col min="1" max="1" width="5.42578125" style="1" customWidth="1"/>
    <col min="2" max="2" width="10.42578125" style="4" customWidth="1"/>
    <col min="3" max="3" width="83.42578125" style="5" customWidth="1"/>
    <col min="4" max="4" width="7.42578125" style="5" customWidth="1"/>
    <col min="5" max="5" width="5.85546875" style="5" customWidth="1"/>
    <col min="6" max="6" width="10" style="5" customWidth="1"/>
    <col min="7" max="7" width="8.5703125" style="6" customWidth="1"/>
    <col min="8" max="8" width="15.5703125" style="5" customWidth="1"/>
    <col min="9" max="9" width="11.85546875" style="7" customWidth="1"/>
    <col min="10" max="10" width="13.42578125" style="7" customWidth="1"/>
    <col min="11" max="11" width="18.42578125" style="7" customWidth="1"/>
    <col min="12" max="16384" width="10.85546875" style="1"/>
  </cols>
  <sheetData>
    <row r="1" spans="1:11" ht="12.75" x14ac:dyDescent="0.25">
      <c r="A1" s="63" t="s">
        <v>0</v>
      </c>
      <c r="B1" s="64"/>
      <c r="C1" s="64"/>
      <c r="D1" s="64"/>
      <c r="E1" s="64"/>
      <c r="F1" s="64"/>
      <c r="G1" s="64"/>
      <c r="H1" s="64"/>
      <c r="I1" s="64"/>
      <c r="J1" s="64"/>
      <c r="K1" s="64"/>
    </row>
    <row r="2" spans="1:11" ht="13.5" thickBot="1" x14ac:dyDescent="0.3">
      <c r="A2" s="65" t="s">
        <v>1</v>
      </c>
      <c r="B2" s="66"/>
      <c r="C2" s="66"/>
      <c r="D2" s="66"/>
      <c r="E2" s="66"/>
      <c r="F2" s="66"/>
      <c r="G2" s="66"/>
      <c r="H2" s="66"/>
      <c r="I2" s="66"/>
      <c r="J2" s="66"/>
      <c r="K2" s="66"/>
    </row>
    <row r="3" spans="1:11" x14ac:dyDescent="0.25">
      <c r="A3" s="67" t="s">
        <v>2</v>
      </c>
      <c r="B3" s="69" t="s">
        <v>3</v>
      </c>
      <c r="C3" s="71" t="s">
        <v>4</v>
      </c>
      <c r="D3" s="67" t="s">
        <v>5</v>
      </c>
      <c r="E3" s="69" t="s">
        <v>6</v>
      </c>
      <c r="F3" s="69" t="s">
        <v>7</v>
      </c>
      <c r="G3" s="75" t="s">
        <v>8</v>
      </c>
      <c r="H3" s="69" t="s">
        <v>9</v>
      </c>
      <c r="I3" s="91" t="s">
        <v>10</v>
      </c>
      <c r="J3" s="93" t="s">
        <v>11</v>
      </c>
      <c r="K3" s="93" t="s">
        <v>12</v>
      </c>
    </row>
    <row r="4" spans="1:11" s="2" customFormat="1" ht="12" thickBot="1" x14ac:dyDescent="0.3">
      <c r="A4" s="68"/>
      <c r="B4" s="70"/>
      <c r="C4" s="72"/>
      <c r="D4" s="73"/>
      <c r="E4" s="74"/>
      <c r="F4" s="74"/>
      <c r="G4" s="76"/>
      <c r="H4" s="74"/>
      <c r="I4" s="92"/>
      <c r="J4" s="94"/>
      <c r="K4" s="94"/>
    </row>
    <row r="5" spans="1:11" ht="38.25" x14ac:dyDescent="0.25">
      <c r="A5" s="15">
        <v>1</v>
      </c>
      <c r="B5" s="16" t="s">
        <v>13</v>
      </c>
      <c r="C5" s="17" t="s">
        <v>36</v>
      </c>
      <c r="D5" s="18" t="s">
        <v>14</v>
      </c>
      <c r="E5" s="19">
        <v>1</v>
      </c>
      <c r="F5" s="19" t="s">
        <v>15</v>
      </c>
      <c r="G5" s="20">
        <f>+'[1]CUADRO CALCULO VALORES '!G5</f>
        <v>0.08</v>
      </c>
      <c r="H5" s="19" t="s">
        <v>16</v>
      </c>
      <c r="I5" s="21"/>
      <c r="J5" s="21"/>
      <c r="K5" s="22">
        <f>+J5+I5</f>
        <v>0</v>
      </c>
    </row>
    <row r="6" spans="1:11" ht="38.25" x14ac:dyDescent="0.25">
      <c r="A6" s="23">
        <v>2</v>
      </c>
      <c r="B6" s="24" t="s">
        <v>13</v>
      </c>
      <c r="C6" s="25" t="s">
        <v>37</v>
      </c>
      <c r="D6" s="26" t="s">
        <v>14</v>
      </c>
      <c r="E6" s="27">
        <v>1</v>
      </c>
      <c r="F6" s="27" t="s">
        <v>15</v>
      </c>
      <c r="G6" s="28">
        <f>+'[1]CUADRO CALCULO VALORES '!G6</f>
        <v>0.08</v>
      </c>
      <c r="H6" s="27" t="s">
        <v>16</v>
      </c>
      <c r="I6" s="29">
        <f>+J6*G6</f>
        <v>0</v>
      </c>
      <c r="J6" s="29"/>
      <c r="K6" s="30">
        <f t="shared" ref="K6:K69" si="0">+J6+I6</f>
        <v>0</v>
      </c>
    </row>
    <row r="7" spans="1:11" ht="38.25" x14ac:dyDescent="0.25">
      <c r="A7" s="23">
        <v>3</v>
      </c>
      <c r="B7" s="24" t="s">
        <v>13</v>
      </c>
      <c r="C7" s="25" t="s">
        <v>38</v>
      </c>
      <c r="D7" s="26" t="s">
        <v>14</v>
      </c>
      <c r="E7" s="27">
        <v>1</v>
      </c>
      <c r="F7" s="27" t="s">
        <v>15</v>
      </c>
      <c r="G7" s="28">
        <f>+'[1]CUADRO CALCULO VALORES '!G7</f>
        <v>0.08</v>
      </c>
      <c r="H7" s="27" t="s">
        <v>16</v>
      </c>
      <c r="I7" s="29">
        <f t="shared" ref="I7:I70" si="1">+J7*G7</f>
        <v>0</v>
      </c>
      <c r="J7" s="29"/>
      <c r="K7" s="30">
        <f t="shared" si="0"/>
        <v>0</v>
      </c>
    </row>
    <row r="8" spans="1:11" ht="38.25" x14ac:dyDescent="0.25">
      <c r="A8" s="23">
        <v>4</v>
      </c>
      <c r="B8" s="24" t="s">
        <v>13</v>
      </c>
      <c r="C8" s="25" t="s">
        <v>39</v>
      </c>
      <c r="D8" s="26" t="s">
        <v>14</v>
      </c>
      <c r="E8" s="27">
        <v>1</v>
      </c>
      <c r="F8" s="27" t="s">
        <v>15</v>
      </c>
      <c r="G8" s="28">
        <f>+'[1]CUADRO CALCULO VALORES '!G8</f>
        <v>0.08</v>
      </c>
      <c r="H8" s="27" t="s">
        <v>16</v>
      </c>
      <c r="I8" s="29">
        <f t="shared" si="1"/>
        <v>0</v>
      </c>
      <c r="J8" s="29"/>
      <c r="K8" s="30">
        <f t="shared" si="0"/>
        <v>0</v>
      </c>
    </row>
    <row r="9" spans="1:11" ht="38.25" x14ac:dyDescent="0.25">
      <c r="A9" s="23">
        <v>5</v>
      </c>
      <c r="B9" s="24" t="s">
        <v>13</v>
      </c>
      <c r="C9" s="25" t="s">
        <v>40</v>
      </c>
      <c r="D9" s="26" t="s">
        <v>14</v>
      </c>
      <c r="E9" s="27">
        <v>1</v>
      </c>
      <c r="F9" s="27" t="s">
        <v>15</v>
      </c>
      <c r="G9" s="28">
        <f>+'[1]CUADRO CALCULO VALORES '!G9</f>
        <v>0.08</v>
      </c>
      <c r="H9" s="27" t="s">
        <v>16</v>
      </c>
      <c r="I9" s="29">
        <f t="shared" si="1"/>
        <v>0</v>
      </c>
      <c r="J9" s="29"/>
      <c r="K9" s="30">
        <f t="shared" si="0"/>
        <v>0</v>
      </c>
    </row>
    <row r="10" spans="1:11" ht="63.75" x14ac:dyDescent="0.25">
      <c r="A10" s="23">
        <v>6</v>
      </c>
      <c r="B10" s="24" t="s">
        <v>13</v>
      </c>
      <c r="C10" s="25" t="s">
        <v>41</v>
      </c>
      <c r="D10" s="26" t="s">
        <v>14</v>
      </c>
      <c r="E10" s="27">
        <v>1</v>
      </c>
      <c r="F10" s="27" t="s">
        <v>15</v>
      </c>
      <c r="G10" s="28">
        <f>+'[1]CUADRO CALCULO VALORES '!G10</f>
        <v>0.08</v>
      </c>
      <c r="H10" s="27" t="s">
        <v>16</v>
      </c>
      <c r="I10" s="29">
        <f t="shared" si="1"/>
        <v>0</v>
      </c>
      <c r="J10" s="29"/>
      <c r="K10" s="30">
        <f t="shared" si="0"/>
        <v>0</v>
      </c>
    </row>
    <row r="11" spans="1:11" ht="38.25" x14ac:dyDescent="0.25">
      <c r="A11" s="23">
        <v>7</v>
      </c>
      <c r="B11" s="24" t="s">
        <v>13</v>
      </c>
      <c r="C11" s="25" t="s">
        <v>42</v>
      </c>
      <c r="D11" s="26" t="s">
        <v>14</v>
      </c>
      <c r="E11" s="27">
        <v>1</v>
      </c>
      <c r="F11" s="27" t="s">
        <v>15</v>
      </c>
      <c r="G11" s="28">
        <f>+'[1]CUADRO CALCULO VALORES '!G11</f>
        <v>0.08</v>
      </c>
      <c r="H11" s="27" t="s">
        <v>16</v>
      </c>
      <c r="I11" s="29">
        <f t="shared" si="1"/>
        <v>0</v>
      </c>
      <c r="J11" s="29"/>
      <c r="K11" s="30">
        <f t="shared" si="0"/>
        <v>0</v>
      </c>
    </row>
    <row r="12" spans="1:11" ht="38.25" x14ac:dyDescent="0.25">
      <c r="A12" s="23">
        <v>8</v>
      </c>
      <c r="B12" s="24" t="s">
        <v>13</v>
      </c>
      <c r="C12" s="31" t="s">
        <v>43</v>
      </c>
      <c r="D12" s="26" t="s">
        <v>14</v>
      </c>
      <c r="E12" s="27">
        <v>1</v>
      </c>
      <c r="F12" s="27" t="s">
        <v>15</v>
      </c>
      <c r="G12" s="28">
        <f>+'[1]CUADRO CALCULO VALORES '!G12</f>
        <v>0.08</v>
      </c>
      <c r="H12" s="27" t="s">
        <v>16</v>
      </c>
      <c r="I12" s="29">
        <f t="shared" si="1"/>
        <v>0</v>
      </c>
      <c r="J12" s="29"/>
      <c r="K12" s="30">
        <f t="shared" si="0"/>
        <v>0</v>
      </c>
    </row>
    <row r="13" spans="1:11" ht="38.25" x14ac:dyDescent="0.25">
      <c r="A13" s="23">
        <v>9</v>
      </c>
      <c r="B13" s="24" t="s">
        <v>13</v>
      </c>
      <c r="C13" s="31" t="s">
        <v>44</v>
      </c>
      <c r="D13" s="26" t="s">
        <v>14</v>
      </c>
      <c r="E13" s="27">
        <v>1</v>
      </c>
      <c r="F13" s="27" t="s">
        <v>15</v>
      </c>
      <c r="G13" s="28">
        <f>+'[1]CUADRO CALCULO VALORES '!G13</f>
        <v>0.08</v>
      </c>
      <c r="H13" s="27" t="s">
        <v>16</v>
      </c>
      <c r="I13" s="29">
        <f t="shared" si="1"/>
        <v>0</v>
      </c>
      <c r="J13" s="29"/>
      <c r="K13" s="30">
        <f t="shared" si="0"/>
        <v>0</v>
      </c>
    </row>
    <row r="14" spans="1:11" ht="51" x14ac:dyDescent="0.25">
      <c r="A14" s="23">
        <v>10</v>
      </c>
      <c r="B14" s="24" t="s">
        <v>13</v>
      </c>
      <c r="C14" s="31" t="s">
        <v>45</v>
      </c>
      <c r="D14" s="26" t="s">
        <v>14</v>
      </c>
      <c r="E14" s="27">
        <v>1</v>
      </c>
      <c r="F14" s="27" t="s">
        <v>15</v>
      </c>
      <c r="G14" s="28">
        <f>+'[1]CUADRO CALCULO VALORES '!G14</f>
        <v>0.08</v>
      </c>
      <c r="H14" s="27" t="s">
        <v>16</v>
      </c>
      <c r="I14" s="29">
        <f t="shared" si="1"/>
        <v>0</v>
      </c>
      <c r="J14" s="29"/>
      <c r="K14" s="30">
        <f t="shared" si="0"/>
        <v>0</v>
      </c>
    </row>
    <row r="15" spans="1:11" ht="51" x14ac:dyDescent="0.25">
      <c r="A15" s="23">
        <v>11</v>
      </c>
      <c r="B15" s="24" t="s">
        <v>13</v>
      </c>
      <c r="C15" s="31" t="s">
        <v>46</v>
      </c>
      <c r="D15" s="26" t="s">
        <v>14</v>
      </c>
      <c r="E15" s="27">
        <v>1</v>
      </c>
      <c r="F15" s="27" t="s">
        <v>15</v>
      </c>
      <c r="G15" s="28">
        <f>+'[1]CUADRO CALCULO VALORES '!G15</f>
        <v>0.08</v>
      </c>
      <c r="H15" s="27" t="s">
        <v>16</v>
      </c>
      <c r="I15" s="29">
        <f t="shared" si="1"/>
        <v>0</v>
      </c>
      <c r="J15" s="29"/>
      <c r="K15" s="30">
        <f t="shared" si="0"/>
        <v>0</v>
      </c>
    </row>
    <row r="16" spans="1:11" s="3" customFormat="1" ht="114.75" x14ac:dyDescent="0.25">
      <c r="A16" s="23">
        <v>12</v>
      </c>
      <c r="B16" s="24" t="s">
        <v>13</v>
      </c>
      <c r="C16" s="31" t="s">
        <v>47</v>
      </c>
      <c r="D16" s="26" t="s">
        <v>14</v>
      </c>
      <c r="E16" s="27">
        <v>1</v>
      </c>
      <c r="F16" s="27" t="s">
        <v>15</v>
      </c>
      <c r="G16" s="28">
        <f>+'[1]CUADRO CALCULO VALORES '!G16</f>
        <v>0.08</v>
      </c>
      <c r="H16" s="27" t="s">
        <v>16</v>
      </c>
      <c r="I16" s="29">
        <f t="shared" si="1"/>
        <v>0</v>
      </c>
      <c r="J16" s="29"/>
      <c r="K16" s="30">
        <f t="shared" si="0"/>
        <v>0</v>
      </c>
    </row>
    <row r="17" spans="1:11" s="3" customFormat="1" ht="38.25" x14ac:dyDescent="0.25">
      <c r="A17" s="23">
        <v>13</v>
      </c>
      <c r="B17" s="24" t="s">
        <v>13</v>
      </c>
      <c r="C17" s="31" t="s">
        <v>48</v>
      </c>
      <c r="D17" s="26" t="s">
        <v>14</v>
      </c>
      <c r="E17" s="27">
        <v>1</v>
      </c>
      <c r="F17" s="27" t="s">
        <v>15</v>
      </c>
      <c r="G17" s="28">
        <f>+'[1]CUADRO CALCULO VALORES '!G17</f>
        <v>0.08</v>
      </c>
      <c r="H17" s="27" t="s">
        <v>16</v>
      </c>
      <c r="I17" s="29">
        <f t="shared" si="1"/>
        <v>0</v>
      </c>
      <c r="J17" s="29"/>
      <c r="K17" s="30">
        <f t="shared" si="0"/>
        <v>0</v>
      </c>
    </row>
    <row r="18" spans="1:11" s="3" customFormat="1" ht="38.25" x14ac:dyDescent="0.25">
      <c r="A18" s="23">
        <v>14</v>
      </c>
      <c r="B18" s="24" t="s">
        <v>13</v>
      </c>
      <c r="C18" s="31" t="s">
        <v>49</v>
      </c>
      <c r="D18" s="26" t="s">
        <v>14</v>
      </c>
      <c r="E18" s="27">
        <v>1</v>
      </c>
      <c r="F18" s="27" t="s">
        <v>15</v>
      </c>
      <c r="G18" s="28">
        <f>+'[1]CUADRO CALCULO VALORES '!G18</f>
        <v>0.08</v>
      </c>
      <c r="H18" s="27" t="s">
        <v>16</v>
      </c>
      <c r="I18" s="29">
        <f t="shared" si="1"/>
        <v>0</v>
      </c>
      <c r="J18" s="29"/>
      <c r="K18" s="30">
        <f t="shared" si="0"/>
        <v>0</v>
      </c>
    </row>
    <row r="19" spans="1:11" s="3" customFormat="1" ht="38.25" x14ac:dyDescent="0.25">
      <c r="A19" s="23">
        <v>15</v>
      </c>
      <c r="B19" s="24" t="s">
        <v>13</v>
      </c>
      <c r="C19" s="31" t="s">
        <v>50</v>
      </c>
      <c r="D19" s="26" t="s">
        <v>14</v>
      </c>
      <c r="E19" s="27">
        <v>1</v>
      </c>
      <c r="F19" s="27" t="s">
        <v>15</v>
      </c>
      <c r="G19" s="28">
        <f>+'[1]CUADRO CALCULO VALORES '!G19</f>
        <v>0.08</v>
      </c>
      <c r="H19" s="27" t="s">
        <v>16</v>
      </c>
      <c r="I19" s="29">
        <f t="shared" si="1"/>
        <v>0</v>
      </c>
      <c r="J19" s="29"/>
      <c r="K19" s="30">
        <f t="shared" si="0"/>
        <v>0</v>
      </c>
    </row>
    <row r="20" spans="1:11" s="3" customFormat="1" ht="38.25" x14ac:dyDescent="0.25">
      <c r="A20" s="23">
        <v>16</v>
      </c>
      <c r="B20" s="24" t="s">
        <v>13</v>
      </c>
      <c r="C20" s="31" t="s">
        <v>51</v>
      </c>
      <c r="D20" s="26" t="s">
        <v>14</v>
      </c>
      <c r="E20" s="27">
        <v>1</v>
      </c>
      <c r="F20" s="27" t="s">
        <v>15</v>
      </c>
      <c r="G20" s="28">
        <f>+'[1]CUADRO CALCULO VALORES '!G20</f>
        <v>0.08</v>
      </c>
      <c r="H20" s="27" t="s">
        <v>16</v>
      </c>
      <c r="I20" s="29">
        <f t="shared" si="1"/>
        <v>0</v>
      </c>
      <c r="J20" s="29"/>
      <c r="K20" s="30">
        <f t="shared" si="0"/>
        <v>0</v>
      </c>
    </row>
    <row r="21" spans="1:11" s="3" customFormat="1" ht="38.25" x14ac:dyDescent="0.25">
      <c r="A21" s="23">
        <v>17</v>
      </c>
      <c r="B21" s="24" t="s">
        <v>13</v>
      </c>
      <c r="C21" s="31" t="s">
        <v>52</v>
      </c>
      <c r="D21" s="26" t="s">
        <v>14</v>
      </c>
      <c r="E21" s="27">
        <v>1</v>
      </c>
      <c r="F21" s="27" t="s">
        <v>15</v>
      </c>
      <c r="G21" s="28">
        <f>+'[1]CUADRO CALCULO VALORES '!G21</f>
        <v>0.08</v>
      </c>
      <c r="H21" s="27" t="s">
        <v>16</v>
      </c>
      <c r="I21" s="29">
        <f t="shared" si="1"/>
        <v>0</v>
      </c>
      <c r="J21" s="29"/>
      <c r="K21" s="30">
        <f t="shared" si="0"/>
        <v>0</v>
      </c>
    </row>
    <row r="22" spans="1:11" s="3" customFormat="1" ht="38.25" x14ac:dyDescent="0.25">
      <c r="A22" s="23">
        <v>18</v>
      </c>
      <c r="B22" s="24" t="s">
        <v>13</v>
      </c>
      <c r="C22" s="31" t="s">
        <v>53</v>
      </c>
      <c r="D22" s="26" t="s">
        <v>14</v>
      </c>
      <c r="E22" s="27">
        <v>1</v>
      </c>
      <c r="F22" s="27" t="s">
        <v>15</v>
      </c>
      <c r="G22" s="28">
        <f>+'[1]CUADRO CALCULO VALORES '!G22</f>
        <v>0.08</v>
      </c>
      <c r="H22" s="27" t="s">
        <v>16</v>
      </c>
      <c r="I22" s="29">
        <f t="shared" si="1"/>
        <v>0</v>
      </c>
      <c r="J22" s="29"/>
      <c r="K22" s="30">
        <f t="shared" si="0"/>
        <v>0</v>
      </c>
    </row>
    <row r="23" spans="1:11" s="3" customFormat="1" ht="25.5" x14ac:dyDescent="0.25">
      <c r="A23" s="23">
        <v>19</v>
      </c>
      <c r="B23" s="32" t="s">
        <v>17</v>
      </c>
      <c r="C23" s="31" t="s">
        <v>54</v>
      </c>
      <c r="D23" s="26" t="s">
        <v>14</v>
      </c>
      <c r="E23" s="27">
        <v>1</v>
      </c>
      <c r="F23" s="27" t="s">
        <v>18</v>
      </c>
      <c r="G23" s="28">
        <f>+'[1]CUADRO CALCULO VALORES '!G23</f>
        <v>0</v>
      </c>
      <c r="H23" s="27" t="s">
        <v>19</v>
      </c>
      <c r="I23" s="29">
        <f t="shared" si="1"/>
        <v>0</v>
      </c>
      <c r="J23" s="29"/>
      <c r="K23" s="30">
        <f t="shared" si="0"/>
        <v>0</v>
      </c>
    </row>
    <row r="24" spans="1:11" s="3" customFormat="1" ht="51" x14ac:dyDescent="0.25">
      <c r="A24" s="23">
        <v>20</v>
      </c>
      <c r="B24" s="32" t="s">
        <v>17</v>
      </c>
      <c r="C24" s="33" t="s">
        <v>55</v>
      </c>
      <c r="D24" s="26" t="s">
        <v>14</v>
      </c>
      <c r="E24" s="27">
        <v>1</v>
      </c>
      <c r="F24" s="27" t="s">
        <v>18</v>
      </c>
      <c r="G24" s="28">
        <f>+'[1]CUADRO CALCULO VALORES '!G24</f>
        <v>0</v>
      </c>
      <c r="H24" s="27" t="s">
        <v>19</v>
      </c>
      <c r="I24" s="29">
        <f t="shared" si="1"/>
        <v>0</v>
      </c>
      <c r="J24" s="29"/>
      <c r="K24" s="30">
        <f t="shared" si="0"/>
        <v>0</v>
      </c>
    </row>
    <row r="25" spans="1:11" s="3" customFormat="1" ht="51" x14ac:dyDescent="0.25">
      <c r="A25" s="23">
        <v>21</v>
      </c>
      <c r="B25" s="32" t="s">
        <v>17</v>
      </c>
      <c r="C25" s="33" t="s">
        <v>56</v>
      </c>
      <c r="D25" s="26" t="s">
        <v>14</v>
      </c>
      <c r="E25" s="27">
        <v>1</v>
      </c>
      <c r="F25" s="27" t="s">
        <v>18</v>
      </c>
      <c r="G25" s="28">
        <f>+'[1]CUADRO CALCULO VALORES '!G25</f>
        <v>0</v>
      </c>
      <c r="H25" s="27" t="s">
        <v>19</v>
      </c>
      <c r="I25" s="29">
        <f t="shared" si="1"/>
        <v>0</v>
      </c>
      <c r="J25" s="29"/>
      <c r="K25" s="30">
        <f t="shared" si="0"/>
        <v>0</v>
      </c>
    </row>
    <row r="26" spans="1:11" s="3" customFormat="1" ht="38.25" x14ac:dyDescent="0.25">
      <c r="A26" s="23">
        <v>22</v>
      </c>
      <c r="B26" s="32" t="s">
        <v>17</v>
      </c>
      <c r="C26" s="33" t="s">
        <v>57</v>
      </c>
      <c r="D26" s="26" t="s">
        <v>14</v>
      </c>
      <c r="E26" s="27">
        <v>1</v>
      </c>
      <c r="F26" s="27" t="s">
        <v>18</v>
      </c>
      <c r="G26" s="28">
        <f>+'[1]CUADRO CALCULO VALORES '!G26</f>
        <v>0.19</v>
      </c>
      <c r="H26" s="27" t="s">
        <v>20</v>
      </c>
      <c r="I26" s="29">
        <f t="shared" si="1"/>
        <v>0</v>
      </c>
      <c r="J26" s="29"/>
      <c r="K26" s="30">
        <f t="shared" si="0"/>
        <v>0</v>
      </c>
    </row>
    <row r="27" spans="1:11" s="3" customFormat="1" ht="25.5" x14ac:dyDescent="0.25">
      <c r="A27" s="23">
        <v>23</v>
      </c>
      <c r="B27" s="32" t="s">
        <v>17</v>
      </c>
      <c r="C27" s="33" t="s">
        <v>58</v>
      </c>
      <c r="D27" s="26" t="s">
        <v>14</v>
      </c>
      <c r="E27" s="27">
        <v>1</v>
      </c>
      <c r="F27" s="27" t="s">
        <v>18</v>
      </c>
      <c r="G27" s="28">
        <f>+'[1]CUADRO CALCULO VALORES '!G27</f>
        <v>0.19</v>
      </c>
      <c r="H27" s="27" t="s">
        <v>20</v>
      </c>
      <c r="I27" s="29">
        <f t="shared" si="1"/>
        <v>0</v>
      </c>
      <c r="J27" s="29"/>
      <c r="K27" s="30">
        <f t="shared" si="0"/>
        <v>0</v>
      </c>
    </row>
    <row r="28" spans="1:11" s="3" customFormat="1" ht="38.25" x14ac:dyDescent="0.25">
      <c r="A28" s="23">
        <v>24</v>
      </c>
      <c r="B28" s="34" t="s">
        <v>13</v>
      </c>
      <c r="C28" s="35" t="s">
        <v>59</v>
      </c>
      <c r="D28" s="26" t="s">
        <v>14</v>
      </c>
      <c r="E28" s="27">
        <v>1</v>
      </c>
      <c r="F28" s="27" t="s">
        <v>18</v>
      </c>
      <c r="G28" s="28">
        <f>+'[1]CUADRO CALCULO VALORES '!G28</f>
        <v>0.19</v>
      </c>
      <c r="H28" s="27" t="s">
        <v>21</v>
      </c>
      <c r="I28" s="29">
        <f t="shared" si="1"/>
        <v>0</v>
      </c>
      <c r="J28" s="29"/>
      <c r="K28" s="30">
        <f t="shared" si="0"/>
        <v>0</v>
      </c>
    </row>
    <row r="29" spans="1:11" s="3" customFormat="1" ht="38.25" x14ac:dyDescent="0.25">
      <c r="A29" s="23">
        <v>25</v>
      </c>
      <c r="B29" s="34" t="s">
        <v>13</v>
      </c>
      <c r="C29" s="35" t="s">
        <v>60</v>
      </c>
      <c r="D29" s="26" t="s">
        <v>14</v>
      </c>
      <c r="E29" s="27">
        <v>1</v>
      </c>
      <c r="F29" s="27" t="s">
        <v>18</v>
      </c>
      <c r="G29" s="28">
        <f>+'[1]CUADRO CALCULO VALORES '!G29</f>
        <v>0.19</v>
      </c>
      <c r="H29" s="27" t="s">
        <v>21</v>
      </c>
      <c r="I29" s="29">
        <f t="shared" si="1"/>
        <v>0</v>
      </c>
      <c r="J29" s="29"/>
      <c r="K29" s="30">
        <f t="shared" si="0"/>
        <v>0</v>
      </c>
    </row>
    <row r="30" spans="1:11" s="3" customFormat="1" ht="76.5" x14ac:dyDescent="0.25">
      <c r="A30" s="23">
        <v>26</v>
      </c>
      <c r="B30" s="34" t="s">
        <v>13</v>
      </c>
      <c r="C30" s="35" t="s">
        <v>61</v>
      </c>
      <c r="D30" s="26" t="s">
        <v>14</v>
      </c>
      <c r="E30" s="27">
        <v>1</v>
      </c>
      <c r="F30" s="27" t="s">
        <v>18</v>
      </c>
      <c r="G30" s="28">
        <f>+'[1]CUADRO CALCULO VALORES '!G30</f>
        <v>0.19</v>
      </c>
      <c r="H30" s="27" t="s">
        <v>21</v>
      </c>
      <c r="I30" s="29">
        <f t="shared" si="1"/>
        <v>0</v>
      </c>
      <c r="J30" s="29"/>
      <c r="K30" s="30">
        <f t="shared" si="0"/>
        <v>0</v>
      </c>
    </row>
    <row r="31" spans="1:11" s="3" customFormat="1" ht="102" x14ac:dyDescent="0.25">
      <c r="A31" s="23">
        <v>27</v>
      </c>
      <c r="B31" s="27" t="s">
        <v>13</v>
      </c>
      <c r="C31" s="33" t="s">
        <v>62</v>
      </c>
      <c r="D31" s="26" t="s">
        <v>14</v>
      </c>
      <c r="E31" s="27">
        <v>1</v>
      </c>
      <c r="F31" s="27" t="s">
        <v>18</v>
      </c>
      <c r="G31" s="28">
        <f>+'[1]CUADRO CALCULO VALORES '!G31</f>
        <v>0.19</v>
      </c>
      <c r="H31" s="27" t="s">
        <v>22</v>
      </c>
      <c r="I31" s="29">
        <f t="shared" si="1"/>
        <v>0</v>
      </c>
      <c r="J31" s="29"/>
      <c r="K31" s="30">
        <f t="shared" si="0"/>
        <v>0</v>
      </c>
    </row>
    <row r="32" spans="1:11" ht="102" x14ac:dyDescent="0.25">
      <c r="A32" s="23">
        <v>28</v>
      </c>
      <c r="B32" s="27" t="s">
        <v>13</v>
      </c>
      <c r="C32" s="33" t="s">
        <v>63</v>
      </c>
      <c r="D32" s="26" t="s">
        <v>14</v>
      </c>
      <c r="E32" s="27">
        <v>1</v>
      </c>
      <c r="F32" s="27" t="s">
        <v>18</v>
      </c>
      <c r="G32" s="28">
        <f>+'[1]CUADRO CALCULO VALORES '!G32</f>
        <v>0.19</v>
      </c>
      <c r="H32" s="27" t="s">
        <v>22</v>
      </c>
      <c r="I32" s="29">
        <f t="shared" si="1"/>
        <v>0</v>
      </c>
      <c r="J32" s="29"/>
      <c r="K32" s="30">
        <f t="shared" si="0"/>
        <v>0</v>
      </c>
    </row>
    <row r="33" spans="1:11" ht="102" x14ac:dyDescent="0.25">
      <c r="A33" s="23">
        <v>29</v>
      </c>
      <c r="B33" s="27" t="s">
        <v>13</v>
      </c>
      <c r="C33" s="33" t="s">
        <v>64</v>
      </c>
      <c r="D33" s="26" t="s">
        <v>14</v>
      </c>
      <c r="E33" s="27">
        <v>1</v>
      </c>
      <c r="F33" s="27" t="s">
        <v>18</v>
      </c>
      <c r="G33" s="28">
        <f>+'[1]CUADRO CALCULO VALORES '!G33</f>
        <v>0.19</v>
      </c>
      <c r="H33" s="27" t="s">
        <v>22</v>
      </c>
      <c r="I33" s="29">
        <f t="shared" si="1"/>
        <v>0</v>
      </c>
      <c r="J33" s="29"/>
      <c r="K33" s="30">
        <f t="shared" si="0"/>
        <v>0</v>
      </c>
    </row>
    <row r="34" spans="1:11" ht="38.25" x14ac:dyDescent="0.25">
      <c r="A34" s="23">
        <v>30</v>
      </c>
      <c r="B34" s="27" t="s">
        <v>13</v>
      </c>
      <c r="C34" s="33" t="s">
        <v>65</v>
      </c>
      <c r="D34" s="26" t="s">
        <v>14</v>
      </c>
      <c r="E34" s="27">
        <v>1</v>
      </c>
      <c r="F34" s="27" t="s">
        <v>18</v>
      </c>
      <c r="G34" s="28">
        <f>+'[1]CUADRO CALCULO VALORES '!G34</f>
        <v>0.19</v>
      </c>
      <c r="H34" s="27" t="s">
        <v>22</v>
      </c>
      <c r="I34" s="29">
        <f t="shared" si="1"/>
        <v>0</v>
      </c>
      <c r="J34" s="29"/>
      <c r="K34" s="30">
        <f t="shared" si="0"/>
        <v>0</v>
      </c>
    </row>
    <row r="35" spans="1:11" ht="102" x14ac:dyDescent="0.25">
      <c r="A35" s="23">
        <v>31</v>
      </c>
      <c r="B35" s="27" t="s">
        <v>13</v>
      </c>
      <c r="C35" s="33" t="s">
        <v>66</v>
      </c>
      <c r="D35" s="26" t="s">
        <v>14</v>
      </c>
      <c r="E35" s="27">
        <v>1</v>
      </c>
      <c r="F35" s="27" t="s">
        <v>18</v>
      </c>
      <c r="G35" s="28">
        <f>+'[1]CUADRO CALCULO VALORES '!G35</f>
        <v>0.19</v>
      </c>
      <c r="H35" s="27" t="s">
        <v>22</v>
      </c>
      <c r="I35" s="29">
        <f t="shared" si="1"/>
        <v>0</v>
      </c>
      <c r="J35" s="29"/>
      <c r="K35" s="30">
        <f t="shared" si="0"/>
        <v>0</v>
      </c>
    </row>
    <row r="36" spans="1:11" ht="102" x14ac:dyDescent="0.25">
      <c r="A36" s="23">
        <v>32</v>
      </c>
      <c r="B36" s="27" t="s">
        <v>13</v>
      </c>
      <c r="C36" s="33" t="s">
        <v>67</v>
      </c>
      <c r="D36" s="26" t="s">
        <v>14</v>
      </c>
      <c r="E36" s="27">
        <v>1</v>
      </c>
      <c r="F36" s="27" t="s">
        <v>18</v>
      </c>
      <c r="G36" s="28">
        <f>+'[1]CUADRO CALCULO VALORES '!G36</f>
        <v>0.19</v>
      </c>
      <c r="H36" s="27" t="s">
        <v>22</v>
      </c>
      <c r="I36" s="29">
        <f t="shared" si="1"/>
        <v>0</v>
      </c>
      <c r="J36" s="29"/>
      <c r="K36" s="30">
        <f t="shared" si="0"/>
        <v>0</v>
      </c>
    </row>
    <row r="37" spans="1:11" ht="102" x14ac:dyDescent="0.25">
      <c r="A37" s="23">
        <v>33</v>
      </c>
      <c r="B37" s="27" t="s">
        <v>13</v>
      </c>
      <c r="C37" s="33" t="s">
        <v>68</v>
      </c>
      <c r="D37" s="26" t="s">
        <v>14</v>
      </c>
      <c r="E37" s="27">
        <v>1</v>
      </c>
      <c r="F37" s="27" t="s">
        <v>18</v>
      </c>
      <c r="G37" s="28">
        <f>+'[1]CUADRO CALCULO VALORES '!G37</f>
        <v>0.19</v>
      </c>
      <c r="H37" s="27" t="s">
        <v>22</v>
      </c>
      <c r="I37" s="29">
        <f t="shared" si="1"/>
        <v>0</v>
      </c>
      <c r="J37" s="29"/>
      <c r="K37" s="30">
        <f t="shared" si="0"/>
        <v>0</v>
      </c>
    </row>
    <row r="38" spans="1:11" ht="102" x14ac:dyDescent="0.25">
      <c r="A38" s="23">
        <v>34</v>
      </c>
      <c r="B38" s="27" t="s">
        <v>13</v>
      </c>
      <c r="C38" s="33" t="s">
        <v>69</v>
      </c>
      <c r="D38" s="26" t="s">
        <v>14</v>
      </c>
      <c r="E38" s="27">
        <v>1</v>
      </c>
      <c r="F38" s="27" t="s">
        <v>18</v>
      </c>
      <c r="G38" s="28">
        <f>+'[1]CUADRO CALCULO VALORES '!G38</f>
        <v>0.19</v>
      </c>
      <c r="H38" s="27" t="s">
        <v>22</v>
      </c>
      <c r="I38" s="29">
        <f t="shared" si="1"/>
        <v>0</v>
      </c>
      <c r="J38" s="29"/>
      <c r="K38" s="30">
        <f t="shared" si="0"/>
        <v>0</v>
      </c>
    </row>
    <row r="39" spans="1:11" ht="102" x14ac:dyDescent="0.25">
      <c r="A39" s="23">
        <v>35</v>
      </c>
      <c r="B39" s="27" t="s">
        <v>13</v>
      </c>
      <c r="C39" s="33" t="s">
        <v>70</v>
      </c>
      <c r="D39" s="26" t="s">
        <v>14</v>
      </c>
      <c r="E39" s="27">
        <v>1</v>
      </c>
      <c r="F39" s="27" t="s">
        <v>18</v>
      </c>
      <c r="G39" s="28">
        <f>+'[1]CUADRO CALCULO VALORES '!G39</f>
        <v>0.19</v>
      </c>
      <c r="H39" s="27" t="s">
        <v>22</v>
      </c>
      <c r="I39" s="29">
        <f t="shared" si="1"/>
        <v>0</v>
      </c>
      <c r="J39" s="29"/>
      <c r="K39" s="30">
        <f t="shared" si="0"/>
        <v>0</v>
      </c>
    </row>
    <row r="40" spans="1:11" ht="51" x14ac:dyDescent="0.25">
      <c r="A40" s="23">
        <v>36</v>
      </c>
      <c r="B40" s="34" t="s">
        <v>13</v>
      </c>
      <c r="C40" s="33" t="s">
        <v>71</v>
      </c>
      <c r="D40" s="26" t="s">
        <v>14</v>
      </c>
      <c r="E40" s="27">
        <v>1</v>
      </c>
      <c r="F40" s="27" t="s">
        <v>18</v>
      </c>
      <c r="G40" s="28">
        <f>+'[1]CUADRO CALCULO VALORES '!G40</f>
        <v>0.05</v>
      </c>
      <c r="H40" s="27" t="s">
        <v>23</v>
      </c>
      <c r="I40" s="29">
        <f t="shared" si="1"/>
        <v>0</v>
      </c>
      <c r="J40" s="29"/>
      <c r="K40" s="30">
        <f t="shared" si="0"/>
        <v>0</v>
      </c>
    </row>
    <row r="41" spans="1:11" ht="51" x14ac:dyDescent="0.25">
      <c r="A41" s="23">
        <v>37</v>
      </c>
      <c r="B41" s="34" t="s">
        <v>13</v>
      </c>
      <c r="C41" s="33" t="s">
        <v>72</v>
      </c>
      <c r="D41" s="26" t="s">
        <v>14</v>
      </c>
      <c r="E41" s="27">
        <v>1</v>
      </c>
      <c r="F41" s="27" t="s">
        <v>18</v>
      </c>
      <c r="G41" s="28">
        <f>+'[1]CUADRO CALCULO VALORES '!G41</f>
        <v>0.05</v>
      </c>
      <c r="H41" s="27" t="s">
        <v>23</v>
      </c>
      <c r="I41" s="29">
        <f t="shared" si="1"/>
        <v>0</v>
      </c>
      <c r="J41" s="29"/>
      <c r="K41" s="30">
        <f t="shared" si="0"/>
        <v>0</v>
      </c>
    </row>
    <row r="42" spans="1:11" ht="38.25" x14ac:dyDescent="0.25">
      <c r="A42" s="23">
        <v>38</v>
      </c>
      <c r="B42" s="34" t="s">
        <v>13</v>
      </c>
      <c r="C42" s="33" t="s">
        <v>73</v>
      </c>
      <c r="D42" s="26" t="s">
        <v>14</v>
      </c>
      <c r="E42" s="27">
        <v>1</v>
      </c>
      <c r="F42" s="27" t="s">
        <v>18</v>
      </c>
      <c r="G42" s="28">
        <f>+'[1]CUADRO CALCULO VALORES '!G42</f>
        <v>0.05</v>
      </c>
      <c r="H42" s="27" t="s">
        <v>23</v>
      </c>
      <c r="I42" s="29">
        <f t="shared" si="1"/>
        <v>0</v>
      </c>
      <c r="J42" s="29"/>
      <c r="K42" s="30">
        <f t="shared" si="0"/>
        <v>0</v>
      </c>
    </row>
    <row r="43" spans="1:11" ht="38.25" x14ac:dyDescent="0.25">
      <c r="A43" s="23">
        <v>39</v>
      </c>
      <c r="B43" s="34" t="s">
        <v>13</v>
      </c>
      <c r="C43" s="33" t="s">
        <v>74</v>
      </c>
      <c r="D43" s="26" t="s">
        <v>14</v>
      </c>
      <c r="E43" s="27">
        <v>1</v>
      </c>
      <c r="F43" s="27" t="s">
        <v>18</v>
      </c>
      <c r="G43" s="28">
        <f>+'[1]CUADRO CALCULO VALORES '!G43</f>
        <v>0.05</v>
      </c>
      <c r="H43" s="27" t="s">
        <v>23</v>
      </c>
      <c r="I43" s="29">
        <f t="shared" si="1"/>
        <v>0</v>
      </c>
      <c r="J43" s="29"/>
      <c r="K43" s="30">
        <f t="shared" si="0"/>
        <v>0</v>
      </c>
    </row>
    <row r="44" spans="1:11" ht="38.25" x14ac:dyDescent="0.25">
      <c r="A44" s="23">
        <v>40</v>
      </c>
      <c r="B44" s="34" t="s">
        <v>13</v>
      </c>
      <c r="C44" s="33" t="s">
        <v>75</v>
      </c>
      <c r="D44" s="26" t="s">
        <v>14</v>
      </c>
      <c r="E44" s="27">
        <v>1</v>
      </c>
      <c r="F44" s="27" t="s">
        <v>18</v>
      </c>
      <c r="G44" s="28">
        <f>+'[1]CUADRO CALCULO VALORES '!G44</f>
        <v>0.05</v>
      </c>
      <c r="H44" s="27" t="s">
        <v>23</v>
      </c>
      <c r="I44" s="29">
        <f t="shared" si="1"/>
        <v>0</v>
      </c>
      <c r="J44" s="29"/>
      <c r="K44" s="30">
        <f t="shared" si="0"/>
        <v>0</v>
      </c>
    </row>
    <row r="45" spans="1:11" ht="38.25" x14ac:dyDescent="0.25">
      <c r="A45" s="23">
        <v>41</v>
      </c>
      <c r="B45" s="32" t="s">
        <v>17</v>
      </c>
      <c r="C45" s="31" t="s">
        <v>76</v>
      </c>
      <c r="D45" s="26" t="s">
        <v>14</v>
      </c>
      <c r="E45" s="27">
        <v>1</v>
      </c>
      <c r="F45" s="27" t="s">
        <v>18</v>
      </c>
      <c r="G45" s="28">
        <f>+'[1]CUADRO CALCULO VALORES '!G45</f>
        <v>0.19</v>
      </c>
      <c r="H45" s="27" t="s">
        <v>20</v>
      </c>
      <c r="I45" s="29">
        <f t="shared" si="1"/>
        <v>0</v>
      </c>
      <c r="J45" s="29"/>
      <c r="K45" s="30">
        <f t="shared" si="0"/>
        <v>0</v>
      </c>
    </row>
    <row r="46" spans="1:11" ht="51" x14ac:dyDescent="0.25">
      <c r="A46" s="23">
        <v>42</v>
      </c>
      <c r="B46" s="32" t="s">
        <v>17</v>
      </c>
      <c r="C46" s="31" t="s">
        <v>77</v>
      </c>
      <c r="D46" s="26" t="s">
        <v>14</v>
      </c>
      <c r="E46" s="27">
        <v>1</v>
      </c>
      <c r="F46" s="27" t="s">
        <v>18</v>
      </c>
      <c r="G46" s="28">
        <f>+'[1]CUADRO CALCULO VALORES '!G46</f>
        <v>0.19</v>
      </c>
      <c r="H46" s="27" t="s">
        <v>20</v>
      </c>
      <c r="I46" s="29">
        <f t="shared" si="1"/>
        <v>0</v>
      </c>
      <c r="J46" s="29"/>
      <c r="K46" s="30">
        <f t="shared" si="0"/>
        <v>0</v>
      </c>
    </row>
    <row r="47" spans="1:11" ht="38.25" x14ac:dyDescent="0.25">
      <c r="A47" s="23">
        <v>43</v>
      </c>
      <c r="B47" s="32" t="s">
        <v>17</v>
      </c>
      <c r="C47" s="31" t="s">
        <v>78</v>
      </c>
      <c r="D47" s="26" t="s">
        <v>14</v>
      </c>
      <c r="E47" s="27">
        <v>1</v>
      </c>
      <c r="F47" s="27" t="s">
        <v>18</v>
      </c>
      <c r="G47" s="28">
        <f>+'[1]CUADRO CALCULO VALORES '!G47</f>
        <v>0.19</v>
      </c>
      <c r="H47" s="27" t="s">
        <v>20</v>
      </c>
      <c r="I47" s="29">
        <f t="shared" si="1"/>
        <v>0</v>
      </c>
      <c r="J47" s="29"/>
      <c r="K47" s="30">
        <f t="shared" si="0"/>
        <v>0</v>
      </c>
    </row>
    <row r="48" spans="1:11" ht="38.25" x14ac:dyDescent="0.25">
      <c r="A48" s="23">
        <v>44</v>
      </c>
      <c r="B48" s="32" t="s">
        <v>17</v>
      </c>
      <c r="C48" s="31" t="s">
        <v>79</v>
      </c>
      <c r="D48" s="26" t="s">
        <v>14</v>
      </c>
      <c r="E48" s="27">
        <v>1</v>
      </c>
      <c r="F48" s="27" t="s">
        <v>18</v>
      </c>
      <c r="G48" s="28">
        <f>+'[1]CUADRO CALCULO VALORES '!G48</f>
        <v>0.19</v>
      </c>
      <c r="H48" s="27" t="s">
        <v>20</v>
      </c>
      <c r="I48" s="29">
        <f t="shared" si="1"/>
        <v>0</v>
      </c>
      <c r="J48" s="29"/>
      <c r="K48" s="30">
        <f t="shared" si="0"/>
        <v>0</v>
      </c>
    </row>
    <row r="49" spans="1:11" ht="51" x14ac:dyDescent="0.25">
      <c r="A49" s="23">
        <v>45</v>
      </c>
      <c r="B49" s="32" t="s">
        <v>17</v>
      </c>
      <c r="C49" s="31" t="s">
        <v>80</v>
      </c>
      <c r="D49" s="26" t="s">
        <v>14</v>
      </c>
      <c r="E49" s="27">
        <v>1</v>
      </c>
      <c r="F49" s="27" t="s">
        <v>18</v>
      </c>
      <c r="G49" s="28">
        <f>+'[1]CUADRO CALCULO VALORES '!G49</f>
        <v>0.19</v>
      </c>
      <c r="H49" s="27" t="s">
        <v>20</v>
      </c>
      <c r="I49" s="29">
        <f t="shared" si="1"/>
        <v>0</v>
      </c>
      <c r="J49" s="29"/>
      <c r="K49" s="30">
        <f t="shared" si="0"/>
        <v>0</v>
      </c>
    </row>
    <row r="50" spans="1:11" ht="25.5" x14ac:dyDescent="0.25">
      <c r="A50" s="23">
        <v>46</v>
      </c>
      <c r="B50" s="32" t="s">
        <v>17</v>
      </c>
      <c r="C50" s="31" t="s">
        <v>81</v>
      </c>
      <c r="D50" s="26" t="s">
        <v>14</v>
      </c>
      <c r="E50" s="27">
        <v>1</v>
      </c>
      <c r="F50" s="27" t="s">
        <v>18</v>
      </c>
      <c r="G50" s="28">
        <f>+'[1]CUADRO CALCULO VALORES '!G50</f>
        <v>0.19</v>
      </c>
      <c r="H50" s="27" t="s">
        <v>20</v>
      </c>
      <c r="I50" s="29">
        <f t="shared" si="1"/>
        <v>0</v>
      </c>
      <c r="J50" s="29"/>
      <c r="K50" s="30">
        <f t="shared" si="0"/>
        <v>0</v>
      </c>
    </row>
    <row r="51" spans="1:11" ht="25.5" x14ac:dyDescent="0.25">
      <c r="A51" s="23">
        <v>47</v>
      </c>
      <c r="B51" s="32" t="s">
        <v>17</v>
      </c>
      <c r="C51" s="31" t="s">
        <v>82</v>
      </c>
      <c r="D51" s="26" t="s">
        <v>24</v>
      </c>
      <c r="E51" s="27">
        <v>1</v>
      </c>
      <c r="F51" s="27" t="s">
        <v>18</v>
      </c>
      <c r="G51" s="28">
        <f>+'[1]CUADRO CALCULO VALORES '!G51</f>
        <v>0.19</v>
      </c>
      <c r="H51" s="27" t="s">
        <v>20</v>
      </c>
      <c r="I51" s="29">
        <f t="shared" si="1"/>
        <v>0</v>
      </c>
      <c r="J51" s="29"/>
      <c r="K51" s="30">
        <f t="shared" si="0"/>
        <v>0</v>
      </c>
    </row>
    <row r="52" spans="1:11" ht="25.5" x14ac:dyDescent="0.25">
      <c r="A52" s="23">
        <v>48</v>
      </c>
      <c r="B52" s="32" t="s">
        <v>17</v>
      </c>
      <c r="C52" s="31" t="s">
        <v>83</v>
      </c>
      <c r="D52" s="26" t="s">
        <v>14</v>
      </c>
      <c r="E52" s="27">
        <v>1</v>
      </c>
      <c r="F52" s="27" t="s">
        <v>18</v>
      </c>
      <c r="G52" s="28">
        <f>+'[1]CUADRO CALCULO VALORES '!G52</f>
        <v>0.19</v>
      </c>
      <c r="H52" s="27" t="s">
        <v>20</v>
      </c>
      <c r="I52" s="29">
        <f t="shared" si="1"/>
        <v>0</v>
      </c>
      <c r="J52" s="29"/>
      <c r="K52" s="30">
        <f t="shared" si="0"/>
        <v>0</v>
      </c>
    </row>
    <row r="53" spans="1:11" ht="63.75" x14ac:dyDescent="0.25">
      <c r="A53" s="23">
        <v>49</v>
      </c>
      <c r="B53" s="32" t="s">
        <v>17</v>
      </c>
      <c r="C53" s="31" t="s">
        <v>84</v>
      </c>
      <c r="D53" s="26" t="s">
        <v>14</v>
      </c>
      <c r="E53" s="27">
        <v>1</v>
      </c>
      <c r="F53" s="27" t="s">
        <v>18</v>
      </c>
      <c r="G53" s="28">
        <f>+'[1]CUADRO CALCULO VALORES '!G53</f>
        <v>0.19</v>
      </c>
      <c r="H53" s="27" t="s">
        <v>20</v>
      </c>
      <c r="I53" s="29">
        <f t="shared" si="1"/>
        <v>0</v>
      </c>
      <c r="J53" s="29"/>
      <c r="K53" s="30">
        <f t="shared" si="0"/>
        <v>0</v>
      </c>
    </row>
    <row r="54" spans="1:11" ht="25.5" x14ac:dyDescent="0.25">
      <c r="A54" s="23">
        <v>50</v>
      </c>
      <c r="B54" s="32" t="s">
        <v>17</v>
      </c>
      <c r="C54" s="31" t="s">
        <v>85</v>
      </c>
      <c r="D54" s="26" t="s">
        <v>24</v>
      </c>
      <c r="E54" s="27">
        <v>1</v>
      </c>
      <c r="F54" s="27" t="s">
        <v>18</v>
      </c>
      <c r="G54" s="28">
        <f>+'[1]CUADRO CALCULO VALORES '!G54</f>
        <v>0.19</v>
      </c>
      <c r="H54" s="27" t="s">
        <v>20</v>
      </c>
      <c r="I54" s="29">
        <f t="shared" si="1"/>
        <v>0</v>
      </c>
      <c r="J54" s="29"/>
      <c r="K54" s="30">
        <f t="shared" si="0"/>
        <v>0</v>
      </c>
    </row>
    <row r="55" spans="1:11" ht="38.25" x14ac:dyDescent="0.25">
      <c r="A55" s="23">
        <v>51</v>
      </c>
      <c r="B55" s="32" t="s">
        <v>17</v>
      </c>
      <c r="C55" s="31" t="s">
        <v>86</v>
      </c>
      <c r="D55" s="26" t="s">
        <v>14</v>
      </c>
      <c r="E55" s="27">
        <v>1</v>
      </c>
      <c r="F55" s="27" t="s">
        <v>18</v>
      </c>
      <c r="G55" s="28">
        <f>+'[1]CUADRO CALCULO VALORES '!G55</f>
        <v>0.19</v>
      </c>
      <c r="H55" s="27" t="s">
        <v>20</v>
      </c>
      <c r="I55" s="29">
        <f t="shared" si="1"/>
        <v>0</v>
      </c>
      <c r="J55" s="29"/>
      <c r="K55" s="30">
        <f t="shared" si="0"/>
        <v>0</v>
      </c>
    </row>
    <row r="56" spans="1:11" ht="38.25" x14ac:dyDescent="0.25">
      <c r="A56" s="23">
        <v>52</v>
      </c>
      <c r="B56" s="32" t="s">
        <v>17</v>
      </c>
      <c r="C56" s="33" t="s">
        <v>87</v>
      </c>
      <c r="D56" s="26" t="s">
        <v>14</v>
      </c>
      <c r="E56" s="27">
        <v>1</v>
      </c>
      <c r="F56" s="27" t="s">
        <v>18</v>
      </c>
      <c r="G56" s="28">
        <f>+'[1]CUADRO CALCULO VALORES '!G56</f>
        <v>0.19</v>
      </c>
      <c r="H56" s="27" t="s">
        <v>20</v>
      </c>
      <c r="I56" s="29">
        <f t="shared" si="1"/>
        <v>0</v>
      </c>
      <c r="J56" s="29"/>
      <c r="K56" s="30">
        <f t="shared" si="0"/>
        <v>0</v>
      </c>
    </row>
    <row r="57" spans="1:11" ht="51" x14ac:dyDescent="0.25">
      <c r="A57" s="23">
        <v>53</v>
      </c>
      <c r="B57" s="32" t="s">
        <v>17</v>
      </c>
      <c r="C57" s="31" t="s">
        <v>88</v>
      </c>
      <c r="D57" s="26" t="s">
        <v>14</v>
      </c>
      <c r="E57" s="27">
        <v>1</v>
      </c>
      <c r="F57" s="27" t="s">
        <v>18</v>
      </c>
      <c r="G57" s="28">
        <f>+'[1]CUADRO CALCULO VALORES '!G57</f>
        <v>0.19</v>
      </c>
      <c r="H57" s="27" t="s">
        <v>20</v>
      </c>
      <c r="I57" s="29">
        <f t="shared" si="1"/>
        <v>0</v>
      </c>
      <c r="J57" s="29"/>
      <c r="K57" s="30">
        <f t="shared" si="0"/>
        <v>0</v>
      </c>
    </row>
    <row r="58" spans="1:11" ht="25.5" x14ac:dyDescent="0.25">
      <c r="A58" s="23">
        <v>54</v>
      </c>
      <c r="B58" s="32" t="s">
        <v>17</v>
      </c>
      <c r="C58" s="31" t="s">
        <v>89</v>
      </c>
      <c r="D58" s="26" t="s">
        <v>14</v>
      </c>
      <c r="E58" s="27">
        <v>1</v>
      </c>
      <c r="F58" s="27" t="s">
        <v>18</v>
      </c>
      <c r="G58" s="28">
        <f>+'[1]CUADRO CALCULO VALORES '!G58</f>
        <v>0.19</v>
      </c>
      <c r="H58" s="27" t="s">
        <v>20</v>
      </c>
      <c r="I58" s="29">
        <f t="shared" si="1"/>
        <v>0</v>
      </c>
      <c r="J58" s="29"/>
      <c r="K58" s="30">
        <f t="shared" si="0"/>
        <v>0</v>
      </c>
    </row>
    <row r="59" spans="1:11" ht="25.5" x14ac:dyDescent="0.25">
      <c r="A59" s="23">
        <v>55</v>
      </c>
      <c r="B59" s="32" t="s">
        <v>17</v>
      </c>
      <c r="C59" s="31" t="s">
        <v>90</v>
      </c>
      <c r="D59" s="26" t="s">
        <v>14</v>
      </c>
      <c r="E59" s="27">
        <v>1</v>
      </c>
      <c r="F59" s="27" t="s">
        <v>18</v>
      </c>
      <c r="G59" s="28">
        <f>+'[1]CUADRO CALCULO VALORES '!G59</f>
        <v>0.19</v>
      </c>
      <c r="H59" s="27" t="s">
        <v>20</v>
      </c>
      <c r="I59" s="29">
        <f t="shared" si="1"/>
        <v>0</v>
      </c>
      <c r="J59" s="29"/>
      <c r="K59" s="30">
        <f t="shared" si="0"/>
        <v>0</v>
      </c>
    </row>
    <row r="60" spans="1:11" ht="25.5" x14ac:dyDescent="0.25">
      <c r="A60" s="23">
        <v>56</v>
      </c>
      <c r="B60" s="32" t="s">
        <v>17</v>
      </c>
      <c r="C60" s="31" t="s">
        <v>91</v>
      </c>
      <c r="D60" s="26" t="s">
        <v>14</v>
      </c>
      <c r="E60" s="27">
        <v>1</v>
      </c>
      <c r="F60" s="27" t="s">
        <v>18</v>
      </c>
      <c r="G60" s="28">
        <f>+'[1]CUADRO CALCULO VALORES '!G60</f>
        <v>0.19</v>
      </c>
      <c r="H60" s="27" t="s">
        <v>20</v>
      </c>
      <c r="I60" s="29">
        <f t="shared" si="1"/>
        <v>0</v>
      </c>
      <c r="J60" s="29"/>
      <c r="K60" s="30">
        <f t="shared" si="0"/>
        <v>0</v>
      </c>
    </row>
    <row r="61" spans="1:11" ht="25.5" x14ac:dyDescent="0.25">
      <c r="A61" s="23">
        <v>57</v>
      </c>
      <c r="B61" s="32" t="s">
        <v>17</v>
      </c>
      <c r="C61" s="36" t="s">
        <v>92</v>
      </c>
      <c r="D61" s="26" t="s">
        <v>14</v>
      </c>
      <c r="E61" s="27">
        <v>1</v>
      </c>
      <c r="F61" s="27" t="s">
        <v>18</v>
      </c>
      <c r="G61" s="28">
        <f>+'[1]CUADRO CALCULO VALORES '!G61</f>
        <v>0.19</v>
      </c>
      <c r="H61" s="27" t="s">
        <v>20</v>
      </c>
      <c r="I61" s="29">
        <f t="shared" si="1"/>
        <v>0</v>
      </c>
      <c r="J61" s="29"/>
      <c r="K61" s="30">
        <f t="shared" si="0"/>
        <v>0</v>
      </c>
    </row>
    <row r="62" spans="1:11" ht="25.5" x14ac:dyDescent="0.25">
      <c r="A62" s="23">
        <v>58</v>
      </c>
      <c r="B62" s="32" t="s">
        <v>17</v>
      </c>
      <c r="C62" s="36" t="s">
        <v>93</v>
      </c>
      <c r="D62" s="26" t="s">
        <v>14</v>
      </c>
      <c r="E62" s="27">
        <v>1</v>
      </c>
      <c r="F62" s="27" t="s">
        <v>18</v>
      </c>
      <c r="G62" s="28">
        <f>+'[1]CUADRO CALCULO VALORES '!G62</f>
        <v>0.19</v>
      </c>
      <c r="H62" s="27" t="s">
        <v>20</v>
      </c>
      <c r="I62" s="29">
        <f t="shared" si="1"/>
        <v>0</v>
      </c>
      <c r="J62" s="29"/>
      <c r="K62" s="30">
        <f t="shared" si="0"/>
        <v>0</v>
      </c>
    </row>
    <row r="63" spans="1:11" ht="25.5" x14ac:dyDescent="0.25">
      <c r="A63" s="23">
        <v>59</v>
      </c>
      <c r="B63" s="32" t="s">
        <v>17</v>
      </c>
      <c r="C63" s="36" t="s">
        <v>94</v>
      </c>
      <c r="D63" s="26" t="s">
        <v>14</v>
      </c>
      <c r="E63" s="27">
        <v>1</v>
      </c>
      <c r="F63" s="27" t="s">
        <v>18</v>
      </c>
      <c r="G63" s="28">
        <f>+'[1]CUADRO CALCULO VALORES '!G63</f>
        <v>0.19</v>
      </c>
      <c r="H63" s="27" t="s">
        <v>20</v>
      </c>
      <c r="I63" s="29">
        <f t="shared" si="1"/>
        <v>0</v>
      </c>
      <c r="J63" s="29"/>
      <c r="K63" s="30">
        <f t="shared" si="0"/>
        <v>0</v>
      </c>
    </row>
    <row r="64" spans="1:11" ht="25.5" x14ac:dyDescent="0.25">
      <c r="A64" s="23">
        <v>60</v>
      </c>
      <c r="B64" s="32" t="s">
        <v>17</v>
      </c>
      <c r="C64" s="31" t="s">
        <v>95</v>
      </c>
      <c r="D64" s="26" t="s">
        <v>14</v>
      </c>
      <c r="E64" s="27">
        <v>1</v>
      </c>
      <c r="F64" s="27" t="s">
        <v>18</v>
      </c>
      <c r="G64" s="28">
        <f>+'[1]CUADRO CALCULO VALORES '!G64</f>
        <v>0.19</v>
      </c>
      <c r="H64" s="27" t="s">
        <v>20</v>
      </c>
      <c r="I64" s="29">
        <f t="shared" si="1"/>
        <v>0</v>
      </c>
      <c r="J64" s="29"/>
      <c r="K64" s="30">
        <f t="shared" si="0"/>
        <v>0</v>
      </c>
    </row>
    <row r="65" spans="1:11" ht="51" x14ac:dyDescent="0.25">
      <c r="A65" s="23">
        <v>61</v>
      </c>
      <c r="B65" s="32" t="s">
        <v>17</v>
      </c>
      <c r="C65" s="31" t="s">
        <v>96</v>
      </c>
      <c r="D65" s="26" t="s">
        <v>14</v>
      </c>
      <c r="E65" s="27">
        <v>1</v>
      </c>
      <c r="F65" s="27" t="s">
        <v>18</v>
      </c>
      <c r="G65" s="28">
        <f>+'[1]CUADRO CALCULO VALORES '!G65</f>
        <v>0.19</v>
      </c>
      <c r="H65" s="27" t="s">
        <v>20</v>
      </c>
      <c r="I65" s="29">
        <f t="shared" si="1"/>
        <v>0</v>
      </c>
      <c r="J65" s="29"/>
      <c r="K65" s="30">
        <f t="shared" si="0"/>
        <v>0</v>
      </c>
    </row>
    <row r="66" spans="1:11" ht="63.75" x14ac:dyDescent="0.25">
      <c r="A66" s="23">
        <v>62</v>
      </c>
      <c r="B66" s="32" t="s">
        <v>17</v>
      </c>
      <c r="C66" s="36" t="s">
        <v>97</v>
      </c>
      <c r="D66" s="26" t="s">
        <v>14</v>
      </c>
      <c r="E66" s="27">
        <v>1</v>
      </c>
      <c r="F66" s="27" t="s">
        <v>18</v>
      </c>
      <c r="G66" s="28">
        <f>+'[1]CUADRO CALCULO VALORES '!G66</f>
        <v>0.19</v>
      </c>
      <c r="H66" s="27" t="s">
        <v>20</v>
      </c>
      <c r="I66" s="29">
        <f t="shared" si="1"/>
        <v>0</v>
      </c>
      <c r="J66" s="29"/>
      <c r="K66" s="30">
        <f t="shared" si="0"/>
        <v>0</v>
      </c>
    </row>
    <row r="67" spans="1:11" ht="51" x14ac:dyDescent="0.25">
      <c r="A67" s="23">
        <v>63</v>
      </c>
      <c r="B67" s="32" t="s">
        <v>17</v>
      </c>
      <c r="C67" s="36" t="s">
        <v>98</v>
      </c>
      <c r="D67" s="26" t="s">
        <v>14</v>
      </c>
      <c r="E67" s="27">
        <v>1</v>
      </c>
      <c r="F67" s="27" t="s">
        <v>18</v>
      </c>
      <c r="G67" s="28">
        <f>+'[1]CUADRO CALCULO VALORES '!G67</f>
        <v>0.19</v>
      </c>
      <c r="H67" s="27" t="s">
        <v>20</v>
      </c>
      <c r="I67" s="29">
        <f t="shared" si="1"/>
        <v>0</v>
      </c>
      <c r="J67" s="29"/>
      <c r="K67" s="30">
        <f t="shared" si="0"/>
        <v>0</v>
      </c>
    </row>
    <row r="68" spans="1:11" ht="51" x14ac:dyDescent="0.25">
      <c r="A68" s="23">
        <v>64</v>
      </c>
      <c r="B68" s="32" t="s">
        <v>17</v>
      </c>
      <c r="C68" s="36" t="s">
        <v>99</v>
      </c>
      <c r="D68" s="26" t="s">
        <v>14</v>
      </c>
      <c r="E68" s="27">
        <v>1</v>
      </c>
      <c r="F68" s="27" t="s">
        <v>18</v>
      </c>
      <c r="G68" s="28">
        <f>+'[1]CUADRO CALCULO VALORES '!G68</f>
        <v>0.19</v>
      </c>
      <c r="H68" s="27" t="s">
        <v>20</v>
      </c>
      <c r="I68" s="29">
        <f t="shared" si="1"/>
        <v>0</v>
      </c>
      <c r="J68" s="29"/>
      <c r="K68" s="30">
        <f t="shared" si="0"/>
        <v>0</v>
      </c>
    </row>
    <row r="69" spans="1:11" ht="25.5" x14ac:dyDescent="0.25">
      <c r="A69" s="23">
        <v>65</v>
      </c>
      <c r="B69" s="32" t="s">
        <v>17</v>
      </c>
      <c r="C69" s="36" t="s">
        <v>100</v>
      </c>
      <c r="D69" s="26" t="s">
        <v>24</v>
      </c>
      <c r="E69" s="27">
        <v>1</v>
      </c>
      <c r="F69" s="27" t="s">
        <v>18</v>
      </c>
      <c r="G69" s="28">
        <f>+'[1]CUADRO CALCULO VALORES '!G69</f>
        <v>0.19</v>
      </c>
      <c r="H69" s="27" t="s">
        <v>20</v>
      </c>
      <c r="I69" s="29">
        <f t="shared" si="1"/>
        <v>0</v>
      </c>
      <c r="J69" s="29"/>
      <c r="K69" s="30">
        <f t="shared" si="0"/>
        <v>0</v>
      </c>
    </row>
    <row r="70" spans="1:11" ht="38.25" x14ac:dyDescent="0.25">
      <c r="A70" s="23">
        <v>66</v>
      </c>
      <c r="B70" s="32" t="s">
        <v>17</v>
      </c>
      <c r="C70" s="36" t="s">
        <v>101</v>
      </c>
      <c r="D70" s="26" t="s">
        <v>24</v>
      </c>
      <c r="E70" s="27">
        <v>1</v>
      </c>
      <c r="F70" s="27" t="s">
        <v>18</v>
      </c>
      <c r="G70" s="28">
        <f>+'[1]CUADRO CALCULO VALORES '!G70</f>
        <v>0.19</v>
      </c>
      <c r="H70" s="27" t="s">
        <v>20</v>
      </c>
      <c r="I70" s="29">
        <f t="shared" si="1"/>
        <v>0</v>
      </c>
      <c r="J70" s="29"/>
      <c r="K70" s="30">
        <f t="shared" ref="K70:K129" si="2">+J70+I70</f>
        <v>0</v>
      </c>
    </row>
    <row r="71" spans="1:11" ht="25.5" x14ac:dyDescent="0.25">
      <c r="A71" s="23">
        <v>67</v>
      </c>
      <c r="B71" s="32" t="s">
        <v>17</v>
      </c>
      <c r="C71" s="36" t="s">
        <v>102</v>
      </c>
      <c r="D71" s="26" t="s">
        <v>24</v>
      </c>
      <c r="E71" s="27">
        <v>1</v>
      </c>
      <c r="F71" s="27" t="s">
        <v>18</v>
      </c>
      <c r="G71" s="28">
        <f>+'[1]CUADRO CALCULO VALORES '!G71</f>
        <v>0.19</v>
      </c>
      <c r="H71" s="27" t="s">
        <v>20</v>
      </c>
      <c r="I71" s="29">
        <f t="shared" ref="I71:I130" si="3">+J71*G71</f>
        <v>0</v>
      </c>
      <c r="J71" s="29"/>
      <c r="K71" s="30">
        <f t="shared" si="2"/>
        <v>0</v>
      </c>
    </row>
    <row r="72" spans="1:11" ht="76.5" x14ac:dyDescent="0.25">
      <c r="A72" s="23">
        <v>68</v>
      </c>
      <c r="B72" s="32" t="s">
        <v>17</v>
      </c>
      <c r="C72" s="36" t="s">
        <v>103</v>
      </c>
      <c r="D72" s="26" t="s">
        <v>24</v>
      </c>
      <c r="E72" s="27">
        <v>1</v>
      </c>
      <c r="F72" s="27" t="s">
        <v>18</v>
      </c>
      <c r="G72" s="28">
        <f>+'[1]CUADRO CALCULO VALORES '!G72</f>
        <v>0.19</v>
      </c>
      <c r="H72" s="27" t="s">
        <v>20</v>
      </c>
      <c r="I72" s="29">
        <f t="shared" si="3"/>
        <v>0</v>
      </c>
      <c r="J72" s="29"/>
      <c r="K72" s="30">
        <f t="shared" si="2"/>
        <v>0</v>
      </c>
    </row>
    <row r="73" spans="1:11" ht="51" x14ac:dyDescent="0.25">
      <c r="A73" s="23">
        <v>69</v>
      </c>
      <c r="B73" s="37" t="s">
        <v>17</v>
      </c>
      <c r="C73" s="36" t="s">
        <v>104</v>
      </c>
      <c r="D73" s="38" t="s">
        <v>24</v>
      </c>
      <c r="E73" s="39">
        <v>1</v>
      </c>
      <c r="F73" s="27" t="s">
        <v>18</v>
      </c>
      <c r="G73" s="28">
        <f>+'[1]CUADRO CALCULO VALORES '!G73</f>
        <v>0.19</v>
      </c>
      <c r="H73" s="27" t="s">
        <v>20</v>
      </c>
      <c r="I73" s="29">
        <f t="shared" si="3"/>
        <v>0</v>
      </c>
      <c r="J73" s="29"/>
      <c r="K73" s="30">
        <f t="shared" si="2"/>
        <v>0</v>
      </c>
    </row>
    <row r="74" spans="1:11" ht="38.25" x14ac:dyDescent="0.25">
      <c r="A74" s="23">
        <v>70</v>
      </c>
      <c r="B74" s="32" t="s">
        <v>13</v>
      </c>
      <c r="C74" s="35" t="s">
        <v>105</v>
      </c>
      <c r="D74" s="26" t="s">
        <v>14</v>
      </c>
      <c r="E74" s="27">
        <v>1</v>
      </c>
      <c r="F74" s="27" t="s">
        <v>18</v>
      </c>
      <c r="G74" s="28">
        <f>+'[1]CUADRO CALCULO VALORES '!G74</f>
        <v>0.19</v>
      </c>
      <c r="H74" s="27" t="s">
        <v>22</v>
      </c>
      <c r="I74" s="29">
        <f t="shared" si="3"/>
        <v>0</v>
      </c>
      <c r="J74" s="29"/>
      <c r="K74" s="30">
        <f t="shared" si="2"/>
        <v>0</v>
      </c>
    </row>
    <row r="75" spans="1:11" ht="38.25" x14ac:dyDescent="0.25">
      <c r="A75" s="23">
        <v>71</v>
      </c>
      <c r="B75" s="32" t="s">
        <v>13</v>
      </c>
      <c r="C75" s="35" t="s">
        <v>106</v>
      </c>
      <c r="D75" s="26" t="s">
        <v>14</v>
      </c>
      <c r="E75" s="27">
        <v>1</v>
      </c>
      <c r="F75" s="27" t="s">
        <v>18</v>
      </c>
      <c r="G75" s="28">
        <f>+'[1]CUADRO CALCULO VALORES '!G75</f>
        <v>0.19</v>
      </c>
      <c r="H75" s="27" t="s">
        <v>22</v>
      </c>
      <c r="I75" s="29">
        <f t="shared" si="3"/>
        <v>0</v>
      </c>
      <c r="J75" s="29"/>
      <c r="K75" s="30">
        <f t="shared" si="2"/>
        <v>0</v>
      </c>
    </row>
    <row r="76" spans="1:11" ht="38.25" x14ac:dyDescent="0.25">
      <c r="A76" s="23">
        <v>72</v>
      </c>
      <c r="B76" s="32" t="s">
        <v>13</v>
      </c>
      <c r="C76" s="35" t="s">
        <v>107</v>
      </c>
      <c r="D76" s="26" t="s">
        <v>14</v>
      </c>
      <c r="E76" s="27">
        <v>1</v>
      </c>
      <c r="F76" s="27" t="s">
        <v>18</v>
      </c>
      <c r="G76" s="28">
        <f>+'[1]CUADRO CALCULO VALORES '!G76</f>
        <v>0.19</v>
      </c>
      <c r="H76" s="27" t="s">
        <v>22</v>
      </c>
      <c r="I76" s="29">
        <f t="shared" si="3"/>
        <v>0</v>
      </c>
      <c r="J76" s="29"/>
      <c r="K76" s="30">
        <f t="shared" si="2"/>
        <v>0</v>
      </c>
    </row>
    <row r="77" spans="1:11" ht="38.25" x14ac:dyDescent="0.25">
      <c r="A77" s="23">
        <v>73</v>
      </c>
      <c r="B77" s="32" t="s">
        <v>13</v>
      </c>
      <c r="C77" s="35" t="s">
        <v>108</v>
      </c>
      <c r="D77" s="26" t="s">
        <v>14</v>
      </c>
      <c r="E77" s="27">
        <v>1</v>
      </c>
      <c r="F77" s="27" t="s">
        <v>18</v>
      </c>
      <c r="G77" s="28">
        <f>+'[1]CUADRO CALCULO VALORES '!G77</f>
        <v>0.19</v>
      </c>
      <c r="H77" s="27" t="s">
        <v>22</v>
      </c>
      <c r="I77" s="29">
        <f t="shared" si="3"/>
        <v>0</v>
      </c>
      <c r="J77" s="29"/>
      <c r="K77" s="30">
        <f t="shared" si="2"/>
        <v>0</v>
      </c>
    </row>
    <row r="78" spans="1:11" ht="38.25" x14ac:dyDescent="0.25">
      <c r="A78" s="23">
        <v>74</v>
      </c>
      <c r="B78" s="32" t="s">
        <v>13</v>
      </c>
      <c r="C78" s="35" t="s">
        <v>109</v>
      </c>
      <c r="D78" s="26" t="s">
        <v>14</v>
      </c>
      <c r="E78" s="27">
        <v>1</v>
      </c>
      <c r="F78" s="27" t="s">
        <v>18</v>
      </c>
      <c r="G78" s="28">
        <f>+'[1]CUADRO CALCULO VALORES '!G78</f>
        <v>0.19</v>
      </c>
      <c r="H78" s="27" t="s">
        <v>22</v>
      </c>
      <c r="I78" s="29">
        <f t="shared" si="3"/>
        <v>0</v>
      </c>
      <c r="J78" s="29"/>
      <c r="K78" s="30">
        <f t="shared" si="2"/>
        <v>0</v>
      </c>
    </row>
    <row r="79" spans="1:11" ht="38.25" x14ac:dyDescent="0.25">
      <c r="A79" s="23">
        <v>75</v>
      </c>
      <c r="B79" s="32" t="s">
        <v>13</v>
      </c>
      <c r="C79" s="35" t="s">
        <v>110</v>
      </c>
      <c r="D79" s="26" t="s">
        <v>14</v>
      </c>
      <c r="E79" s="27">
        <v>1</v>
      </c>
      <c r="F79" s="27" t="s">
        <v>18</v>
      </c>
      <c r="G79" s="28">
        <f>+'[1]CUADRO CALCULO VALORES '!G79</f>
        <v>0.19</v>
      </c>
      <c r="H79" s="27" t="s">
        <v>22</v>
      </c>
      <c r="I79" s="29">
        <f t="shared" si="3"/>
        <v>0</v>
      </c>
      <c r="J79" s="29"/>
      <c r="K79" s="30">
        <f t="shared" si="2"/>
        <v>0</v>
      </c>
    </row>
    <row r="80" spans="1:11" ht="38.25" x14ac:dyDescent="0.25">
      <c r="A80" s="23">
        <v>76</v>
      </c>
      <c r="B80" s="32" t="s">
        <v>13</v>
      </c>
      <c r="C80" s="35" t="s">
        <v>111</v>
      </c>
      <c r="D80" s="26" t="s">
        <v>14</v>
      </c>
      <c r="E80" s="27">
        <v>1</v>
      </c>
      <c r="F80" s="27" t="s">
        <v>18</v>
      </c>
      <c r="G80" s="28">
        <f>+'[1]CUADRO CALCULO VALORES '!G80</f>
        <v>0.19</v>
      </c>
      <c r="H80" s="27" t="s">
        <v>22</v>
      </c>
      <c r="I80" s="29">
        <f t="shared" si="3"/>
        <v>0</v>
      </c>
      <c r="J80" s="29"/>
      <c r="K80" s="30">
        <f t="shared" si="2"/>
        <v>0</v>
      </c>
    </row>
    <row r="81" spans="1:11" ht="38.25" x14ac:dyDescent="0.25">
      <c r="A81" s="23">
        <v>77</v>
      </c>
      <c r="B81" s="32" t="s">
        <v>13</v>
      </c>
      <c r="C81" s="35" t="s">
        <v>112</v>
      </c>
      <c r="D81" s="26" t="s">
        <v>14</v>
      </c>
      <c r="E81" s="27">
        <v>1</v>
      </c>
      <c r="F81" s="27" t="s">
        <v>18</v>
      </c>
      <c r="G81" s="28">
        <f>+'[1]CUADRO CALCULO VALORES '!G81</f>
        <v>0.19</v>
      </c>
      <c r="H81" s="27" t="s">
        <v>22</v>
      </c>
      <c r="I81" s="29">
        <f t="shared" si="3"/>
        <v>0</v>
      </c>
      <c r="J81" s="29"/>
      <c r="K81" s="30">
        <f t="shared" si="2"/>
        <v>0</v>
      </c>
    </row>
    <row r="82" spans="1:11" ht="38.25" x14ac:dyDescent="0.25">
      <c r="A82" s="23">
        <v>78</v>
      </c>
      <c r="B82" s="32" t="s">
        <v>13</v>
      </c>
      <c r="C82" s="35" t="s">
        <v>113</v>
      </c>
      <c r="D82" s="26" t="s">
        <v>14</v>
      </c>
      <c r="E82" s="27">
        <v>1</v>
      </c>
      <c r="F82" s="27" t="s">
        <v>18</v>
      </c>
      <c r="G82" s="28">
        <f>+'[1]CUADRO CALCULO VALORES '!G82</f>
        <v>0.19</v>
      </c>
      <c r="H82" s="27" t="s">
        <v>22</v>
      </c>
      <c r="I82" s="29">
        <f t="shared" si="3"/>
        <v>0</v>
      </c>
      <c r="J82" s="29"/>
      <c r="K82" s="30">
        <f t="shared" si="2"/>
        <v>0</v>
      </c>
    </row>
    <row r="83" spans="1:11" ht="38.25" x14ac:dyDescent="0.25">
      <c r="A83" s="23">
        <v>79</v>
      </c>
      <c r="B83" s="32" t="s">
        <v>13</v>
      </c>
      <c r="C83" s="35" t="s">
        <v>114</v>
      </c>
      <c r="D83" s="26" t="s">
        <v>14</v>
      </c>
      <c r="E83" s="27">
        <v>1</v>
      </c>
      <c r="F83" s="27" t="s">
        <v>18</v>
      </c>
      <c r="G83" s="28">
        <f>+'[1]CUADRO CALCULO VALORES '!G83</f>
        <v>0.19</v>
      </c>
      <c r="H83" s="27" t="s">
        <v>22</v>
      </c>
      <c r="I83" s="29">
        <f t="shared" si="3"/>
        <v>0</v>
      </c>
      <c r="J83" s="29"/>
      <c r="K83" s="30">
        <f t="shared" si="2"/>
        <v>0</v>
      </c>
    </row>
    <row r="84" spans="1:11" ht="38.25" x14ac:dyDescent="0.25">
      <c r="A84" s="23">
        <v>80</v>
      </c>
      <c r="B84" s="32" t="s">
        <v>13</v>
      </c>
      <c r="C84" s="35" t="s">
        <v>115</v>
      </c>
      <c r="D84" s="26" t="s">
        <v>14</v>
      </c>
      <c r="E84" s="27">
        <v>1</v>
      </c>
      <c r="F84" s="27" t="s">
        <v>18</v>
      </c>
      <c r="G84" s="28">
        <f>+'[1]CUADRO CALCULO VALORES '!G84</f>
        <v>0.19</v>
      </c>
      <c r="H84" s="27" t="s">
        <v>22</v>
      </c>
      <c r="I84" s="29">
        <f t="shared" si="3"/>
        <v>0</v>
      </c>
      <c r="J84" s="29"/>
      <c r="K84" s="30">
        <f t="shared" si="2"/>
        <v>0</v>
      </c>
    </row>
    <row r="85" spans="1:11" ht="38.25" x14ac:dyDescent="0.25">
      <c r="A85" s="23">
        <v>81</v>
      </c>
      <c r="B85" s="32" t="s">
        <v>13</v>
      </c>
      <c r="C85" s="35" t="s">
        <v>116</v>
      </c>
      <c r="D85" s="26" t="s">
        <v>14</v>
      </c>
      <c r="E85" s="27">
        <v>1</v>
      </c>
      <c r="F85" s="27" t="s">
        <v>18</v>
      </c>
      <c r="G85" s="28">
        <f>+'[1]CUADRO CALCULO VALORES '!G85</f>
        <v>0.19</v>
      </c>
      <c r="H85" s="27" t="s">
        <v>22</v>
      </c>
      <c r="I85" s="29">
        <f t="shared" si="3"/>
        <v>0</v>
      </c>
      <c r="J85" s="29"/>
      <c r="K85" s="30">
        <f t="shared" si="2"/>
        <v>0</v>
      </c>
    </row>
    <row r="86" spans="1:11" ht="38.25" x14ac:dyDescent="0.25">
      <c r="A86" s="23">
        <v>82</v>
      </c>
      <c r="B86" s="32" t="s">
        <v>13</v>
      </c>
      <c r="C86" s="35" t="s">
        <v>117</v>
      </c>
      <c r="D86" s="26" t="s">
        <v>14</v>
      </c>
      <c r="E86" s="27">
        <v>1</v>
      </c>
      <c r="F86" s="27" t="s">
        <v>18</v>
      </c>
      <c r="G86" s="28">
        <f>+'[1]CUADRO CALCULO VALORES '!G86</f>
        <v>0.19</v>
      </c>
      <c r="H86" s="27" t="s">
        <v>22</v>
      </c>
      <c r="I86" s="29">
        <f t="shared" si="3"/>
        <v>0</v>
      </c>
      <c r="J86" s="29"/>
      <c r="K86" s="30">
        <f t="shared" si="2"/>
        <v>0</v>
      </c>
    </row>
    <row r="87" spans="1:11" ht="38.25" x14ac:dyDescent="0.25">
      <c r="A87" s="23">
        <v>83</v>
      </c>
      <c r="B87" s="32" t="s">
        <v>13</v>
      </c>
      <c r="C87" s="35" t="s">
        <v>118</v>
      </c>
      <c r="D87" s="26" t="s">
        <v>14</v>
      </c>
      <c r="E87" s="27">
        <v>1</v>
      </c>
      <c r="F87" s="27" t="s">
        <v>18</v>
      </c>
      <c r="G87" s="28">
        <f>+'[1]CUADRO CALCULO VALORES '!G87</f>
        <v>0.19</v>
      </c>
      <c r="H87" s="27" t="s">
        <v>22</v>
      </c>
      <c r="I87" s="29">
        <f t="shared" si="3"/>
        <v>0</v>
      </c>
      <c r="J87" s="29"/>
      <c r="K87" s="30">
        <f t="shared" si="2"/>
        <v>0</v>
      </c>
    </row>
    <row r="88" spans="1:11" ht="38.25" x14ac:dyDescent="0.25">
      <c r="A88" s="23">
        <v>84</v>
      </c>
      <c r="B88" s="32" t="s">
        <v>13</v>
      </c>
      <c r="C88" s="35" t="s">
        <v>119</v>
      </c>
      <c r="D88" s="26" t="s">
        <v>14</v>
      </c>
      <c r="E88" s="27">
        <v>1</v>
      </c>
      <c r="F88" s="27" t="s">
        <v>18</v>
      </c>
      <c r="G88" s="28">
        <f>+'[1]CUADRO CALCULO VALORES '!G88</f>
        <v>0.19</v>
      </c>
      <c r="H88" s="27" t="s">
        <v>22</v>
      </c>
      <c r="I88" s="29">
        <f t="shared" si="3"/>
        <v>0</v>
      </c>
      <c r="J88" s="29"/>
      <c r="K88" s="30">
        <f t="shared" si="2"/>
        <v>0</v>
      </c>
    </row>
    <row r="89" spans="1:11" ht="38.25" x14ac:dyDescent="0.25">
      <c r="A89" s="23">
        <v>85</v>
      </c>
      <c r="B89" s="32" t="s">
        <v>13</v>
      </c>
      <c r="C89" s="35" t="s">
        <v>120</v>
      </c>
      <c r="D89" s="26" t="s">
        <v>14</v>
      </c>
      <c r="E89" s="27">
        <v>1</v>
      </c>
      <c r="F89" s="27" t="s">
        <v>18</v>
      </c>
      <c r="G89" s="28">
        <f>+'[1]CUADRO CALCULO VALORES '!G89</f>
        <v>0.19</v>
      </c>
      <c r="H89" s="27" t="s">
        <v>22</v>
      </c>
      <c r="I89" s="29">
        <f t="shared" si="3"/>
        <v>0</v>
      </c>
      <c r="J89" s="29"/>
      <c r="K89" s="30">
        <f t="shared" si="2"/>
        <v>0</v>
      </c>
    </row>
    <row r="90" spans="1:11" ht="38.25" x14ac:dyDescent="0.25">
      <c r="A90" s="23">
        <v>86</v>
      </c>
      <c r="B90" s="32" t="s">
        <v>13</v>
      </c>
      <c r="C90" s="35" t="s">
        <v>121</v>
      </c>
      <c r="D90" s="26" t="s">
        <v>14</v>
      </c>
      <c r="E90" s="27">
        <v>1</v>
      </c>
      <c r="F90" s="27" t="s">
        <v>18</v>
      </c>
      <c r="G90" s="28">
        <f>+'[1]CUADRO CALCULO VALORES '!G90</f>
        <v>0.19</v>
      </c>
      <c r="H90" s="27" t="s">
        <v>22</v>
      </c>
      <c r="I90" s="29">
        <f t="shared" si="3"/>
        <v>0</v>
      </c>
      <c r="J90" s="29"/>
      <c r="K90" s="30">
        <f t="shared" si="2"/>
        <v>0</v>
      </c>
    </row>
    <row r="91" spans="1:11" ht="38.25" x14ac:dyDescent="0.25">
      <c r="A91" s="23">
        <v>87</v>
      </c>
      <c r="B91" s="32" t="s">
        <v>13</v>
      </c>
      <c r="C91" s="35" t="s">
        <v>122</v>
      </c>
      <c r="D91" s="26" t="s">
        <v>14</v>
      </c>
      <c r="E91" s="27">
        <v>1</v>
      </c>
      <c r="F91" s="27" t="s">
        <v>18</v>
      </c>
      <c r="G91" s="28">
        <f>+'[1]CUADRO CALCULO VALORES '!G91</f>
        <v>0.19</v>
      </c>
      <c r="H91" s="27" t="s">
        <v>22</v>
      </c>
      <c r="I91" s="29">
        <f t="shared" si="3"/>
        <v>0</v>
      </c>
      <c r="J91" s="29"/>
      <c r="K91" s="30">
        <f t="shared" si="2"/>
        <v>0</v>
      </c>
    </row>
    <row r="92" spans="1:11" ht="38.25" x14ac:dyDescent="0.25">
      <c r="A92" s="23">
        <v>88</v>
      </c>
      <c r="B92" s="32" t="s">
        <v>13</v>
      </c>
      <c r="C92" s="35" t="s">
        <v>123</v>
      </c>
      <c r="D92" s="26" t="s">
        <v>14</v>
      </c>
      <c r="E92" s="27">
        <v>1</v>
      </c>
      <c r="F92" s="27" t="s">
        <v>18</v>
      </c>
      <c r="G92" s="28">
        <f>+'[1]CUADRO CALCULO VALORES '!G92</f>
        <v>0.19</v>
      </c>
      <c r="H92" s="27" t="s">
        <v>22</v>
      </c>
      <c r="I92" s="29">
        <f t="shared" si="3"/>
        <v>0</v>
      </c>
      <c r="J92" s="29"/>
      <c r="K92" s="30">
        <f t="shared" si="2"/>
        <v>0</v>
      </c>
    </row>
    <row r="93" spans="1:11" ht="38.25" x14ac:dyDescent="0.25">
      <c r="A93" s="23">
        <v>89</v>
      </c>
      <c r="B93" s="32" t="s">
        <v>13</v>
      </c>
      <c r="C93" s="35" t="s">
        <v>124</v>
      </c>
      <c r="D93" s="26" t="s">
        <v>14</v>
      </c>
      <c r="E93" s="27">
        <v>1</v>
      </c>
      <c r="F93" s="27" t="s">
        <v>18</v>
      </c>
      <c r="G93" s="28">
        <f>+'[1]CUADRO CALCULO VALORES '!G93</f>
        <v>0.19</v>
      </c>
      <c r="H93" s="27" t="s">
        <v>22</v>
      </c>
      <c r="I93" s="29">
        <f t="shared" si="3"/>
        <v>0</v>
      </c>
      <c r="J93" s="29"/>
      <c r="K93" s="30">
        <f t="shared" si="2"/>
        <v>0</v>
      </c>
    </row>
    <row r="94" spans="1:11" ht="38.25" x14ac:dyDescent="0.25">
      <c r="A94" s="23">
        <v>90</v>
      </c>
      <c r="B94" s="32" t="s">
        <v>13</v>
      </c>
      <c r="C94" s="35" t="s">
        <v>125</v>
      </c>
      <c r="D94" s="26" t="s">
        <v>14</v>
      </c>
      <c r="E94" s="27">
        <v>1</v>
      </c>
      <c r="F94" s="27" t="s">
        <v>18</v>
      </c>
      <c r="G94" s="28">
        <f>+'[1]CUADRO CALCULO VALORES '!G94</f>
        <v>0.19</v>
      </c>
      <c r="H94" s="27" t="s">
        <v>22</v>
      </c>
      <c r="I94" s="29">
        <f t="shared" si="3"/>
        <v>0</v>
      </c>
      <c r="J94" s="29"/>
      <c r="K94" s="30">
        <f t="shared" si="2"/>
        <v>0</v>
      </c>
    </row>
    <row r="95" spans="1:11" ht="38.25" x14ac:dyDescent="0.25">
      <c r="A95" s="23">
        <v>91</v>
      </c>
      <c r="B95" s="32" t="s">
        <v>13</v>
      </c>
      <c r="C95" s="35" t="s">
        <v>126</v>
      </c>
      <c r="D95" s="26" t="s">
        <v>14</v>
      </c>
      <c r="E95" s="27">
        <v>1</v>
      </c>
      <c r="F95" s="27" t="s">
        <v>18</v>
      </c>
      <c r="G95" s="28">
        <f>+'[1]CUADRO CALCULO VALORES '!G95</f>
        <v>0.19</v>
      </c>
      <c r="H95" s="27" t="s">
        <v>22</v>
      </c>
      <c r="I95" s="29">
        <f t="shared" si="3"/>
        <v>0</v>
      </c>
      <c r="J95" s="29"/>
      <c r="K95" s="30">
        <f t="shared" si="2"/>
        <v>0</v>
      </c>
    </row>
    <row r="96" spans="1:11" ht="38.25" x14ac:dyDescent="0.25">
      <c r="A96" s="23">
        <v>92</v>
      </c>
      <c r="B96" s="32" t="s">
        <v>13</v>
      </c>
      <c r="C96" s="35" t="s">
        <v>127</v>
      </c>
      <c r="D96" s="26" t="s">
        <v>14</v>
      </c>
      <c r="E96" s="27">
        <v>1</v>
      </c>
      <c r="F96" s="27" t="s">
        <v>18</v>
      </c>
      <c r="G96" s="28">
        <f>+'[1]CUADRO CALCULO VALORES '!G96</f>
        <v>0.19</v>
      </c>
      <c r="H96" s="27" t="s">
        <v>22</v>
      </c>
      <c r="I96" s="29">
        <f t="shared" si="3"/>
        <v>0</v>
      </c>
      <c r="J96" s="29"/>
      <c r="K96" s="30">
        <f t="shared" si="2"/>
        <v>0</v>
      </c>
    </row>
    <row r="97" spans="1:11" ht="38.25" x14ac:dyDescent="0.25">
      <c r="A97" s="23">
        <v>93</v>
      </c>
      <c r="B97" s="32" t="s">
        <v>13</v>
      </c>
      <c r="C97" s="35" t="s">
        <v>128</v>
      </c>
      <c r="D97" s="26" t="s">
        <v>14</v>
      </c>
      <c r="E97" s="27">
        <v>1</v>
      </c>
      <c r="F97" s="27" t="s">
        <v>18</v>
      </c>
      <c r="G97" s="28">
        <f>+'[1]CUADRO CALCULO VALORES '!G97</f>
        <v>0.19</v>
      </c>
      <c r="H97" s="27" t="s">
        <v>22</v>
      </c>
      <c r="I97" s="29">
        <f t="shared" si="3"/>
        <v>0</v>
      </c>
      <c r="J97" s="29"/>
      <c r="K97" s="30">
        <f t="shared" si="2"/>
        <v>0</v>
      </c>
    </row>
    <row r="98" spans="1:11" ht="38.25" x14ac:dyDescent="0.25">
      <c r="A98" s="23">
        <v>94</v>
      </c>
      <c r="B98" s="32" t="s">
        <v>13</v>
      </c>
      <c r="C98" s="35" t="s">
        <v>129</v>
      </c>
      <c r="D98" s="26" t="s">
        <v>14</v>
      </c>
      <c r="E98" s="27">
        <v>1</v>
      </c>
      <c r="F98" s="27" t="s">
        <v>18</v>
      </c>
      <c r="G98" s="28">
        <f>+'[1]CUADRO CALCULO VALORES '!G98</f>
        <v>0.19</v>
      </c>
      <c r="H98" s="27" t="s">
        <v>22</v>
      </c>
      <c r="I98" s="29">
        <f t="shared" si="3"/>
        <v>0</v>
      </c>
      <c r="J98" s="29"/>
      <c r="K98" s="30">
        <f t="shared" si="2"/>
        <v>0</v>
      </c>
    </row>
    <row r="99" spans="1:11" ht="38.25" x14ac:dyDescent="0.25">
      <c r="A99" s="23">
        <v>95</v>
      </c>
      <c r="B99" s="32" t="s">
        <v>13</v>
      </c>
      <c r="C99" s="35" t="s">
        <v>130</v>
      </c>
      <c r="D99" s="26" t="s">
        <v>14</v>
      </c>
      <c r="E99" s="27">
        <v>1</v>
      </c>
      <c r="F99" s="27" t="s">
        <v>18</v>
      </c>
      <c r="G99" s="28">
        <f>+'[1]CUADRO CALCULO VALORES '!G99</f>
        <v>0.19</v>
      </c>
      <c r="H99" s="27" t="s">
        <v>22</v>
      </c>
      <c r="I99" s="29">
        <f t="shared" si="3"/>
        <v>0</v>
      </c>
      <c r="J99" s="29"/>
      <c r="K99" s="30">
        <f t="shared" si="2"/>
        <v>0</v>
      </c>
    </row>
    <row r="100" spans="1:11" ht="38.25" x14ac:dyDescent="0.25">
      <c r="A100" s="23">
        <v>96</v>
      </c>
      <c r="B100" s="34" t="s">
        <v>13</v>
      </c>
      <c r="C100" s="35" t="s">
        <v>131</v>
      </c>
      <c r="D100" s="26" t="s">
        <v>14</v>
      </c>
      <c r="E100" s="27">
        <v>1</v>
      </c>
      <c r="F100" s="27" t="s">
        <v>18</v>
      </c>
      <c r="G100" s="28">
        <f>+'[1]CUADRO CALCULO VALORES '!G100</f>
        <v>0.19</v>
      </c>
      <c r="H100" s="27" t="s">
        <v>22</v>
      </c>
      <c r="I100" s="29">
        <f t="shared" si="3"/>
        <v>0</v>
      </c>
      <c r="J100" s="29"/>
      <c r="K100" s="30">
        <f t="shared" si="2"/>
        <v>0</v>
      </c>
    </row>
    <row r="101" spans="1:11" ht="63.75" x14ac:dyDescent="0.25">
      <c r="A101" s="23">
        <v>97</v>
      </c>
      <c r="B101" s="34" t="s">
        <v>13</v>
      </c>
      <c r="C101" s="35" t="s">
        <v>132</v>
      </c>
      <c r="D101" s="26" t="s">
        <v>14</v>
      </c>
      <c r="E101" s="27">
        <v>1</v>
      </c>
      <c r="F101" s="27" t="s">
        <v>18</v>
      </c>
      <c r="G101" s="28">
        <f>+'[1]CUADRO CALCULO VALORES '!G101</f>
        <v>0.19</v>
      </c>
      <c r="H101" s="27" t="s">
        <v>25</v>
      </c>
      <c r="I101" s="29">
        <f t="shared" si="3"/>
        <v>0</v>
      </c>
      <c r="J101" s="29"/>
      <c r="K101" s="30">
        <f t="shared" si="2"/>
        <v>0</v>
      </c>
    </row>
    <row r="102" spans="1:11" ht="25.5" x14ac:dyDescent="0.25">
      <c r="A102" s="23">
        <v>98</v>
      </c>
      <c r="B102" s="34" t="s">
        <v>13</v>
      </c>
      <c r="C102" s="35" t="s">
        <v>133</v>
      </c>
      <c r="D102" s="26" t="s">
        <v>14</v>
      </c>
      <c r="E102" s="27">
        <v>1</v>
      </c>
      <c r="F102" s="27" t="s">
        <v>18</v>
      </c>
      <c r="G102" s="28">
        <f>+'[1]CUADRO CALCULO VALORES '!G102</f>
        <v>0.19</v>
      </c>
      <c r="H102" s="27" t="s">
        <v>25</v>
      </c>
      <c r="I102" s="29">
        <f t="shared" si="3"/>
        <v>0</v>
      </c>
      <c r="J102" s="29"/>
      <c r="K102" s="30">
        <f t="shared" si="2"/>
        <v>0</v>
      </c>
    </row>
    <row r="103" spans="1:11" ht="38.25" x14ac:dyDescent="0.25">
      <c r="A103" s="23">
        <v>99</v>
      </c>
      <c r="B103" s="34" t="s">
        <v>13</v>
      </c>
      <c r="C103" s="35" t="s">
        <v>134</v>
      </c>
      <c r="D103" s="26" t="s">
        <v>14</v>
      </c>
      <c r="E103" s="27">
        <v>1</v>
      </c>
      <c r="F103" s="27" t="s">
        <v>18</v>
      </c>
      <c r="G103" s="28">
        <f>+'[1]CUADRO CALCULO VALORES '!G103</f>
        <v>0.19</v>
      </c>
      <c r="H103" s="27" t="s">
        <v>22</v>
      </c>
      <c r="I103" s="29">
        <f t="shared" si="3"/>
        <v>0</v>
      </c>
      <c r="J103" s="29"/>
      <c r="K103" s="30">
        <f t="shared" si="2"/>
        <v>0</v>
      </c>
    </row>
    <row r="104" spans="1:11" ht="38.25" x14ac:dyDescent="0.25">
      <c r="A104" s="23">
        <v>100</v>
      </c>
      <c r="B104" s="34" t="s">
        <v>13</v>
      </c>
      <c r="C104" s="35" t="s">
        <v>135</v>
      </c>
      <c r="D104" s="26" t="s">
        <v>14</v>
      </c>
      <c r="E104" s="27">
        <v>1</v>
      </c>
      <c r="F104" s="27" t="s">
        <v>18</v>
      </c>
      <c r="G104" s="28">
        <f>+'[1]CUADRO CALCULO VALORES '!G104</f>
        <v>0.19</v>
      </c>
      <c r="H104" s="27" t="s">
        <v>22</v>
      </c>
      <c r="I104" s="29">
        <f t="shared" si="3"/>
        <v>0</v>
      </c>
      <c r="J104" s="29"/>
      <c r="K104" s="30">
        <f t="shared" si="2"/>
        <v>0</v>
      </c>
    </row>
    <row r="105" spans="1:11" ht="38.25" x14ac:dyDescent="0.25">
      <c r="A105" s="23">
        <v>101</v>
      </c>
      <c r="B105" s="34" t="s">
        <v>13</v>
      </c>
      <c r="C105" s="35" t="s">
        <v>136</v>
      </c>
      <c r="D105" s="26" t="s">
        <v>14</v>
      </c>
      <c r="E105" s="27">
        <v>1</v>
      </c>
      <c r="F105" s="27" t="s">
        <v>18</v>
      </c>
      <c r="G105" s="28">
        <f>+'[1]CUADRO CALCULO VALORES '!G105</f>
        <v>0.19</v>
      </c>
      <c r="H105" s="27" t="s">
        <v>22</v>
      </c>
      <c r="I105" s="29">
        <f t="shared" si="3"/>
        <v>0</v>
      </c>
      <c r="J105" s="29"/>
      <c r="K105" s="30">
        <f t="shared" si="2"/>
        <v>0</v>
      </c>
    </row>
    <row r="106" spans="1:11" ht="38.25" x14ac:dyDescent="0.25">
      <c r="A106" s="23">
        <v>102</v>
      </c>
      <c r="B106" s="34" t="s">
        <v>13</v>
      </c>
      <c r="C106" s="35" t="s">
        <v>137</v>
      </c>
      <c r="D106" s="26" t="s">
        <v>14</v>
      </c>
      <c r="E106" s="27">
        <v>1</v>
      </c>
      <c r="F106" s="27" t="s">
        <v>18</v>
      </c>
      <c r="G106" s="28">
        <f>+'[1]CUADRO CALCULO VALORES '!G106</f>
        <v>0.19</v>
      </c>
      <c r="H106" s="27" t="s">
        <v>22</v>
      </c>
      <c r="I106" s="29">
        <f t="shared" si="3"/>
        <v>0</v>
      </c>
      <c r="J106" s="29"/>
      <c r="K106" s="30">
        <f t="shared" si="2"/>
        <v>0</v>
      </c>
    </row>
    <row r="107" spans="1:11" ht="38.25" x14ac:dyDescent="0.25">
      <c r="A107" s="23">
        <v>103</v>
      </c>
      <c r="B107" s="34" t="s">
        <v>13</v>
      </c>
      <c r="C107" s="35" t="s">
        <v>138</v>
      </c>
      <c r="D107" s="26" t="s">
        <v>14</v>
      </c>
      <c r="E107" s="27">
        <v>1</v>
      </c>
      <c r="F107" s="27" t="s">
        <v>18</v>
      </c>
      <c r="G107" s="28">
        <f>+'[1]CUADRO CALCULO VALORES '!G107</f>
        <v>0.19</v>
      </c>
      <c r="H107" s="27" t="s">
        <v>22</v>
      </c>
      <c r="I107" s="29">
        <f t="shared" si="3"/>
        <v>0</v>
      </c>
      <c r="J107" s="29"/>
      <c r="K107" s="30">
        <f t="shared" si="2"/>
        <v>0</v>
      </c>
    </row>
    <row r="108" spans="1:11" ht="63.75" x14ac:dyDescent="0.25">
      <c r="A108" s="23">
        <v>104</v>
      </c>
      <c r="B108" s="34" t="s">
        <v>13</v>
      </c>
      <c r="C108" s="35" t="s">
        <v>139</v>
      </c>
      <c r="D108" s="26" t="s">
        <v>14</v>
      </c>
      <c r="E108" s="27">
        <v>1</v>
      </c>
      <c r="F108" s="27" t="s">
        <v>18</v>
      </c>
      <c r="G108" s="28">
        <f>+'[1]CUADRO CALCULO VALORES '!G108</f>
        <v>0.19</v>
      </c>
      <c r="H108" s="27" t="s">
        <v>22</v>
      </c>
      <c r="I108" s="29">
        <f t="shared" si="3"/>
        <v>0</v>
      </c>
      <c r="J108" s="29"/>
      <c r="K108" s="30">
        <f t="shared" si="2"/>
        <v>0</v>
      </c>
    </row>
    <row r="109" spans="1:11" ht="38.25" x14ac:dyDescent="0.25">
      <c r="A109" s="23">
        <v>105</v>
      </c>
      <c r="B109" s="34" t="s">
        <v>13</v>
      </c>
      <c r="C109" s="35" t="s">
        <v>140</v>
      </c>
      <c r="D109" s="26" t="s">
        <v>14</v>
      </c>
      <c r="E109" s="27">
        <v>1</v>
      </c>
      <c r="F109" s="27" t="s">
        <v>18</v>
      </c>
      <c r="G109" s="28">
        <f>+'[1]CUADRO CALCULO VALORES '!G109</f>
        <v>0.19</v>
      </c>
      <c r="H109" s="27" t="s">
        <v>22</v>
      </c>
      <c r="I109" s="29">
        <f t="shared" si="3"/>
        <v>0</v>
      </c>
      <c r="J109" s="29"/>
      <c r="K109" s="30">
        <f t="shared" si="2"/>
        <v>0</v>
      </c>
    </row>
    <row r="110" spans="1:11" ht="38.25" x14ac:dyDescent="0.25">
      <c r="A110" s="23">
        <v>106</v>
      </c>
      <c r="B110" s="34" t="s">
        <v>13</v>
      </c>
      <c r="C110" s="35" t="s">
        <v>141</v>
      </c>
      <c r="D110" s="26" t="s">
        <v>14</v>
      </c>
      <c r="E110" s="27">
        <v>1</v>
      </c>
      <c r="F110" s="27" t="s">
        <v>18</v>
      </c>
      <c r="G110" s="28">
        <f>+'[1]CUADRO CALCULO VALORES '!G110</f>
        <v>0.19</v>
      </c>
      <c r="H110" s="27" t="s">
        <v>22</v>
      </c>
      <c r="I110" s="29">
        <f t="shared" si="3"/>
        <v>0</v>
      </c>
      <c r="J110" s="29"/>
      <c r="K110" s="30">
        <f t="shared" si="2"/>
        <v>0</v>
      </c>
    </row>
    <row r="111" spans="1:11" ht="38.25" x14ac:dyDescent="0.25">
      <c r="A111" s="23">
        <v>107</v>
      </c>
      <c r="B111" s="34" t="s">
        <v>13</v>
      </c>
      <c r="C111" s="35" t="s">
        <v>142</v>
      </c>
      <c r="D111" s="26" t="s">
        <v>14</v>
      </c>
      <c r="E111" s="27">
        <v>1</v>
      </c>
      <c r="F111" s="27" t="s">
        <v>18</v>
      </c>
      <c r="G111" s="28">
        <f>+'[1]CUADRO CALCULO VALORES '!G111</f>
        <v>0.19</v>
      </c>
      <c r="H111" s="27" t="s">
        <v>22</v>
      </c>
      <c r="I111" s="29">
        <f t="shared" si="3"/>
        <v>0</v>
      </c>
      <c r="J111" s="29"/>
      <c r="K111" s="30">
        <f t="shared" si="2"/>
        <v>0</v>
      </c>
    </row>
    <row r="112" spans="1:11" ht="38.25" x14ac:dyDescent="0.25">
      <c r="A112" s="23">
        <v>108</v>
      </c>
      <c r="B112" s="34" t="s">
        <v>13</v>
      </c>
      <c r="C112" s="35" t="s">
        <v>143</v>
      </c>
      <c r="D112" s="26" t="s">
        <v>14</v>
      </c>
      <c r="E112" s="27">
        <v>1</v>
      </c>
      <c r="F112" s="27" t="s">
        <v>18</v>
      </c>
      <c r="G112" s="28">
        <f>+'[1]CUADRO CALCULO VALORES '!G112</f>
        <v>0.19</v>
      </c>
      <c r="H112" s="27" t="s">
        <v>22</v>
      </c>
      <c r="I112" s="29">
        <f t="shared" si="3"/>
        <v>0</v>
      </c>
      <c r="J112" s="29"/>
      <c r="K112" s="30">
        <f t="shared" si="2"/>
        <v>0</v>
      </c>
    </row>
    <row r="113" spans="1:11" ht="25.5" x14ac:dyDescent="0.25">
      <c r="A113" s="23">
        <v>109</v>
      </c>
      <c r="B113" s="34" t="s">
        <v>13</v>
      </c>
      <c r="C113" s="35" t="s">
        <v>144</v>
      </c>
      <c r="D113" s="26" t="s">
        <v>14</v>
      </c>
      <c r="E113" s="27">
        <v>1</v>
      </c>
      <c r="F113" s="27" t="s">
        <v>18</v>
      </c>
      <c r="G113" s="28">
        <f>+'[1]CUADRO CALCULO VALORES '!G113</f>
        <v>0.19</v>
      </c>
      <c r="H113" s="27" t="s">
        <v>25</v>
      </c>
      <c r="I113" s="29">
        <f t="shared" si="3"/>
        <v>0</v>
      </c>
      <c r="J113" s="29"/>
      <c r="K113" s="30">
        <f t="shared" si="2"/>
        <v>0</v>
      </c>
    </row>
    <row r="114" spans="1:11" ht="25.5" x14ac:dyDescent="0.25">
      <c r="A114" s="23">
        <v>110</v>
      </c>
      <c r="B114" s="34" t="s">
        <v>13</v>
      </c>
      <c r="C114" s="35" t="s">
        <v>145</v>
      </c>
      <c r="D114" s="26" t="s">
        <v>14</v>
      </c>
      <c r="E114" s="27">
        <v>1</v>
      </c>
      <c r="F114" s="27" t="s">
        <v>18</v>
      </c>
      <c r="G114" s="28">
        <f>+'[1]CUADRO CALCULO VALORES '!G114</f>
        <v>0.19</v>
      </c>
      <c r="H114" s="27" t="s">
        <v>25</v>
      </c>
      <c r="I114" s="29">
        <f t="shared" si="3"/>
        <v>0</v>
      </c>
      <c r="J114" s="29"/>
      <c r="K114" s="30">
        <f t="shared" si="2"/>
        <v>0</v>
      </c>
    </row>
    <row r="115" spans="1:11" ht="51" x14ac:dyDescent="0.25">
      <c r="A115" s="23">
        <v>111</v>
      </c>
      <c r="B115" s="34" t="s">
        <v>13</v>
      </c>
      <c r="C115" s="35" t="s">
        <v>146</v>
      </c>
      <c r="D115" s="26" t="s">
        <v>14</v>
      </c>
      <c r="E115" s="27">
        <v>1</v>
      </c>
      <c r="F115" s="27" t="s">
        <v>18</v>
      </c>
      <c r="G115" s="28">
        <f>+'[1]CUADRO CALCULO VALORES '!G115</f>
        <v>0.19</v>
      </c>
      <c r="H115" s="27" t="s">
        <v>25</v>
      </c>
      <c r="I115" s="29">
        <f t="shared" si="3"/>
        <v>0</v>
      </c>
      <c r="J115" s="29"/>
      <c r="K115" s="30">
        <f t="shared" si="2"/>
        <v>0</v>
      </c>
    </row>
    <row r="116" spans="1:11" ht="51" x14ac:dyDescent="0.25">
      <c r="A116" s="23">
        <v>112</v>
      </c>
      <c r="B116" s="34" t="s">
        <v>13</v>
      </c>
      <c r="C116" s="35" t="s">
        <v>147</v>
      </c>
      <c r="D116" s="26" t="s">
        <v>14</v>
      </c>
      <c r="E116" s="27">
        <v>1</v>
      </c>
      <c r="F116" s="27" t="s">
        <v>18</v>
      </c>
      <c r="G116" s="28">
        <f>+'[1]CUADRO CALCULO VALORES '!G116</f>
        <v>0.19</v>
      </c>
      <c r="H116" s="27" t="s">
        <v>25</v>
      </c>
      <c r="I116" s="29">
        <f t="shared" si="3"/>
        <v>0</v>
      </c>
      <c r="J116" s="29"/>
      <c r="K116" s="30">
        <f t="shared" si="2"/>
        <v>0</v>
      </c>
    </row>
    <row r="117" spans="1:11" ht="114.75" x14ac:dyDescent="0.25">
      <c r="A117" s="23">
        <v>113</v>
      </c>
      <c r="B117" s="34" t="s">
        <v>13</v>
      </c>
      <c r="C117" s="35" t="s">
        <v>148</v>
      </c>
      <c r="D117" s="26" t="s">
        <v>14</v>
      </c>
      <c r="E117" s="27">
        <v>1</v>
      </c>
      <c r="F117" s="27" t="s">
        <v>18</v>
      </c>
      <c r="G117" s="28">
        <f>+'[1]CUADRO CALCULO VALORES '!G117</f>
        <v>0.19</v>
      </c>
      <c r="H117" s="27" t="s">
        <v>25</v>
      </c>
      <c r="I117" s="29">
        <f t="shared" si="3"/>
        <v>0</v>
      </c>
      <c r="J117" s="29"/>
      <c r="K117" s="30">
        <f t="shared" si="2"/>
        <v>0</v>
      </c>
    </row>
    <row r="118" spans="1:11" ht="63.75" x14ac:dyDescent="0.25">
      <c r="A118" s="23">
        <v>114</v>
      </c>
      <c r="B118" s="34" t="s">
        <v>13</v>
      </c>
      <c r="C118" s="35" t="s">
        <v>149</v>
      </c>
      <c r="D118" s="26" t="s">
        <v>14</v>
      </c>
      <c r="E118" s="27">
        <v>1</v>
      </c>
      <c r="F118" s="27" t="s">
        <v>18</v>
      </c>
      <c r="G118" s="28">
        <f>+'[1]CUADRO CALCULO VALORES '!G118</f>
        <v>0.19</v>
      </c>
      <c r="H118" s="27" t="s">
        <v>26</v>
      </c>
      <c r="I118" s="29">
        <f t="shared" si="3"/>
        <v>0</v>
      </c>
      <c r="J118" s="29"/>
      <c r="K118" s="30">
        <f t="shared" si="2"/>
        <v>0</v>
      </c>
    </row>
    <row r="119" spans="1:11" ht="38.25" x14ac:dyDescent="0.25">
      <c r="A119" s="23">
        <v>115</v>
      </c>
      <c r="B119" s="34" t="s">
        <v>13</v>
      </c>
      <c r="C119" s="35" t="s">
        <v>150</v>
      </c>
      <c r="D119" s="26" t="s">
        <v>14</v>
      </c>
      <c r="E119" s="27">
        <v>1</v>
      </c>
      <c r="F119" s="27" t="s">
        <v>18</v>
      </c>
      <c r="G119" s="28">
        <f>+'[1]CUADRO CALCULO VALORES '!G119</f>
        <v>0.19</v>
      </c>
      <c r="H119" s="27" t="s">
        <v>25</v>
      </c>
      <c r="I119" s="29">
        <f t="shared" si="3"/>
        <v>0</v>
      </c>
      <c r="J119" s="29"/>
      <c r="K119" s="30">
        <f t="shared" si="2"/>
        <v>0</v>
      </c>
    </row>
    <row r="120" spans="1:11" ht="140.25" x14ac:dyDescent="0.25">
      <c r="A120" s="23">
        <v>116</v>
      </c>
      <c r="B120" s="34" t="s">
        <v>13</v>
      </c>
      <c r="C120" s="35" t="s">
        <v>151</v>
      </c>
      <c r="D120" s="26" t="s">
        <v>14</v>
      </c>
      <c r="E120" s="27">
        <v>1</v>
      </c>
      <c r="F120" s="27" t="s">
        <v>18</v>
      </c>
      <c r="G120" s="28">
        <f>+'[1]CUADRO CALCULO VALORES '!G120</f>
        <v>0.19</v>
      </c>
      <c r="H120" s="27" t="s">
        <v>25</v>
      </c>
      <c r="I120" s="29">
        <f t="shared" si="3"/>
        <v>0</v>
      </c>
      <c r="J120" s="29"/>
      <c r="K120" s="30">
        <f t="shared" si="2"/>
        <v>0</v>
      </c>
    </row>
    <row r="121" spans="1:11" ht="76.5" x14ac:dyDescent="0.25">
      <c r="A121" s="23">
        <v>117</v>
      </c>
      <c r="B121" s="34" t="s">
        <v>13</v>
      </c>
      <c r="C121" s="33" t="s">
        <v>152</v>
      </c>
      <c r="D121" s="26" t="s">
        <v>14</v>
      </c>
      <c r="E121" s="27">
        <v>1</v>
      </c>
      <c r="F121" s="27" t="s">
        <v>27</v>
      </c>
      <c r="G121" s="28">
        <f>+'[1]CUADRO CALCULO VALORES '!G121</f>
        <v>0</v>
      </c>
      <c r="H121" s="27" t="s">
        <v>28</v>
      </c>
      <c r="I121" s="29">
        <f t="shared" si="3"/>
        <v>0</v>
      </c>
      <c r="J121" s="29"/>
      <c r="K121" s="30">
        <f t="shared" si="2"/>
        <v>0</v>
      </c>
    </row>
    <row r="122" spans="1:11" ht="38.25" x14ac:dyDescent="0.25">
      <c r="A122" s="23">
        <v>118</v>
      </c>
      <c r="B122" s="34" t="s">
        <v>13</v>
      </c>
      <c r="C122" s="35" t="s">
        <v>153</v>
      </c>
      <c r="D122" s="26" t="s">
        <v>14</v>
      </c>
      <c r="E122" s="27">
        <v>1</v>
      </c>
      <c r="F122" s="27" t="s">
        <v>18</v>
      </c>
      <c r="G122" s="28">
        <f>+'[1]CUADRO CALCULO VALORES '!G122</f>
        <v>0.19</v>
      </c>
      <c r="H122" s="27" t="s">
        <v>26</v>
      </c>
      <c r="I122" s="29">
        <f t="shared" si="3"/>
        <v>0</v>
      </c>
      <c r="J122" s="29"/>
      <c r="K122" s="30">
        <f t="shared" si="2"/>
        <v>0</v>
      </c>
    </row>
    <row r="123" spans="1:11" ht="38.25" x14ac:dyDescent="0.25">
      <c r="A123" s="23">
        <v>119</v>
      </c>
      <c r="B123" s="34" t="s">
        <v>13</v>
      </c>
      <c r="C123" s="35" t="s">
        <v>154</v>
      </c>
      <c r="D123" s="26" t="s">
        <v>14</v>
      </c>
      <c r="E123" s="27">
        <v>1</v>
      </c>
      <c r="F123" s="27" t="s">
        <v>18</v>
      </c>
      <c r="G123" s="28">
        <f>+'[1]CUADRO CALCULO VALORES '!G123</f>
        <v>0.19</v>
      </c>
      <c r="H123" s="27" t="s">
        <v>26</v>
      </c>
      <c r="I123" s="29">
        <f t="shared" si="3"/>
        <v>0</v>
      </c>
      <c r="J123" s="29"/>
      <c r="K123" s="30">
        <f t="shared" si="2"/>
        <v>0</v>
      </c>
    </row>
    <row r="124" spans="1:11" ht="38.25" x14ac:dyDescent="0.25">
      <c r="A124" s="23">
        <v>120</v>
      </c>
      <c r="B124" s="32" t="s">
        <v>13</v>
      </c>
      <c r="C124" s="36" t="s">
        <v>155</v>
      </c>
      <c r="D124" s="26" t="s">
        <v>14</v>
      </c>
      <c r="E124" s="27">
        <v>1</v>
      </c>
      <c r="F124" s="27" t="s">
        <v>18</v>
      </c>
      <c r="G124" s="28">
        <f>+'[1]CUADRO CALCULO VALORES '!G124</f>
        <v>0.19</v>
      </c>
      <c r="H124" s="27" t="s">
        <v>26</v>
      </c>
      <c r="I124" s="29">
        <f t="shared" si="3"/>
        <v>0</v>
      </c>
      <c r="J124" s="29"/>
      <c r="K124" s="30">
        <f t="shared" si="2"/>
        <v>0</v>
      </c>
    </row>
    <row r="125" spans="1:11" ht="51" x14ac:dyDescent="0.25">
      <c r="A125" s="23">
        <v>121</v>
      </c>
      <c r="B125" s="34" t="s">
        <v>13</v>
      </c>
      <c r="C125" s="35" t="s">
        <v>156</v>
      </c>
      <c r="D125" s="26" t="s">
        <v>14</v>
      </c>
      <c r="E125" s="27">
        <v>1</v>
      </c>
      <c r="F125" s="27" t="s">
        <v>18</v>
      </c>
      <c r="G125" s="28">
        <f>+'[1]CUADRO CALCULO VALORES '!G125</f>
        <v>0.19</v>
      </c>
      <c r="H125" s="27" t="s">
        <v>26</v>
      </c>
      <c r="I125" s="29">
        <f t="shared" si="3"/>
        <v>0</v>
      </c>
      <c r="J125" s="29"/>
      <c r="K125" s="30">
        <f t="shared" si="2"/>
        <v>0</v>
      </c>
    </row>
    <row r="126" spans="1:11" ht="38.25" x14ac:dyDescent="0.25">
      <c r="A126" s="23">
        <v>122</v>
      </c>
      <c r="B126" s="34" t="s">
        <v>13</v>
      </c>
      <c r="C126" s="35" t="s">
        <v>157</v>
      </c>
      <c r="D126" s="26" t="s">
        <v>14</v>
      </c>
      <c r="E126" s="27">
        <v>1</v>
      </c>
      <c r="F126" s="27" t="s">
        <v>27</v>
      </c>
      <c r="G126" s="28">
        <f>+'[1]CUADRO CALCULO VALORES '!G126</f>
        <v>0</v>
      </c>
      <c r="H126" s="27" t="s">
        <v>29</v>
      </c>
      <c r="I126" s="29">
        <f t="shared" si="3"/>
        <v>0</v>
      </c>
      <c r="J126" s="29"/>
      <c r="K126" s="30">
        <f t="shared" si="2"/>
        <v>0</v>
      </c>
    </row>
    <row r="127" spans="1:11" ht="51" x14ac:dyDescent="0.25">
      <c r="A127" s="23">
        <v>123</v>
      </c>
      <c r="B127" s="34" t="s">
        <v>13</v>
      </c>
      <c r="C127" s="33" t="s">
        <v>158</v>
      </c>
      <c r="D127" s="26" t="s">
        <v>14</v>
      </c>
      <c r="E127" s="27">
        <v>1</v>
      </c>
      <c r="F127" s="27" t="s">
        <v>18</v>
      </c>
      <c r="G127" s="28">
        <f>+'[1]CUADRO CALCULO VALORES '!G127</f>
        <v>0.19</v>
      </c>
      <c r="H127" s="27" t="s">
        <v>26</v>
      </c>
      <c r="I127" s="29">
        <f t="shared" si="3"/>
        <v>0</v>
      </c>
      <c r="J127" s="29"/>
      <c r="K127" s="30">
        <f t="shared" si="2"/>
        <v>0</v>
      </c>
    </row>
    <row r="128" spans="1:11" ht="38.25" x14ac:dyDescent="0.25">
      <c r="A128" s="23">
        <v>124</v>
      </c>
      <c r="B128" s="34" t="s">
        <v>13</v>
      </c>
      <c r="C128" s="33" t="s">
        <v>159</v>
      </c>
      <c r="D128" s="26" t="s">
        <v>14</v>
      </c>
      <c r="E128" s="27">
        <v>1</v>
      </c>
      <c r="F128" s="27" t="s">
        <v>18</v>
      </c>
      <c r="G128" s="28">
        <f>+'[1]CUADRO CALCULO VALORES '!G128</f>
        <v>0.19</v>
      </c>
      <c r="H128" s="27" t="s">
        <v>26</v>
      </c>
      <c r="I128" s="29">
        <f t="shared" si="3"/>
        <v>0</v>
      </c>
      <c r="J128" s="29"/>
      <c r="K128" s="30">
        <f t="shared" si="2"/>
        <v>0</v>
      </c>
    </row>
    <row r="129" spans="1:11" ht="63.75" x14ac:dyDescent="0.25">
      <c r="A129" s="40">
        <v>125</v>
      </c>
      <c r="B129" s="41" t="s">
        <v>13</v>
      </c>
      <c r="C129" s="42" t="s">
        <v>160</v>
      </c>
      <c r="D129" s="26" t="s">
        <v>14</v>
      </c>
      <c r="E129" s="27">
        <v>1</v>
      </c>
      <c r="F129" s="27" t="s">
        <v>18</v>
      </c>
      <c r="G129" s="28">
        <f>+'[1]CUADRO CALCULO VALORES '!G129</f>
        <v>0.19</v>
      </c>
      <c r="H129" s="27" t="s">
        <v>26</v>
      </c>
      <c r="I129" s="29">
        <f t="shared" si="3"/>
        <v>0</v>
      </c>
      <c r="J129" s="29"/>
      <c r="K129" s="30">
        <f t="shared" si="2"/>
        <v>0</v>
      </c>
    </row>
    <row r="130" spans="1:11" ht="77.25" thickBot="1" x14ac:dyDescent="0.3">
      <c r="A130" s="43">
        <v>126</v>
      </c>
      <c r="B130" s="41" t="s">
        <v>13</v>
      </c>
      <c r="C130" s="42" t="s">
        <v>161</v>
      </c>
      <c r="D130" s="44" t="s">
        <v>14</v>
      </c>
      <c r="E130" s="45">
        <v>1</v>
      </c>
      <c r="F130" s="45" t="s">
        <v>18</v>
      </c>
      <c r="G130" s="46">
        <v>0.19</v>
      </c>
      <c r="H130" s="45" t="s">
        <v>25</v>
      </c>
      <c r="I130" s="47">
        <f t="shared" si="3"/>
        <v>0</v>
      </c>
      <c r="J130" s="47"/>
      <c r="K130" s="48">
        <f>+J130+I130</f>
        <v>0</v>
      </c>
    </row>
    <row r="131" spans="1:11" ht="12.75" x14ac:dyDescent="0.2">
      <c r="A131" s="49"/>
      <c r="B131" s="50"/>
      <c r="C131" s="50"/>
      <c r="D131" s="50"/>
      <c r="E131" s="50"/>
      <c r="F131" s="50"/>
      <c r="G131" s="50"/>
      <c r="H131" s="50"/>
      <c r="I131" s="50"/>
      <c r="J131" s="51" t="s">
        <v>30</v>
      </c>
      <c r="K131" s="52">
        <f>SUM(J5:J130)</f>
        <v>0</v>
      </c>
    </row>
    <row r="132" spans="1:11" ht="12.75" x14ac:dyDescent="0.2">
      <c r="A132" s="49"/>
      <c r="B132" s="50"/>
      <c r="C132" s="50"/>
      <c r="D132" s="50"/>
      <c r="E132" s="50"/>
      <c r="F132" s="50"/>
      <c r="G132" s="50"/>
      <c r="H132" s="50"/>
      <c r="I132" s="50"/>
      <c r="J132" s="51" t="s">
        <v>31</v>
      </c>
      <c r="K132" s="53">
        <f>SUMIF(G6:G131,0.19,I6:I131)</f>
        <v>0</v>
      </c>
    </row>
    <row r="133" spans="1:11" ht="12.75" x14ac:dyDescent="0.2">
      <c r="A133" s="49"/>
      <c r="B133" s="50"/>
      <c r="C133" s="50"/>
      <c r="D133" s="50"/>
      <c r="E133" s="50"/>
      <c r="F133" s="50"/>
      <c r="G133" s="50"/>
      <c r="H133" s="50"/>
      <c r="I133" s="50"/>
      <c r="J133" s="51" t="s">
        <v>32</v>
      </c>
      <c r="K133" s="54">
        <f>SUMIF(G6:G131,0.05,I6:I131)</f>
        <v>0</v>
      </c>
    </row>
    <row r="134" spans="1:11" ht="13.5" thickBot="1" x14ac:dyDescent="0.25">
      <c r="A134" s="49"/>
      <c r="B134" s="50"/>
      <c r="C134" s="50"/>
      <c r="D134" s="50"/>
      <c r="E134" s="50"/>
      <c r="F134" s="50"/>
      <c r="G134" s="50"/>
      <c r="H134" s="50"/>
      <c r="I134" s="50"/>
      <c r="J134" s="51" t="s">
        <v>15</v>
      </c>
      <c r="K134" s="55">
        <f>+I5+I6+I7+I8+I9+I10+I11+I12+I13+I14+I15+I16+I17+I18+I19+I20+I21+I22</f>
        <v>0</v>
      </c>
    </row>
    <row r="135" spans="1:11" ht="17.25" thickBot="1" x14ac:dyDescent="0.35">
      <c r="A135" s="56"/>
      <c r="B135" s="57"/>
      <c r="C135" s="58" t="s">
        <v>34</v>
      </c>
      <c r="D135" s="58"/>
      <c r="E135" s="58"/>
      <c r="F135" s="58"/>
      <c r="G135" s="58"/>
      <c r="H135" s="58"/>
      <c r="I135" s="58"/>
      <c r="J135" s="59" t="s">
        <v>33</v>
      </c>
      <c r="K135" s="60">
        <f>+K131+K132+K133+K134</f>
        <v>0</v>
      </c>
    </row>
    <row r="136" spans="1:11" ht="3" customHeight="1" thickBot="1" x14ac:dyDescent="0.3">
      <c r="A136" s="61"/>
      <c r="B136" s="62"/>
      <c r="C136" s="8"/>
      <c r="D136" s="8"/>
      <c r="E136" s="8"/>
      <c r="F136" s="8"/>
      <c r="G136" s="9"/>
      <c r="H136" s="8"/>
      <c r="I136" s="10"/>
      <c r="J136" s="10"/>
      <c r="K136" s="11"/>
    </row>
    <row r="137" spans="1:11" ht="12" hidden="1" thickBot="1" x14ac:dyDescent="0.3">
      <c r="A137" s="12"/>
      <c r="B137" s="13"/>
      <c r="K137" s="14"/>
    </row>
    <row r="138" spans="1:11" ht="15" customHeight="1" x14ac:dyDescent="0.25">
      <c r="A138" s="77" t="s">
        <v>35</v>
      </c>
      <c r="B138" s="78"/>
      <c r="C138" s="78"/>
      <c r="D138" s="78"/>
      <c r="E138" s="78"/>
      <c r="F138" s="78"/>
      <c r="G138" s="78"/>
      <c r="H138" s="78"/>
      <c r="I138" s="78"/>
      <c r="J138" s="78"/>
      <c r="K138" s="79"/>
    </row>
    <row r="139" spans="1:11" ht="15" customHeight="1" x14ac:dyDescent="0.25">
      <c r="A139" s="80"/>
      <c r="B139" s="81"/>
      <c r="C139" s="81"/>
      <c r="D139" s="81"/>
      <c r="E139" s="81"/>
      <c r="F139" s="81"/>
      <c r="G139" s="81"/>
      <c r="H139" s="81"/>
      <c r="I139" s="81"/>
      <c r="J139" s="81"/>
      <c r="K139" s="82"/>
    </row>
    <row r="140" spans="1:11" ht="15" customHeight="1" thickBot="1" x14ac:dyDescent="0.3">
      <c r="A140" s="83"/>
      <c r="B140" s="84"/>
      <c r="C140" s="84"/>
      <c r="D140" s="84"/>
      <c r="E140" s="84"/>
      <c r="F140" s="84"/>
      <c r="G140" s="84"/>
      <c r="H140" s="84"/>
      <c r="I140" s="84"/>
      <c r="J140" s="84"/>
      <c r="K140" s="85"/>
    </row>
    <row r="141" spans="1:11" x14ac:dyDescent="0.25">
      <c r="A141" s="95" t="s">
        <v>162</v>
      </c>
      <c r="B141" s="96"/>
      <c r="C141" s="96"/>
      <c r="D141" s="96"/>
      <c r="E141" s="96"/>
      <c r="F141" s="96"/>
      <c r="G141" s="96"/>
      <c r="H141" s="96"/>
      <c r="I141" s="96"/>
      <c r="J141" s="96"/>
      <c r="K141" s="97"/>
    </row>
    <row r="142" spans="1:11" x14ac:dyDescent="0.25">
      <c r="A142" s="87"/>
      <c r="B142" s="98"/>
      <c r="C142" s="98"/>
      <c r="D142" s="98"/>
      <c r="E142" s="98"/>
      <c r="F142" s="98"/>
      <c r="G142" s="98"/>
      <c r="H142" s="98"/>
      <c r="I142" s="98"/>
      <c r="J142" s="98"/>
      <c r="K142" s="86"/>
    </row>
    <row r="143" spans="1:11" x14ac:dyDescent="0.25">
      <c r="A143" s="87"/>
      <c r="B143" s="98"/>
      <c r="C143" s="98"/>
      <c r="D143" s="98"/>
      <c r="E143" s="98"/>
      <c r="F143" s="98"/>
      <c r="G143" s="98"/>
      <c r="H143" s="98"/>
      <c r="I143" s="98"/>
      <c r="J143" s="98"/>
      <c r="K143" s="86"/>
    </row>
    <row r="144" spans="1:11" x14ac:dyDescent="0.25">
      <c r="A144" s="87"/>
      <c r="B144" s="98"/>
      <c r="C144" s="98"/>
      <c r="D144" s="98"/>
      <c r="E144" s="98"/>
      <c r="F144" s="98"/>
      <c r="G144" s="98"/>
      <c r="H144" s="98"/>
      <c r="I144" s="98"/>
      <c r="J144" s="98"/>
      <c r="K144" s="86"/>
    </row>
    <row r="145" spans="1:11" x14ac:dyDescent="0.25">
      <c r="A145" s="87"/>
      <c r="B145" s="98"/>
      <c r="C145" s="98"/>
      <c r="D145" s="98"/>
      <c r="E145" s="98"/>
      <c r="F145" s="98"/>
      <c r="G145" s="98"/>
      <c r="H145" s="98"/>
      <c r="I145" s="98"/>
      <c r="J145" s="98"/>
      <c r="K145" s="86"/>
    </row>
    <row r="146" spans="1:11" x14ac:dyDescent="0.25">
      <c r="A146" s="87"/>
      <c r="B146" s="98"/>
      <c r="C146" s="98"/>
      <c r="D146" s="98"/>
      <c r="E146" s="98"/>
      <c r="F146" s="98"/>
      <c r="G146" s="98"/>
      <c r="H146" s="98"/>
      <c r="I146" s="98"/>
      <c r="J146" s="98"/>
      <c r="K146" s="86"/>
    </row>
    <row r="147" spans="1:11" x14ac:dyDescent="0.25">
      <c r="A147" s="87"/>
      <c r="B147" s="98"/>
      <c r="C147" s="98"/>
      <c r="D147" s="98"/>
      <c r="E147" s="98"/>
      <c r="F147" s="98"/>
      <c r="G147" s="98"/>
      <c r="H147" s="98"/>
      <c r="I147" s="98"/>
      <c r="J147" s="98"/>
      <c r="K147" s="86"/>
    </row>
    <row r="148" spans="1:11" x14ac:dyDescent="0.25">
      <c r="A148" s="87"/>
      <c r="B148" s="98"/>
      <c r="C148" s="98"/>
      <c r="D148" s="98"/>
      <c r="E148" s="98"/>
      <c r="F148" s="98"/>
      <c r="G148" s="98"/>
      <c r="H148" s="98"/>
      <c r="I148" s="98"/>
      <c r="J148" s="98"/>
      <c r="K148" s="86"/>
    </row>
    <row r="149" spans="1:11" x14ac:dyDescent="0.25">
      <c r="A149" s="87"/>
      <c r="B149" s="98"/>
      <c r="C149" s="98"/>
      <c r="D149" s="98"/>
      <c r="E149" s="98"/>
      <c r="F149" s="98"/>
      <c r="G149" s="98"/>
      <c r="H149" s="98"/>
      <c r="I149" s="98"/>
      <c r="J149" s="98"/>
      <c r="K149" s="86"/>
    </row>
    <row r="150" spans="1:11" x14ac:dyDescent="0.25">
      <c r="A150" s="87"/>
      <c r="B150" s="98"/>
      <c r="C150" s="98"/>
      <c r="D150" s="98"/>
      <c r="E150" s="98"/>
      <c r="F150" s="98"/>
      <c r="G150" s="98"/>
      <c r="H150" s="98"/>
      <c r="I150" s="98"/>
      <c r="J150" s="98"/>
      <c r="K150" s="86"/>
    </row>
    <row r="151" spans="1:11" x14ac:dyDescent="0.25">
      <c r="A151" s="87"/>
      <c r="B151" s="98"/>
      <c r="C151" s="98"/>
      <c r="D151" s="98"/>
      <c r="E151" s="98"/>
      <c r="F151" s="98"/>
      <c r="G151" s="98"/>
      <c r="H151" s="98"/>
      <c r="I151" s="98"/>
      <c r="J151" s="98"/>
      <c r="K151" s="86"/>
    </row>
    <row r="152" spans="1:11" x14ac:dyDescent="0.25">
      <c r="A152" s="87"/>
      <c r="B152" s="98"/>
      <c r="C152" s="98"/>
      <c r="D152" s="98"/>
      <c r="E152" s="98"/>
      <c r="F152" s="98"/>
      <c r="G152" s="98"/>
      <c r="H152" s="98"/>
      <c r="I152" s="98"/>
      <c r="J152" s="98"/>
      <c r="K152" s="86"/>
    </row>
    <row r="153" spans="1:11" ht="61.5" customHeight="1" x14ac:dyDescent="0.25">
      <c r="A153" s="87"/>
      <c r="B153" s="98"/>
      <c r="C153" s="98"/>
      <c r="D153" s="98"/>
      <c r="E153" s="98"/>
      <c r="F153" s="98"/>
      <c r="G153" s="98"/>
      <c r="H153" s="98"/>
      <c r="I153" s="98"/>
      <c r="J153" s="98"/>
      <c r="K153" s="86"/>
    </row>
    <row r="154" spans="1:11" ht="4.5" customHeight="1" x14ac:dyDescent="0.25">
      <c r="A154" s="87"/>
      <c r="B154" s="98"/>
      <c r="C154" s="98"/>
      <c r="D154" s="98"/>
      <c r="E154" s="98"/>
      <c r="F154" s="98"/>
      <c r="G154" s="98"/>
      <c r="H154" s="98"/>
      <c r="I154" s="98"/>
      <c r="J154" s="98"/>
      <c r="K154" s="86"/>
    </row>
    <row r="155" spans="1:11" ht="6.75" hidden="1" customHeight="1" x14ac:dyDescent="0.25">
      <c r="A155" s="87"/>
      <c r="B155" s="98"/>
      <c r="C155" s="98"/>
      <c r="D155" s="98"/>
      <c r="E155" s="98"/>
      <c r="F155" s="98"/>
      <c r="G155" s="98"/>
      <c r="H155" s="98"/>
      <c r="I155" s="98"/>
      <c r="J155" s="98"/>
      <c r="K155" s="86"/>
    </row>
    <row r="156" spans="1:11" hidden="1" x14ac:dyDescent="0.25">
      <c r="A156" s="87"/>
      <c r="B156" s="98"/>
      <c r="C156" s="98"/>
      <c r="D156" s="98"/>
      <c r="E156" s="98"/>
      <c r="F156" s="98"/>
      <c r="G156" s="98"/>
      <c r="H156" s="98"/>
      <c r="I156" s="98"/>
      <c r="J156" s="98"/>
      <c r="K156" s="86"/>
    </row>
    <row r="157" spans="1:11" ht="9.75" hidden="1" customHeight="1" x14ac:dyDescent="0.25">
      <c r="A157" s="87"/>
      <c r="B157" s="98"/>
      <c r="C157" s="98"/>
      <c r="D157" s="98"/>
      <c r="E157" s="98"/>
      <c r="F157" s="98"/>
      <c r="G157" s="98"/>
      <c r="H157" s="98"/>
      <c r="I157" s="98"/>
      <c r="J157" s="98"/>
      <c r="K157" s="86"/>
    </row>
    <row r="158" spans="1:11" hidden="1" x14ac:dyDescent="0.25">
      <c r="A158" s="87"/>
      <c r="B158" s="98"/>
      <c r="C158" s="98"/>
      <c r="D158" s="98"/>
      <c r="E158" s="98"/>
      <c r="F158" s="98"/>
      <c r="G158" s="98"/>
      <c r="H158" s="98"/>
      <c r="I158" s="98"/>
      <c r="J158" s="98"/>
      <c r="K158" s="86"/>
    </row>
    <row r="159" spans="1:11" hidden="1" x14ac:dyDescent="0.25">
      <c r="A159" s="87"/>
      <c r="B159" s="98"/>
      <c r="C159" s="98"/>
      <c r="D159" s="98"/>
      <c r="E159" s="98"/>
      <c r="F159" s="98"/>
      <c r="G159" s="98"/>
      <c r="H159" s="98"/>
      <c r="I159" s="98"/>
      <c r="J159" s="98"/>
      <c r="K159" s="86"/>
    </row>
    <row r="160" spans="1:11" ht="25.5" customHeight="1" thickBot="1" x14ac:dyDescent="0.3">
      <c r="A160" s="88"/>
      <c r="B160" s="89"/>
      <c r="C160" s="89"/>
      <c r="D160" s="89"/>
      <c r="E160" s="89"/>
      <c r="F160" s="89"/>
      <c r="G160" s="89"/>
      <c r="H160" s="89"/>
      <c r="I160" s="89"/>
      <c r="J160" s="89"/>
      <c r="K160" s="90"/>
    </row>
  </sheetData>
  <mergeCells count="15">
    <mergeCell ref="A138:K140"/>
    <mergeCell ref="A141:K160"/>
    <mergeCell ref="I3:I4"/>
    <mergeCell ref="J3:J4"/>
    <mergeCell ref="K3:K4"/>
    <mergeCell ref="A1:K1"/>
    <mergeCell ref="A2:K2"/>
    <mergeCell ref="A3:A4"/>
    <mergeCell ref="B3:B4"/>
    <mergeCell ref="C3:C4"/>
    <mergeCell ref="D3:D4"/>
    <mergeCell ref="E3:E4"/>
    <mergeCell ref="F3:F4"/>
    <mergeCell ref="G3:G4"/>
    <mergeCell ref="H3:H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CUADRO EN BLANCO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Manuel Felipe Torres Ruiz</dc:creator>
  <cp:lastModifiedBy>Adriana Carolina Muñoz Morales</cp:lastModifiedBy>
  <dcterms:created xsi:type="dcterms:W3CDTF">2026-07-15T17:29:20Z</dcterms:created>
  <dcterms:modified xsi:type="dcterms:W3CDTF">2026-07-24T18:00:57Z</dcterms:modified>
</cp:coreProperties>
</file>