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Mi unidad\ARCHIVOS CAROLINA\UBPD\2026\SUBASTA INVERSA\ADQUISICION RACKS\"/>
    </mc:Choice>
  </mc:AlternateContent>
  <xr:revisionPtr revIDLastSave="0" documentId="13_ncr:1_{175E82FD-F6C4-4E96-84DC-F266C3E175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UADRO COMPARATIV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GgYdjYsHyuLXEpOTJJNkMFZvxDOyz2Pu7veDixbxoKc="/>
    </ext>
  </extLst>
</workbook>
</file>

<file path=xl/calcChain.xml><?xml version="1.0" encoding="utf-8"?>
<calcChain xmlns="http://schemas.openxmlformats.org/spreadsheetml/2006/main">
  <c r="E17" i="1" l="1"/>
  <c r="A27" i="1"/>
  <c r="A26" i="1"/>
  <c r="B31" i="1"/>
  <c r="F15" i="1"/>
  <c r="F14" i="1"/>
  <c r="A25" i="1"/>
  <c r="A24" i="1"/>
  <c r="A23" i="1"/>
  <c r="A22" i="1"/>
  <c r="F13" i="1"/>
  <c r="F16" i="1"/>
  <c r="F12" i="1"/>
  <c r="F11" i="1"/>
  <c r="F17" i="1" l="1"/>
  <c r="B32" i="1" s="1"/>
</calcChain>
</file>

<file path=xl/sharedStrings.xml><?xml version="1.0" encoding="utf-8"?>
<sst xmlns="http://schemas.openxmlformats.org/spreadsheetml/2006/main" count="61" uniqueCount="38">
  <si>
    <t xml:space="preserve">UNIDAD DE BUSQUEDA DE PERSONAS DADAS POR DESAPARECIDAS </t>
  </si>
  <si>
    <t xml:space="preserve">SECRETARIA GENERAL  - GRUPO INTERNO DE TRABAJO GESTIÓN CONTRACTUAL </t>
  </si>
  <si>
    <t>CUADRO COMPARATIVO ESTUDIO DE MERCADO</t>
  </si>
  <si>
    <t>OBJETO DEL BIEN O SERVICIO SOLICITADO:</t>
  </si>
  <si>
    <t>FECHA SOLICITUD:</t>
  </si>
  <si>
    <t>SECTOR:</t>
  </si>
  <si>
    <t xml:space="preserve">SECTOR COMERCIO </t>
  </si>
  <si>
    <t xml:space="preserve">SUBSECTOR </t>
  </si>
  <si>
    <t xml:space="preserve">COMERCIO AL POR MENOR </t>
  </si>
  <si>
    <t>EMPRESAS</t>
  </si>
  <si>
    <t>CIUDAD</t>
  </si>
  <si>
    <t>CANT</t>
  </si>
  <si>
    <t>Fecha de la cotización</t>
  </si>
  <si>
    <t xml:space="preserve">Valor de la oferta </t>
  </si>
  <si>
    <t>Garantía</t>
  </si>
  <si>
    <t>Validez de la oferta</t>
  </si>
  <si>
    <t xml:space="preserve">No especifica </t>
  </si>
  <si>
    <t>RESUMEN</t>
  </si>
  <si>
    <t>1. Cumple con las especificaciones definidas</t>
  </si>
  <si>
    <t xml:space="preserve">SI </t>
  </si>
  <si>
    <t>Bogota</t>
  </si>
  <si>
    <t xml:space="preserve">VALOR UNITARIO </t>
  </si>
  <si>
    <t>VALOR TOTAL CON IVA</t>
  </si>
  <si>
    <t xml:space="preserve">MEDIA GEOMETRICA </t>
  </si>
  <si>
    <t xml:space="preserve">3. Valor Total Proceso </t>
  </si>
  <si>
    <t>Adquisición, instalación, implementación y puesta en marcha de Rack autocontenido modular que permita la modernización de los centros de datos en la UBPD en sede central</t>
  </si>
  <si>
    <t xml:space="preserve">Adquirir, instalar, implementar y colocar en funcionamiento  Racks </t>
  </si>
  <si>
    <t xml:space="preserve">Reviso 
Maria Fernanda Luengas </t>
  </si>
  <si>
    <t xml:space="preserve">Elaboro 
Carolina Castro </t>
  </si>
  <si>
    <t>EMPRESA 1,2,3,4,5</t>
  </si>
  <si>
    <t xml:space="preserve">EMPRESA 1 COINSA </t>
  </si>
  <si>
    <t xml:space="preserve">EMPRESA 2 SISELCOM SAS </t>
  </si>
  <si>
    <t>EMPRESA 3 GROW DATA S.A.S.</t>
  </si>
  <si>
    <t>EMPRESA 4 S3 SIMPLE</t>
  </si>
  <si>
    <t xml:space="preserve">ENPRESA 5 STP CONSULTORES </t>
  </si>
  <si>
    <t xml:space="preserve">2, Valor Unitario </t>
  </si>
  <si>
    <t xml:space="preserve">1. Para establecer el valor techo por item requerido se utilizó la medida de media geométrica y  para el valor total se multiplico el valor de media geométrica unitario por la cantidad de racks requeridos
2. No se tuvieron en cuenta las cotizaciones allegadas por las empresas 2 y 5, lo anterior teniendo en cuenta que estas presentan una desviación estándar muy alta frente a las demás cotizaciones 
3. Los valores cotizados tienen IVA incluido 
</t>
  </si>
  <si>
    <t>ENPRESA 6 COLSISTEC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</si>
</sst>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-&quot;$&quot;\ * #,##0_-;\-&quot;$&quot;\ * #,##0_-;_-&quot;$&quot;\ * &quot;-&quot;??_-;_-@_-"/>
  </numFmts>
  <fonts count="21" x14ac:knownFonts="1">
    <font>
      <sz val="11"/>
      <color rgb="FF000000"/>
      <name val="Calibri"/>
      <scheme val="minor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1"/>
      <name val="Calibri"/>
      <family val="2"/>
    </font>
    <font>
      <sz val="10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  <scheme val="minor"/>
    </font>
    <font>
      <b/>
      <sz val="10"/>
      <color theme="1"/>
      <name val="Arial Narrow"/>
      <family val="2"/>
    </font>
    <font>
      <sz val="8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CCCFF"/>
        <bgColor rgb="FFCCCCFF"/>
      </patternFill>
    </fill>
    <fill>
      <patternFill patternType="solid">
        <fgColor theme="0"/>
        <bgColor rgb="FFCCCCFF"/>
      </patternFill>
    </fill>
    <fill>
      <patternFill patternType="solid">
        <fgColor theme="2"/>
        <bgColor rgb="FFCCCCFF"/>
      </patternFill>
    </fill>
  </fills>
  <borders count="52">
    <border>
      <left/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rgb="FF000000"/>
      </right>
      <top style="medium">
        <color indexed="64"/>
      </top>
      <bottom/>
      <diagonal/>
    </border>
    <border>
      <left style="double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double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double">
        <color rgb="FF000000"/>
      </right>
      <top/>
      <bottom style="double">
        <color rgb="FF000000"/>
      </bottom>
      <diagonal/>
    </border>
    <border>
      <left/>
      <right style="medium">
        <color indexed="64"/>
      </right>
      <top style="thin">
        <color rgb="FF000000"/>
      </top>
      <bottom style="double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17">
    <xf numFmtId="0" fontId="0" fillId="0" borderId="0" xfId="0"/>
    <xf numFmtId="0" fontId="4" fillId="0" borderId="0" xfId="0" applyFont="1"/>
    <xf numFmtId="0" fontId="7" fillId="0" borderId="4" xfId="0" applyFont="1" applyBorder="1" applyAlignment="1">
      <alignment wrapText="1"/>
    </xf>
    <xf numFmtId="0" fontId="8" fillId="0" borderId="4" xfId="0" applyFont="1" applyBorder="1" applyAlignment="1">
      <alignment horizontal="left"/>
    </xf>
    <xf numFmtId="0" fontId="9" fillId="3" borderId="10" xfId="0" applyFont="1" applyFill="1" applyBorder="1" applyAlignment="1">
      <alignment horizontal="center" vertical="center" wrapText="1"/>
    </xf>
    <xf numFmtId="165" fontId="4" fillId="0" borderId="0" xfId="0" applyNumberFormat="1" applyFont="1"/>
    <xf numFmtId="14" fontId="8" fillId="2" borderId="10" xfId="0" applyNumberFormat="1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/>
    </xf>
    <xf numFmtId="0" fontId="16" fillId="0" borderId="9" xfId="0" applyFont="1" applyBorder="1"/>
    <xf numFmtId="0" fontId="14" fillId="3" borderId="10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right" wrapText="1"/>
    </xf>
    <xf numFmtId="0" fontId="6" fillId="0" borderId="16" xfId="0" applyFont="1" applyBorder="1" applyAlignment="1">
      <alignment horizontal="right"/>
    </xf>
    <xf numFmtId="0" fontId="8" fillId="0" borderId="30" xfId="0" applyFont="1" applyBorder="1" applyAlignment="1">
      <alignment horizontal="left"/>
    </xf>
    <xf numFmtId="0" fontId="6" fillId="2" borderId="29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wrapText="1"/>
    </xf>
    <xf numFmtId="0" fontId="8" fillId="2" borderId="31" xfId="0" applyFont="1" applyFill="1" applyBorder="1" applyAlignment="1">
      <alignment horizontal="left"/>
    </xf>
    <xf numFmtId="0" fontId="9" fillId="3" borderId="34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164" fontId="9" fillId="0" borderId="34" xfId="0" applyNumberFormat="1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wrapText="1"/>
    </xf>
    <xf numFmtId="164" fontId="9" fillId="0" borderId="8" xfId="0" applyNumberFormat="1" applyFont="1" applyBorder="1" applyAlignment="1">
      <alignment horizontal="center" vertical="center"/>
    </xf>
    <xf numFmtId="166" fontId="18" fillId="4" borderId="10" xfId="1" applyNumberFormat="1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166" fontId="9" fillId="4" borderId="10" xfId="1" applyNumberFormat="1" applyFont="1" applyFill="1" applyBorder="1" applyAlignment="1">
      <alignment horizontal="center" vertical="center" wrapText="1"/>
    </xf>
    <xf numFmtId="166" fontId="4" fillId="0" borderId="0" xfId="0" applyNumberFormat="1" applyFont="1"/>
    <xf numFmtId="0" fontId="0" fillId="0" borderId="16" xfId="0" applyBorder="1"/>
    <xf numFmtId="0" fontId="12" fillId="2" borderId="29" xfId="0" applyFont="1" applyFill="1" applyBorder="1" applyAlignment="1">
      <alignment wrapText="1"/>
    </xf>
    <xf numFmtId="0" fontId="12" fillId="2" borderId="41" xfId="0" applyFont="1" applyFill="1" applyBorder="1" applyAlignment="1">
      <alignment wrapText="1"/>
    </xf>
    <xf numFmtId="0" fontId="12" fillId="2" borderId="16" xfId="0" applyFont="1" applyFill="1" applyBorder="1" applyAlignment="1">
      <alignment vertical="center" wrapText="1"/>
    </xf>
    <xf numFmtId="0" fontId="12" fillId="2" borderId="40" xfId="0" applyFont="1" applyFill="1" applyBorder="1" applyAlignment="1">
      <alignment vertical="center" wrapText="1"/>
    </xf>
    <xf numFmtId="0" fontId="0" fillId="0" borderId="40" xfId="0" applyBorder="1"/>
    <xf numFmtId="0" fontId="17" fillId="2" borderId="45" xfId="0" applyFont="1" applyFill="1" applyBorder="1" applyAlignment="1">
      <alignment vertical="center" wrapText="1"/>
    </xf>
    <xf numFmtId="0" fontId="17" fillId="2" borderId="4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 wrapText="1"/>
    </xf>
    <xf numFmtId="0" fontId="6" fillId="2" borderId="16" xfId="0" applyFont="1" applyFill="1" applyBorder="1" applyAlignment="1">
      <alignment horizontal="right" wrapText="1"/>
    </xf>
    <xf numFmtId="0" fontId="9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7" fontId="20" fillId="0" borderId="16" xfId="1" applyNumberFormat="1" applyFont="1" applyBorder="1" applyAlignment="1">
      <alignment horizontal="center" vertical="center" wrapText="1"/>
    </xf>
    <xf numFmtId="0" fontId="12" fillId="2" borderId="32" xfId="0" applyFont="1" applyFill="1" applyBorder="1" applyAlignment="1">
      <alignment wrapText="1"/>
    </xf>
    <xf numFmtId="0" fontId="9" fillId="5" borderId="35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wrapText="1"/>
    </xf>
    <xf numFmtId="0" fontId="3" fillId="0" borderId="25" xfId="0" applyFont="1" applyBorder="1"/>
    <xf numFmtId="0" fontId="3" fillId="0" borderId="27" xfId="0" applyFont="1" applyBorder="1"/>
    <xf numFmtId="0" fontId="2" fillId="2" borderId="22" xfId="0" applyFont="1" applyFill="1" applyBorder="1" applyAlignment="1">
      <alignment horizontal="center" vertical="center" wrapText="1"/>
    </xf>
    <xf numFmtId="0" fontId="3" fillId="0" borderId="23" xfId="0" applyFont="1" applyBorder="1"/>
    <xf numFmtId="0" fontId="3" fillId="0" borderId="24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0" borderId="26" xfId="0" applyFont="1" applyBorder="1"/>
    <xf numFmtId="0" fontId="5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28" xfId="0" applyFont="1" applyBorder="1"/>
    <xf numFmtId="0" fontId="7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14" fontId="8" fillId="0" borderId="5" xfId="0" applyNumberFormat="1" applyFont="1" applyBorder="1" applyAlignment="1">
      <alignment horizontal="center" vertical="center"/>
    </xf>
    <xf numFmtId="0" fontId="3" fillId="0" borderId="5" xfId="0" applyFont="1" applyBorder="1"/>
    <xf numFmtId="0" fontId="3" fillId="0" borderId="31" xfId="0" applyFont="1" applyBorder="1"/>
    <xf numFmtId="0" fontId="8" fillId="0" borderId="4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30" xfId="0" applyFont="1" applyBorder="1"/>
    <xf numFmtId="0" fontId="6" fillId="2" borderId="16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6" fillId="2" borderId="29" xfId="0" applyFont="1" applyFill="1" applyBorder="1" applyAlignment="1">
      <alignment horizontal="center" vertical="center" wrapText="1"/>
    </xf>
    <xf numFmtId="0" fontId="3" fillId="0" borderId="29" xfId="0" applyFont="1" applyBorder="1"/>
    <xf numFmtId="0" fontId="7" fillId="0" borderId="4" xfId="0" applyFont="1" applyBorder="1" applyAlignment="1">
      <alignment horizontal="center" vertical="center" wrapText="1"/>
    </xf>
    <xf numFmtId="166" fontId="17" fillId="2" borderId="44" xfId="0" applyNumberFormat="1" applyFont="1" applyFill="1" applyBorder="1" applyAlignment="1">
      <alignment horizontal="center" vertical="center" wrapText="1"/>
    </xf>
    <xf numFmtId="166" fontId="17" fillId="2" borderId="45" xfId="0" applyNumberFormat="1" applyFont="1" applyFill="1" applyBorder="1" applyAlignment="1">
      <alignment horizontal="center" vertical="center" wrapText="1"/>
    </xf>
    <xf numFmtId="166" fontId="17" fillId="2" borderId="42" xfId="0" applyNumberFormat="1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9" fillId="3" borderId="9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/>
    </xf>
    <xf numFmtId="0" fontId="12" fillId="2" borderId="17" xfId="0" applyFont="1" applyFill="1" applyBorder="1" applyAlignment="1">
      <alignment horizontal="left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left" vertical="top" wrapText="1"/>
    </xf>
    <xf numFmtId="0" fontId="10" fillId="3" borderId="35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 wrapText="1"/>
    </xf>
    <xf numFmtId="0" fontId="3" fillId="0" borderId="38" xfId="0" applyFont="1" applyBorder="1"/>
    <xf numFmtId="0" fontId="9" fillId="5" borderId="35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12" fillId="2" borderId="19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 wrapText="1"/>
    </xf>
    <xf numFmtId="166" fontId="17" fillId="2" borderId="18" xfId="0" applyNumberFormat="1" applyFont="1" applyFill="1" applyBorder="1" applyAlignment="1">
      <alignment horizontal="center" vertical="center" wrapText="1"/>
    </xf>
    <xf numFmtId="166" fontId="17" fillId="2" borderId="19" xfId="0" applyNumberFormat="1" applyFont="1" applyFill="1" applyBorder="1" applyAlignment="1">
      <alignment horizontal="center" vertical="center" wrapText="1"/>
    </xf>
    <xf numFmtId="166" fontId="17" fillId="2" borderId="20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0</xdr:row>
      <xdr:rowOff>209550</xdr:rowOff>
    </xdr:from>
    <xdr:ext cx="1257300" cy="628650"/>
    <xdr:pic>
      <xdr:nvPicPr>
        <xdr:cNvPr id="2" name="image1.png" descr="https://lh5.googleusercontent.com/Pk9WyV7mcTD3NmOgyPCC5pTyN9-Mb326WrldInERGTyJtZ-u-s1NoiDCX6a1OS2csscaC23c1v5MWNEGluqeycLq4z8guRfVklnfwbftGvwRtTPe070F57sShXdxNBWWz7IBJLXewck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" y="209550"/>
          <a:ext cx="1257300" cy="6286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</xdr:col>
      <xdr:colOff>314325</xdr:colOff>
      <xdr:row>30</xdr:row>
      <xdr:rowOff>47624</xdr:rowOff>
    </xdr:from>
    <xdr:to>
      <xdr:col>9</xdr:col>
      <xdr:colOff>819651</xdr:colOff>
      <xdr:row>30</xdr:row>
      <xdr:rowOff>333375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199FDC-3CDC-498A-B5D3-4809259B4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39200" y="7467599"/>
          <a:ext cx="1562601" cy="285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X1008"/>
  <sheetViews>
    <sheetView tabSelected="1" workbookViewId="0">
      <selection activeCell="A9" sqref="A9:B10"/>
    </sheetView>
  </sheetViews>
  <sheetFormatPr baseColWidth="10" defaultColWidth="14.453125" defaultRowHeight="15" customHeight="1" x14ac:dyDescent="0.35"/>
  <cols>
    <col min="1" max="1" width="33.26953125" customWidth="1"/>
    <col min="2" max="2" width="13.54296875" customWidth="1"/>
    <col min="3" max="3" width="10.26953125" customWidth="1"/>
    <col min="4" max="4" width="11.453125" customWidth="1"/>
    <col min="5" max="5" width="16.1796875" customWidth="1"/>
    <col min="6" max="6" width="16.81640625" customWidth="1"/>
    <col min="7" max="7" width="14.26953125" customWidth="1"/>
    <col min="8" max="8" width="14" customWidth="1"/>
    <col min="9" max="9" width="15.81640625" customWidth="1"/>
    <col min="10" max="10" width="14.26953125" customWidth="1"/>
    <col min="11" max="11" width="14.1796875" customWidth="1"/>
    <col min="12" max="12" width="15.1796875" customWidth="1"/>
    <col min="13" max="13" width="11.453125" customWidth="1"/>
    <col min="14" max="14" width="22" customWidth="1"/>
    <col min="15" max="24" width="11.453125" customWidth="1"/>
  </cols>
  <sheetData>
    <row r="1" spans="1:24" ht="18" customHeight="1" x14ac:dyDescent="0.35">
      <c r="A1" s="49"/>
      <c r="B1" s="52" t="s">
        <v>0</v>
      </c>
      <c r="C1" s="53"/>
      <c r="D1" s="53"/>
      <c r="E1" s="53"/>
      <c r="F1" s="53"/>
      <c r="G1" s="53"/>
      <c r="H1" s="53"/>
      <c r="I1" s="53"/>
      <c r="J1" s="5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35">
      <c r="A2" s="50"/>
      <c r="B2" s="55" t="s">
        <v>1</v>
      </c>
      <c r="C2" s="56"/>
      <c r="D2" s="56"/>
      <c r="E2" s="56"/>
      <c r="F2" s="56"/>
      <c r="G2" s="56"/>
      <c r="H2" s="56"/>
      <c r="I2" s="56"/>
      <c r="J2" s="5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.75" customHeight="1" thickBot="1" x14ac:dyDescent="0.4">
      <c r="A3" s="51"/>
      <c r="B3" s="58" t="s">
        <v>2</v>
      </c>
      <c r="C3" s="59"/>
      <c r="D3" s="59"/>
      <c r="E3" s="59"/>
      <c r="F3" s="59"/>
      <c r="G3" s="59"/>
      <c r="H3" s="59"/>
      <c r="I3" s="59"/>
      <c r="J3" s="60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 thickTop="1" x14ac:dyDescent="0.35">
      <c r="A4" s="12"/>
      <c r="B4" s="2"/>
      <c r="C4" s="2"/>
      <c r="D4" s="2"/>
      <c r="E4" s="2"/>
      <c r="F4" s="13"/>
      <c r="G4" s="3"/>
      <c r="H4" s="3"/>
      <c r="I4" s="3"/>
      <c r="J4" s="1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54" customHeight="1" x14ac:dyDescent="0.35">
      <c r="A5" s="15" t="s">
        <v>3</v>
      </c>
      <c r="B5" s="61" t="s">
        <v>25</v>
      </c>
      <c r="C5" s="62"/>
      <c r="D5" s="62"/>
      <c r="E5" s="62"/>
      <c r="F5" s="39" t="s">
        <v>4</v>
      </c>
      <c r="G5" s="63">
        <v>46211</v>
      </c>
      <c r="H5" s="64"/>
      <c r="I5" s="64"/>
      <c r="J5" s="6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2.75" customHeight="1" x14ac:dyDescent="0.35">
      <c r="A6" s="72" t="s">
        <v>5</v>
      </c>
      <c r="B6" s="74" t="s">
        <v>6</v>
      </c>
      <c r="C6" s="67"/>
      <c r="D6" s="67"/>
      <c r="E6" s="67"/>
      <c r="F6" s="40" t="s">
        <v>7</v>
      </c>
      <c r="G6" s="66" t="s">
        <v>8</v>
      </c>
      <c r="H6" s="67"/>
      <c r="I6" s="67"/>
      <c r="J6" s="6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2.75" customHeight="1" x14ac:dyDescent="0.35">
      <c r="A7" s="73"/>
      <c r="B7" s="64"/>
      <c r="C7" s="64"/>
      <c r="D7" s="64"/>
      <c r="E7" s="64"/>
      <c r="F7" s="69"/>
      <c r="G7" s="64"/>
      <c r="H7" s="64"/>
      <c r="I7" s="64"/>
      <c r="J7" s="6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2.75" customHeight="1" x14ac:dyDescent="0.35">
      <c r="A8" s="16"/>
      <c r="B8" s="17"/>
      <c r="C8" s="17"/>
      <c r="D8" s="17"/>
      <c r="E8" s="17"/>
      <c r="F8" s="64"/>
      <c r="G8" s="18"/>
      <c r="H8" s="9"/>
      <c r="I8" s="9"/>
      <c r="J8" s="19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57.75" customHeight="1" x14ac:dyDescent="0.35">
      <c r="A9" s="88" t="s">
        <v>9</v>
      </c>
      <c r="B9" s="89"/>
      <c r="C9" s="82" t="s">
        <v>10</v>
      </c>
      <c r="D9" s="82" t="s">
        <v>11</v>
      </c>
      <c r="E9" s="85" t="s">
        <v>26</v>
      </c>
      <c r="F9" s="86"/>
      <c r="G9" s="70"/>
      <c r="H9" s="71"/>
      <c r="I9" s="70"/>
      <c r="J9" s="57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4" customHeight="1" x14ac:dyDescent="0.35">
      <c r="A10" s="90"/>
      <c r="B10" s="91"/>
      <c r="C10" s="83"/>
      <c r="D10" s="84"/>
      <c r="E10" s="11" t="s">
        <v>21</v>
      </c>
      <c r="F10" s="4" t="s">
        <v>22</v>
      </c>
      <c r="G10" s="11"/>
      <c r="H10" s="11"/>
      <c r="I10" s="4"/>
      <c r="J10" s="2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1.75" customHeight="1" x14ac:dyDescent="0.35">
      <c r="A11" s="101" t="s">
        <v>30</v>
      </c>
      <c r="B11" s="102"/>
      <c r="C11" s="10" t="s">
        <v>20</v>
      </c>
      <c r="D11" s="41">
        <v>2</v>
      </c>
      <c r="E11" s="26">
        <v>305000000</v>
      </c>
      <c r="F11" s="26">
        <f>E11*D11</f>
        <v>610000000</v>
      </c>
      <c r="G11" s="42"/>
      <c r="H11" s="42"/>
      <c r="I11" s="43"/>
      <c r="J11" s="4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1.75" customHeight="1" x14ac:dyDescent="0.35">
      <c r="A12" s="101" t="s">
        <v>31</v>
      </c>
      <c r="B12" s="102"/>
      <c r="C12" s="10" t="s">
        <v>20</v>
      </c>
      <c r="D12" s="41">
        <v>2</v>
      </c>
      <c r="E12" s="26">
        <v>704083373</v>
      </c>
      <c r="F12" s="26">
        <f t="shared" ref="F12:F15" si="0">E12*D12</f>
        <v>1408166746</v>
      </c>
      <c r="G12" s="42"/>
      <c r="H12" s="42"/>
      <c r="I12" s="43"/>
      <c r="J12" s="4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1" customHeight="1" x14ac:dyDescent="0.35">
      <c r="A13" s="101" t="s">
        <v>32</v>
      </c>
      <c r="B13" s="102"/>
      <c r="C13" s="10" t="s">
        <v>20</v>
      </c>
      <c r="D13" s="41">
        <v>2</v>
      </c>
      <c r="E13" s="26">
        <v>330000000</v>
      </c>
      <c r="F13" s="26">
        <f t="shared" si="0"/>
        <v>660000000</v>
      </c>
      <c r="G13" s="42"/>
      <c r="H13" s="42"/>
      <c r="I13" s="43"/>
      <c r="J13" s="4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1" customHeight="1" x14ac:dyDescent="0.35">
      <c r="A14" s="47" t="s">
        <v>33</v>
      </c>
      <c r="B14" s="48"/>
      <c r="C14" s="10" t="s">
        <v>20</v>
      </c>
      <c r="D14" s="41">
        <v>2</v>
      </c>
      <c r="E14" s="26">
        <v>315000000</v>
      </c>
      <c r="F14" s="26">
        <f t="shared" si="0"/>
        <v>630000000</v>
      </c>
      <c r="G14" s="42"/>
      <c r="H14" s="42"/>
      <c r="I14" s="43"/>
      <c r="J14" s="4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3.25" customHeight="1" x14ac:dyDescent="0.35">
      <c r="A15" s="101" t="s">
        <v>34</v>
      </c>
      <c r="B15" s="102"/>
      <c r="C15" s="10" t="s">
        <v>20</v>
      </c>
      <c r="D15" s="41">
        <v>2</v>
      </c>
      <c r="E15" s="26">
        <v>133118636</v>
      </c>
      <c r="F15" s="26">
        <f t="shared" si="0"/>
        <v>266237272</v>
      </c>
      <c r="G15" s="26"/>
      <c r="H15" s="26"/>
      <c r="I15" s="27"/>
      <c r="J15" s="21"/>
      <c r="K15" s="1"/>
      <c r="L15" s="29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1.75" customHeight="1" x14ac:dyDescent="0.35">
      <c r="A16" s="101" t="s">
        <v>37</v>
      </c>
      <c r="B16" s="102"/>
      <c r="C16" s="10" t="s">
        <v>20</v>
      </c>
      <c r="D16" s="41">
        <v>2</v>
      </c>
      <c r="E16" s="26">
        <v>340000000</v>
      </c>
      <c r="F16" s="26">
        <f t="shared" ref="F16" si="1">E16*D16</f>
        <v>680000000</v>
      </c>
      <c r="G16" s="26"/>
      <c r="H16" s="26"/>
      <c r="I16" s="27"/>
      <c r="J16" s="2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7.75" customHeight="1" x14ac:dyDescent="0.35">
      <c r="A17" s="95" t="s">
        <v>23</v>
      </c>
      <c r="B17" s="96"/>
      <c r="C17" s="96"/>
      <c r="D17" s="96"/>
      <c r="E17" s="28">
        <f>ROUND(HARMEAN(E11,E13,E14,E16),0)</f>
        <v>321937518</v>
      </c>
      <c r="F17" s="28">
        <f>E17*D16</f>
        <v>643875036</v>
      </c>
      <c r="G17" s="28"/>
      <c r="H17" s="28"/>
      <c r="I17" s="25"/>
      <c r="J17" s="22"/>
      <c r="K17" s="5"/>
      <c r="L17" s="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52.5" customHeight="1" x14ac:dyDescent="0.35">
      <c r="A18" s="97" t="s">
        <v>36</v>
      </c>
      <c r="B18" s="64"/>
      <c r="C18" s="64"/>
      <c r="D18" s="64"/>
      <c r="E18" s="64"/>
      <c r="F18" s="64"/>
      <c r="G18" s="64"/>
      <c r="H18" s="64"/>
      <c r="I18" s="56"/>
      <c r="J18" s="57"/>
      <c r="K18" s="1"/>
      <c r="L18" s="1"/>
      <c r="M18" s="1"/>
      <c r="N18" s="45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2.75" customHeight="1" x14ac:dyDescent="0.35">
      <c r="A19" s="98"/>
      <c r="B19" s="56"/>
      <c r="C19" s="56"/>
      <c r="D19" s="56"/>
      <c r="E19" s="56"/>
      <c r="F19" s="56"/>
      <c r="G19" s="56"/>
      <c r="H19" s="56"/>
      <c r="I19" s="56"/>
      <c r="J19" s="5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2.75" customHeight="1" x14ac:dyDescent="0.35">
      <c r="A20" s="99" t="s">
        <v>9</v>
      </c>
      <c r="B20" s="82" t="s">
        <v>12</v>
      </c>
      <c r="C20" s="103" t="s">
        <v>13</v>
      </c>
      <c r="D20" s="104"/>
      <c r="E20" s="89"/>
      <c r="F20" s="103" t="s">
        <v>14</v>
      </c>
      <c r="G20" s="103" t="s">
        <v>15</v>
      </c>
      <c r="H20" s="67"/>
      <c r="I20" s="67"/>
      <c r="J20" s="6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2.75" customHeight="1" x14ac:dyDescent="0.35">
      <c r="A21" s="100"/>
      <c r="B21" s="83"/>
      <c r="C21" s="105"/>
      <c r="D21" s="106"/>
      <c r="E21" s="91"/>
      <c r="F21" s="107"/>
      <c r="G21" s="107"/>
      <c r="H21" s="64"/>
      <c r="I21" s="64"/>
      <c r="J21" s="6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2.75" customHeight="1" x14ac:dyDescent="0.35">
      <c r="A22" s="23" t="str">
        <f>A11</f>
        <v xml:space="preserve">EMPRESA 1 COINSA </v>
      </c>
      <c r="B22" s="6"/>
      <c r="C22" s="92" t="s">
        <v>16</v>
      </c>
      <c r="D22" s="93"/>
      <c r="E22" s="94"/>
      <c r="F22" s="38" t="s">
        <v>16</v>
      </c>
      <c r="G22" s="92" t="s">
        <v>16</v>
      </c>
      <c r="H22" s="56"/>
      <c r="I22" s="56"/>
      <c r="J22" s="57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2.75" customHeight="1" x14ac:dyDescent="0.35">
      <c r="A23" s="23" t="str">
        <f>A12</f>
        <v xml:space="preserve">EMPRESA 2 SISELCOM SAS </v>
      </c>
      <c r="B23" s="6"/>
      <c r="C23" s="92" t="s">
        <v>16</v>
      </c>
      <c r="D23" s="93"/>
      <c r="E23" s="94"/>
      <c r="F23" s="38" t="s">
        <v>16</v>
      </c>
      <c r="G23" s="92" t="s">
        <v>16</v>
      </c>
      <c r="H23" s="56"/>
      <c r="I23" s="56"/>
      <c r="J23" s="57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2.75" customHeight="1" x14ac:dyDescent="0.35">
      <c r="A24" s="23" t="str">
        <f>A13</f>
        <v>EMPRESA 3 GROW DATA S.A.S.</v>
      </c>
      <c r="B24" s="6"/>
      <c r="C24" s="92" t="s">
        <v>16</v>
      </c>
      <c r="D24" s="93"/>
      <c r="E24" s="94"/>
      <c r="F24" s="38" t="s">
        <v>16</v>
      </c>
      <c r="G24" s="92" t="s">
        <v>16</v>
      </c>
      <c r="H24" s="56"/>
      <c r="I24" s="56"/>
      <c r="J24" s="57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2.75" customHeight="1" x14ac:dyDescent="0.35">
      <c r="A25" s="23" t="str">
        <f>A15</f>
        <v xml:space="preserve">ENPRESA 5 STP CONSULTORES </v>
      </c>
      <c r="B25" s="6"/>
      <c r="C25" s="92" t="s">
        <v>16</v>
      </c>
      <c r="D25" s="93"/>
      <c r="E25" s="94"/>
      <c r="F25" s="38" t="s">
        <v>16</v>
      </c>
      <c r="G25" s="92" t="s">
        <v>16</v>
      </c>
      <c r="H25" s="56"/>
      <c r="I25" s="56"/>
      <c r="J25" s="5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2.75" customHeight="1" x14ac:dyDescent="0.35">
      <c r="A26" s="23" t="str">
        <f>A15</f>
        <v xml:space="preserve">ENPRESA 5 STP CONSULTORES </v>
      </c>
      <c r="B26" s="6"/>
      <c r="C26" s="92" t="s">
        <v>16</v>
      </c>
      <c r="D26" s="93"/>
      <c r="E26" s="94"/>
      <c r="F26" s="38" t="s">
        <v>16</v>
      </c>
      <c r="G26" s="92" t="s">
        <v>16</v>
      </c>
      <c r="H26" s="56"/>
      <c r="I26" s="56"/>
      <c r="J26" s="57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2.75" customHeight="1" x14ac:dyDescent="0.35">
      <c r="A27" s="23" t="str">
        <f>A16</f>
        <v>ENPRESA 6 COLSISTEC</v>
      </c>
      <c r="B27" s="6"/>
      <c r="C27" s="92" t="s">
        <v>16</v>
      </c>
      <c r="D27" s="93"/>
      <c r="E27" s="94"/>
      <c r="F27" s="38" t="s">
        <v>16</v>
      </c>
      <c r="G27" s="92" t="s">
        <v>16</v>
      </c>
      <c r="H27" s="56"/>
      <c r="I27" s="56"/>
      <c r="J27" s="57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2.5" customHeight="1" x14ac:dyDescent="0.35">
      <c r="A28" s="110" t="s">
        <v>17</v>
      </c>
      <c r="B28" s="67"/>
      <c r="C28" s="67"/>
      <c r="D28" s="67"/>
      <c r="E28" s="67"/>
      <c r="F28" s="56"/>
      <c r="G28" s="56"/>
      <c r="H28" s="56"/>
      <c r="I28" s="56"/>
      <c r="J28" s="57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1.75" customHeight="1" x14ac:dyDescent="0.35">
      <c r="A29" s="78" t="s">
        <v>29</v>
      </c>
      <c r="B29" s="79"/>
      <c r="C29" s="79"/>
      <c r="D29" s="79"/>
      <c r="E29" s="80"/>
      <c r="F29" s="7"/>
      <c r="G29" s="33"/>
      <c r="H29" s="33"/>
      <c r="I29" s="33"/>
      <c r="J29" s="3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35">
      <c r="A30" s="46" t="s">
        <v>18</v>
      </c>
      <c r="B30" s="111" t="s">
        <v>19</v>
      </c>
      <c r="C30" s="112"/>
      <c r="D30" s="112"/>
      <c r="E30" s="113"/>
      <c r="F30" s="8"/>
      <c r="G30" s="30"/>
      <c r="H30" s="30"/>
      <c r="I30" s="30"/>
      <c r="J30" s="3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0" customHeight="1" x14ac:dyDescent="0.35">
      <c r="A31" s="31" t="s">
        <v>35</v>
      </c>
      <c r="B31" s="114">
        <f>E17</f>
        <v>321937518</v>
      </c>
      <c r="C31" s="115"/>
      <c r="D31" s="115"/>
      <c r="E31" s="116"/>
      <c r="F31" s="8"/>
      <c r="G31" s="87" t="s">
        <v>28</v>
      </c>
      <c r="H31" s="87"/>
      <c r="I31" s="108"/>
      <c r="J31" s="109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thickBot="1" x14ac:dyDescent="0.4">
      <c r="A32" s="32" t="s">
        <v>24</v>
      </c>
      <c r="B32" s="75">
        <f>F17+H17</f>
        <v>643875036</v>
      </c>
      <c r="C32" s="76"/>
      <c r="D32" s="76"/>
      <c r="E32" s="77"/>
      <c r="F32" s="24"/>
      <c r="G32" s="81" t="s">
        <v>27</v>
      </c>
      <c r="H32" s="81"/>
      <c r="I32" s="36"/>
      <c r="J32" s="37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2.7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2.7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2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2.7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2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2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2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2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2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2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2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2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2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2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2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2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2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2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2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2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2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2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2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2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2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2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2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2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2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2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2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2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2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2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2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2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2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2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2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2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2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2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2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2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2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2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2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2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2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2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2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2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2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2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2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2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2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2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2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2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2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2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2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2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2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2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2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2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2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2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2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2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2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2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2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2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2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2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2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2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2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2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2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2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2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2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2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2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2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2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2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2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2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2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2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2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2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2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2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2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2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2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2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2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2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2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2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2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2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2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2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2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2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2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2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2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2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2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2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2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2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2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2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2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2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2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2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2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2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2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2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2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2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2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2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2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2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2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2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2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2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2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2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2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2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2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2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2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2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2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2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2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2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2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2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2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2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2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2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2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2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2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2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2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2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2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2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2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2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2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2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2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2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2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2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2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2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2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2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2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2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2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2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2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2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2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2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2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2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2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2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2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2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2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2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2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2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2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2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2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2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2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2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2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2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2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2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2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2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2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2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2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2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2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2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2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2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2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2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2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2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2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2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2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2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2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2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2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2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2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2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2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2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2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2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2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2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2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2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2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2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2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2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2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2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2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2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2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2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2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2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2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2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2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2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2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2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2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2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2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2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2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2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2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2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2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2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2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2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2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2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2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2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2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2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2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2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2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2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2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2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2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2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2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2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2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2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2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2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2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2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2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2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2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2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2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2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2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2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2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2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2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2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2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2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2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2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2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2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2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2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2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2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2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2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2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2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2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2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2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2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2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2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2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2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2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2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2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2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2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2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2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2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2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2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2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2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2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2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2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2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2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2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2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2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2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2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2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2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2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2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2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2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2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2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2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2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2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2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2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2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2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2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2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2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2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2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2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2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2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2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2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2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2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2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2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2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2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2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2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2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2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2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2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2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2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2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2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2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2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2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2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2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2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2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2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2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2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2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2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2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2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2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2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2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2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2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2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2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2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2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2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2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2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2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2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2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2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2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2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2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2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2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2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2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2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2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2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2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2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2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2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2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2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2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2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2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2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2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2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2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2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2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2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2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2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2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2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2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2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2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2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2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2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2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2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2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2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2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2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2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2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2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2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2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2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2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2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2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2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2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2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2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2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2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2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2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2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2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2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2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2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2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2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2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2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2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2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2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2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2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2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2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2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2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2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2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2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2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2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2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2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2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2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2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2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2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2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2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2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2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2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2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2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2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2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2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2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2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2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2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2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2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2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2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2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2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2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2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2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2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2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2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2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2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2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2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2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2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2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2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2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2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2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2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2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2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2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2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2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2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2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2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2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2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2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2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2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2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2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2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2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2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2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2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2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2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2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2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2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2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2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2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2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2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2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2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2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2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2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2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2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2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2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2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2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2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2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2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2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2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2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2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2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2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2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2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2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2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2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2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2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2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2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2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2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2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2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2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2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2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2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2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2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2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2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2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2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2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2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2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2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2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2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2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2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2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2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2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2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2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2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2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2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2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2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2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2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2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2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2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2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2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2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2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2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2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2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2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2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2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2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2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2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2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2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2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2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2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2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2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2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2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2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2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2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2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2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2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2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2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2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2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2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2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2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2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2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2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2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2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2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2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2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2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2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2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2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2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2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2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2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2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2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2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2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2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2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2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2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2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2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2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2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2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2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2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2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2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2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2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2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2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2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2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2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2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2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2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2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2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2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2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2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2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2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2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2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2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2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2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2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2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2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2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2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2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2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2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2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2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2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2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2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2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2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2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2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2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2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2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2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2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2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2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2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2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2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2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2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2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2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2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2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2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2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2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2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2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2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2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2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2.7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2.7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ht="12.75" customHeight="1" x14ac:dyDescent="0.3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ht="12.75" customHeight="1" x14ac:dyDescent="0.3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1:24" ht="12.75" customHeight="1" x14ac:dyDescent="0.3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1:24" ht="12.75" customHeight="1" x14ac:dyDescent="0.3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1:24" ht="12.75" customHeight="1" x14ac:dyDescent="0.3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1:24" ht="12.75" customHeight="1" x14ac:dyDescent="0.3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  <row r="1007" spans="1:24" ht="12.75" customHeight="1" x14ac:dyDescent="0.3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</row>
    <row r="1008" spans="1:24" ht="12.75" customHeight="1" x14ac:dyDescent="0.3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</row>
  </sheetData>
  <sheetProtection sheet="1" objects="1" scenarios="1"/>
  <mergeCells count="49">
    <mergeCell ref="A11:B11"/>
    <mergeCell ref="A12:B12"/>
    <mergeCell ref="A13:B13"/>
    <mergeCell ref="I31:J31"/>
    <mergeCell ref="G24:J24"/>
    <mergeCell ref="C24:E24"/>
    <mergeCell ref="G22:J22"/>
    <mergeCell ref="C23:E23"/>
    <mergeCell ref="G23:J23"/>
    <mergeCell ref="G20:J21"/>
    <mergeCell ref="C27:E27"/>
    <mergeCell ref="A28:J28"/>
    <mergeCell ref="B30:E30"/>
    <mergeCell ref="B31:E31"/>
    <mergeCell ref="C26:E26"/>
    <mergeCell ref="G26:J26"/>
    <mergeCell ref="A15:B15"/>
    <mergeCell ref="A16:B16"/>
    <mergeCell ref="C20:E21"/>
    <mergeCell ref="B20:B21"/>
    <mergeCell ref="F20:F21"/>
    <mergeCell ref="B32:E32"/>
    <mergeCell ref="A29:E29"/>
    <mergeCell ref="G32:H32"/>
    <mergeCell ref="C9:C10"/>
    <mergeCell ref="D9:D10"/>
    <mergeCell ref="E9:F9"/>
    <mergeCell ref="G31:H31"/>
    <mergeCell ref="A9:B10"/>
    <mergeCell ref="C25:E25"/>
    <mergeCell ref="A17:D17"/>
    <mergeCell ref="G25:J25"/>
    <mergeCell ref="G27:J27"/>
    <mergeCell ref="A18:J18"/>
    <mergeCell ref="A19:J19"/>
    <mergeCell ref="A20:A21"/>
    <mergeCell ref="C22:E22"/>
    <mergeCell ref="G6:J7"/>
    <mergeCell ref="F7:F8"/>
    <mergeCell ref="G9:H9"/>
    <mergeCell ref="A6:A7"/>
    <mergeCell ref="B6:E7"/>
    <mergeCell ref="I9:J9"/>
    <mergeCell ref="A1:A3"/>
    <mergeCell ref="B1:J1"/>
    <mergeCell ref="B2:J2"/>
    <mergeCell ref="B3:J3"/>
    <mergeCell ref="B5:E5"/>
    <mergeCell ref="G5:J5"/>
  </mergeCells>
  <phoneticPr fontId="15" type="noConversion"/>
  <pageMargins left="0.7" right="0.7" top="0.75" bottom="0.75" header="0" footer="0"/>
  <pageSetup scale="73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COMPARATIVO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Natalia Ardila Rivera</dc:creator>
  <cp:lastModifiedBy>Ana Carolina Guevara Jimenez</cp:lastModifiedBy>
  <dcterms:created xsi:type="dcterms:W3CDTF">2019-07-31T17:12:31Z</dcterms:created>
  <dcterms:modified xsi:type="dcterms:W3CDTF">2026-07-30T17:29:16Z</dcterms:modified>
</cp:coreProperties>
</file>