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ga\OneDrive\Escritorio\DISAN\2026\8. AGOSTO\PROCESOS\FISIOTERAPIA\"/>
    </mc:Choice>
  </mc:AlternateContent>
  <bookViews>
    <workbookView xWindow="0" yWindow="0" windowWidth="23040" windowHeight="9648" tabRatio="704"/>
  </bookViews>
  <sheets>
    <sheet name="3 FISIOTERAPI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G5" i="1"/>
  <c r="N4" i="1" l="1"/>
  <c r="O4" i="1" s="1"/>
  <c r="N5" i="1"/>
  <c r="O5" i="1" s="1"/>
  <c r="N6" i="1"/>
  <c r="O6" i="1" s="1"/>
  <c r="K4" i="1" l="1"/>
  <c r="L4" i="1"/>
  <c r="M4" i="1"/>
  <c r="K5" i="1"/>
  <c r="L5" i="1"/>
  <c r="M5" i="1"/>
  <c r="K6" i="1"/>
  <c r="L6" i="1"/>
  <c r="M6" i="1"/>
  <c r="J4" i="1" l="1"/>
  <c r="J5" i="1"/>
  <c r="J6" i="1"/>
  <c r="G4" i="1" l="1"/>
  <c r="P6" i="1" l="1"/>
  <c r="P5" i="1" l="1"/>
  <c r="P4" i="1"/>
  <c r="P7" i="1" l="1"/>
</calcChain>
</file>

<file path=xl/sharedStrings.xml><?xml version="1.0" encoding="utf-8"?>
<sst xmlns="http://schemas.openxmlformats.org/spreadsheetml/2006/main" count="22" uniqueCount="18">
  <si>
    <t>ITEM</t>
  </si>
  <si>
    <t>CODIGO UNSPSC</t>
  </si>
  <si>
    <t>CANT.</t>
  </si>
  <si>
    <t>PRECIO PROMEDIO UNITARIO</t>
  </si>
  <si>
    <t>MEDIANA PRECIO UNITARIO</t>
  </si>
  <si>
    <t>MEDIA ARMONICA PRECIO UNITARIO</t>
  </si>
  <si>
    <t>VALOR UNITARIO</t>
  </si>
  <si>
    <t>IVA</t>
  </si>
  <si>
    <t>VALOR INCLUIDO IVA X CANTIDAD</t>
  </si>
  <si>
    <t>DESCRIPCION DEL ELEMENTO</t>
  </si>
  <si>
    <t>DOTASALUD</t>
  </si>
  <si>
    <t>BTL</t>
  </si>
  <si>
    <t>ULTRASONIDO TERAPEUTICO</t>
  </si>
  <si>
    <t xml:space="preserve">ELECTROESTIMULADOR </t>
  </si>
  <si>
    <t>TANQUE PAQUETE CALIENTE HIDROCOLLECTOR</t>
  </si>
  <si>
    <t>PRECIO DE REFERENCIA</t>
  </si>
  <si>
    <t>VALOR TOTAL</t>
  </si>
  <si>
    <t>MENOR VALOR COTIZADO PRECIO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</si>
</sst>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43" fontId="4" fillId="0" borderId="1" xfId="1" applyFont="1" applyFill="1" applyBorder="1" applyAlignment="1">
      <alignment horizontal="center" vertical="center" wrapText="1"/>
    </xf>
    <xf numFmtId="43" fontId="3" fillId="0" borderId="0" xfId="0" applyNumberFormat="1" applyFont="1"/>
    <xf numFmtId="44" fontId="3" fillId="0" borderId="0" xfId="0" applyNumberFormat="1" applyFont="1"/>
    <xf numFmtId="44" fontId="3" fillId="0" borderId="1" xfId="2" applyFont="1" applyFill="1" applyBorder="1" applyAlignment="1">
      <alignment horizontal="center" vertical="center" wrapText="1"/>
    </xf>
    <xf numFmtId="44" fontId="6" fillId="0" borderId="1" xfId="2" applyFont="1" applyFill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 wrapText="1"/>
    </xf>
    <xf numFmtId="44" fontId="3" fillId="0" borderId="1" xfId="0" applyNumberFormat="1" applyFont="1" applyBorder="1"/>
    <xf numFmtId="43" fontId="4" fillId="0" borderId="0" xfId="0" applyNumberFormat="1" applyFont="1"/>
    <xf numFmtId="43" fontId="3" fillId="0" borderId="0" xfId="1" applyFont="1"/>
    <xf numFmtId="4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4" fontId="2" fillId="0" borderId="1" xfId="2" applyFont="1" applyFill="1" applyBorder="1" applyAlignment="1">
      <alignment horizontal="center" vertical="center" wrapText="1"/>
    </xf>
    <xf numFmtId="44" fontId="3" fillId="0" borderId="1" xfId="2" applyFont="1" applyFill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3" fontId="4" fillId="0" borderId="1" xfId="1" applyFont="1" applyFill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7"/>
  <sheetViews>
    <sheetView tabSelected="1" workbookViewId="0">
      <selection activeCell="E24" sqref="E24"/>
    </sheetView>
  </sheetViews>
  <sheetFormatPr baseColWidth="10" defaultColWidth="11.44140625" defaultRowHeight="13.2" x14ac:dyDescent="0.25"/>
  <cols>
    <col min="1" max="1" width="5.44140625" style="2" customWidth="1"/>
    <col min="2" max="2" width="11.5546875" style="2" bestFit="1" customWidth="1"/>
    <col min="3" max="3" width="44.6640625" style="2" customWidth="1"/>
    <col min="4" max="4" width="7" style="2" customWidth="1"/>
    <col min="5" max="5" width="17.88671875" style="2" customWidth="1"/>
    <col min="6" max="6" width="7.33203125" style="2" customWidth="1"/>
    <col min="7" max="8" width="17.88671875" style="2" customWidth="1"/>
    <col min="9" max="9" width="7.33203125" style="2" customWidth="1"/>
    <col min="10" max="10" width="17.88671875" style="2" customWidth="1"/>
    <col min="11" max="16" width="16.5546875" style="2" customWidth="1"/>
    <col min="17" max="17" width="5.44140625" style="2" customWidth="1"/>
    <col min="18" max="18" width="16.88671875" style="2" customWidth="1"/>
    <col min="19" max="16384" width="11.44140625" style="2"/>
  </cols>
  <sheetData>
    <row r="2" spans="1:19" ht="29.25" customHeight="1" x14ac:dyDescent="0.25">
      <c r="A2" s="16" t="s">
        <v>0</v>
      </c>
      <c r="B2" s="16" t="s">
        <v>1</v>
      </c>
      <c r="C2" s="16" t="s">
        <v>9</v>
      </c>
      <c r="D2" s="16" t="s">
        <v>2</v>
      </c>
      <c r="E2" s="18" t="s">
        <v>10</v>
      </c>
      <c r="F2" s="18"/>
      <c r="G2" s="18"/>
      <c r="H2" s="18" t="s">
        <v>11</v>
      </c>
      <c r="I2" s="18"/>
      <c r="J2" s="18"/>
      <c r="K2" s="18" t="s">
        <v>3</v>
      </c>
      <c r="L2" s="18" t="s">
        <v>4</v>
      </c>
      <c r="M2" s="18" t="s">
        <v>5</v>
      </c>
      <c r="N2" s="19" t="s">
        <v>17</v>
      </c>
      <c r="O2" s="17" t="s">
        <v>15</v>
      </c>
      <c r="P2" s="17"/>
    </row>
    <row r="3" spans="1:19" ht="26.25" customHeight="1" x14ac:dyDescent="0.25">
      <c r="A3" s="16"/>
      <c r="B3" s="16"/>
      <c r="C3" s="16"/>
      <c r="D3" s="16"/>
      <c r="E3" s="3" t="s">
        <v>6</v>
      </c>
      <c r="F3" s="3" t="s">
        <v>7</v>
      </c>
      <c r="G3" s="3" t="s">
        <v>8</v>
      </c>
      <c r="H3" s="3" t="s">
        <v>6</v>
      </c>
      <c r="I3" s="3" t="s">
        <v>7</v>
      </c>
      <c r="J3" s="3" t="s">
        <v>8</v>
      </c>
      <c r="K3" s="18"/>
      <c r="L3" s="18"/>
      <c r="M3" s="18"/>
      <c r="N3" s="19"/>
      <c r="O3" s="8" t="s">
        <v>6</v>
      </c>
      <c r="P3" s="8" t="s">
        <v>16</v>
      </c>
    </row>
    <row r="4" spans="1:19" x14ac:dyDescent="0.25">
      <c r="A4" s="1">
        <v>1</v>
      </c>
      <c r="B4" s="1">
        <v>42251623</v>
      </c>
      <c r="C4" s="13" t="s">
        <v>12</v>
      </c>
      <c r="D4" s="1">
        <v>5</v>
      </c>
      <c r="E4" s="14">
        <v>17746698.571428571</v>
      </c>
      <c r="F4" s="14">
        <v>0</v>
      </c>
      <c r="G4" s="12">
        <f t="shared" ref="G4" si="0">E4*D4</f>
        <v>88733492.857142851</v>
      </c>
      <c r="H4" s="14">
        <v>22000000</v>
      </c>
      <c r="I4" s="14">
        <v>0</v>
      </c>
      <c r="J4" s="12">
        <f t="shared" ref="J4:J6" si="1">H4*D4</f>
        <v>110000000</v>
      </c>
      <c r="K4" s="6">
        <f t="shared" ref="K4:K6" si="2">ROUNDUP(AVERAGE(E4,H4),0)</f>
        <v>19873350</v>
      </c>
      <c r="L4" s="6">
        <f t="shared" ref="L4:L6" si="3">ROUNDUP(MEDIAN(E4,H4),0)</f>
        <v>19873350</v>
      </c>
      <c r="M4" s="6">
        <f t="shared" ref="M4:M6" si="4">ROUNDUP(HARMEAN(E4,H4),0)</f>
        <v>19645777</v>
      </c>
      <c r="N4" s="9">
        <f t="shared" ref="N4:N6" si="5">ROUNDUP(MIN(E4,H4),0)</f>
        <v>17746699</v>
      </c>
      <c r="O4" s="7">
        <f t="shared" ref="O4" si="6">N4</f>
        <v>17746699</v>
      </c>
      <c r="P4" s="6">
        <f t="shared" ref="P4:P6" si="7">O4*D4</f>
        <v>88733495</v>
      </c>
    </row>
    <row r="5" spans="1:19" x14ac:dyDescent="0.25">
      <c r="A5" s="1">
        <v>2</v>
      </c>
      <c r="B5" s="1">
        <v>42141814</v>
      </c>
      <c r="C5" s="13" t="s">
        <v>13</v>
      </c>
      <c r="D5" s="1">
        <v>2</v>
      </c>
      <c r="E5" s="14">
        <v>31186275</v>
      </c>
      <c r="F5" s="14">
        <v>0</v>
      </c>
      <c r="G5" s="12">
        <f>E5*D5</f>
        <v>62372550</v>
      </c>
      <c r="H5" s="14">
        <v>22000000</v>
      </c>
      <c r="I5" s="14">
        <v>0</v>
      </c>
      <c r="J5" s="12">
        <f t="shared" si="1"/>
        <v>44000000</v>
      </c>
      <c r="K5" s="6">
        <f t="shared" si="2"/>
        <v>26593138</v>
      </c>
      <c r="L5" s="6">
        <f t="shared" si="3"/>
        <v>26593138</v>
      </c>
      <c r="M5" s="6">
        <f t="shared" si="4"/>
        <v>25799816</v>
      </c>
      <c r="N5" s="9">
        <f t="shared" si="5"/>
        <v>22000000</v>
      </c>
      <c r="O5" s="7">
        <f>N5</f>
        <v>22000000</v>
      </c>
      <c r="P5" s="6">
        <f t="shared" si="7"/>
        <v>44000000</v>
      </c>
    </row>
    <row r="6" spans="1:19" ht="26.4" x14ac:dyDescent="0.25">
      <c r="A6" s="1">
        <v>3</v>
      </c>
      <c r="B6" s="1">
        <v>42142105</v>
      </c>
      <c r="C6" s="13" t="s">
        <v>14</v>
      </c>
      <c r="D6" s="1">
        <v>1</v>
      </c>
      <c r="E6" s="14">
        <v>34857142.857142858</v>
      </c>
      <c r="F6" s="14">
        <v>0</v>
      </c>
      <c r="G6" s="12">
        <f>E6*D6</f>
        <v>34857142.857142858</v>
      </c>
      <c r="H6" s="14">
        <v>26200000</v>
      </c>
      <c r="I6" s="14">
        <v>0</v>
      </c>
      <c r="J6" s="12">
        <f t="shared" si="1"/>
        <v>26200000</v>
      </c>
      <c r="K6" s="6">
        <f t="shared" si="2"/>
        <v>30528572</v>
      </c>
      <c r="L6" s="6">
        <f t="shared" si="3"/>
        <v>30528572</v>
      </c>
      <c r="M6" s="6">
        <f t="shared" si="4"/>
        <v>29914834</v>
      </c>
      <c r="N6" s="9">
        <f t="shared" si="5"/>
        <v>26200000</v>
      </c>
      <c r="O6" s="7">
        <f>N6</f>
        <v>26200000</v>
      </c>
      <c r="P6" s="6">
        <f t="shared" si="7"/>
        <v>26200000</v>
      </c>
    </row>
    <row r="7" spans="1:19" x14ac:dyDescent="0.25">
      <c r="N7" s="11"/>
      <c r="O7" s="10"/>
      <c r="P7" s="15">
        <f>SUM(P4:P6)</f>
        <v>158933495</v>
      </c>
      <c r="Q7" s="11"/>
      <c r="S7" s="11"/>
    </row>
    <row r="8" spans="1:19" x14ac:dyDescent="0.25">
      <c r="R8" s="4"/>
    </row>
    <row r="9" spans="1:19" x14ac:dyDescent="0.25">
      <c r="R9" s="4"/>
    </row>
    <row r="10" spans="1:19" x14ac:dyDescent="0.25">
      <c r="Q10" s="4"/>
      <c r="R10" s="4"/>
    </row>
    <row r="11" spans="1:19" x14ac:dyDescent="0.25">
      <c r="P11" s="5"/>
    </row>
    <row r="12" spans="1:19" x14ac:dyDescent="0.25">
      <c r="P12" s="5"/>
    </row>
    <row r="13" spans="1:19" x14ac:dyDescent="0.25">
      <c r="P13" s="5"/>
      <c r="R13" s="4"/>
    </row>
    <row r="14" spans="1:19" x14ac:dyDescent="0.25">
      <c r="R14" s="4"/>
    </row>
    <row r="15" spans="1:19" x14ac:dyDescent="0.25">
      <c r="R15" s="4"/>
    </row>
    <row r="16" spans="1:19" x14ac:dyDescent="0.25">
      <c r="Q16" s="4"/>
    </row>
    <row r="17" spans="17:18" x14ac:dyDescent="0.25">
      <c r="Q17" s="4"/>
      <c r="R17" s="4"/>
    </row>
  </sheetData>
  <mergeCells count="11">
    <mergeCell ref="A2:A3"/>
    <mergeCell ref="B2:B3"/>
    <mergeCell ref="C2:C3"/>
    <mergeCell ref="D2:D3"/>
    <mergeCell ref="O2:P2"/>
    <mergeCell ref="L2:L3"/>
    <mergeCell ref="M2:M3"/>
    <mergeCell ref="E2:G2"/>
    <mergeCell ref="H2:J2"/>
    <mergeCell ref="K2:K3"/>
    <mergeCell ref="N2:N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 FISIOTERAPIA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doris.angulo</dc:creator>
  <cp:lastModifiedBy>Margareth Sotelo</cp:lastModifiedBy>
  <dcterms:created xsi:type="dcterms:W3CDTF">2025-02-14T17:45:36Z</dcterms:created>
  <dcterms:modified xsi:type="dcterms:W3CDTF">2026-08-12T19:49:13Z</dcterms:modified>
</cp:coreProperties>
</file>