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C:\Users\genny.rodriguez.FAC\OneDrive - Fuerza Aerea\FAC\2026\UNIDADES\BACOF\GUAYMARAL\OBRA MENOR CUANTIA\PARA PREPLIEGO\OBSERVACIONES\"/>
    </mc:Choice>
  </mc:AlternateContent>
  <xr:revisionPtr revIDLastSave="2" documentId="13_ncr:1_{6ED934E7-4E4A-459D-939F-9D529B4B0E3D}" xr6:coauthVersionLast="36" xr6:coauthVersionMax="47" xr10:uidLastSave="{DF83ABE8-C60D-441F-B2EA-B4D743A247CF}"/>
  <bookViews>
    <workbookView xWindow="0" yWindow="0" windowWidth="26083" windowHeight="10623" xr2:uid="{9C3A1EE3-4F8E-4DCA-811C-8EAF967BCB76}"/>
  </bookViews>
  <sheets>
    <sheet name="OBRA" sheetId="1" r:id="rId1"/>
  </sheets>
  <externalReferences>
    <externalReference r:id="rId2"/>
  </externalReferences>
  <definedNames>
    <definedName name="_xlnm._FilterDatabase" localSheetId="0" hidden="1">OBRA!$B$6:$X$48</definedName>
  </definedNames>
  <calcPr calcId="191028"/>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Q49" i="1" l="1"/>
  <c r="R49" i="1" s="1"/>
  <c r="K49" i="1"/>
  <c r="L49" i="1" s="1"/>
  <c r="Q53" i="1"/>
  <c r="R53" i="1" s="1"/>
  <c r="K53" i="1"/>
  <c r="L53" i="1" s="1"/>
  <c r="Q50" i="1"/>
  <c r="R50" i="1" s="1"/>
  <c r="K50" i="1"/>
  <c r="L50" i="1" s="1"/>
  <c r="R35" i="1" l="1"/>
  <c r="K35" i="1"/>
  <c r="L35" i="1" s="1"/>
  <c r="Q34" i="1"/>
  <c r="R34" i="1" s="1"/>
  <c r="K34" i="1"/>
  <c r="L34" i="1" s="1"/>
  <c r="Q14" i="1"/>
  <c r="R14" i="1" s="1"/>
  <c r="K14" i="1"/>
  <c r="L14" i="1" s="1"/>
  <c r="Q13" i="1"/>
  <c r="R13" i="1" s="1"/>
  <c r="K13" i="1"/>
  <c r="L13" i="1" s="1"/>
  <c r="Q12" i="1"/>
  <c r="R12" i="1" s="1"/>
  <c r="K12" i="1"/>
  <c r="L12" i="1" s="1"/>
  <c r="Q11" i="1"/>
  <c r="R11" i="1" s="1"/>
  <c r="K11" i="1"/>
  <c r="L11" i="1" s="1"/>
  <c r="Q10" i="1"/>
  <c r="R10" i="1" s="1"/>
  <c r="K10" i="1"/>
  <c r="L10" i="1" s="1"/>
  <c r="Q9" i="1"/>
  <c r="R9" i="1" s="1"/>
  <c r="K9" i="1"/>
  <c r="L9" i="1" s="1"/>
  <c r="Q8" i="1"/>
  <c r="R8" i="1" s="1"/>
  <c r="K8" i="1"/>
  <c r="L8" i="1" s="1"/>
  <c r="Q33" i="1" l="1"/>
  <c r="R33" i="1" s="1"/>
  <c r="K33" i="1"/>
  <c r="Q15" i="1" l="1"/>
  <c r="R15" i="1" s="1"/>
  <c r="Q16" i="1"/>
  <c r="R16" i="1" s="1"/>
  <c r="Q17" i="1"/>
  <c r="R17" i="1" s="1"/>
  <c r="Q18" i="1"/>
  <c r="R18" i="1" s="1"/>
  <c r="Q27" i="1"/>
  <c r="R27" i="1" s="1"/>
  <c r="Q19" i="1"/>
  <c r="R19" i="1" s="1"/>
  <c r="Q20" i="1"/>
  <c r="R20" i="1" s="1"/>
  <c r="Q21" i="1"/>
  <c r="R21" i="1" s="1"/>
  <c r="Q22" i="1"/>
  <c r="R22" i="1" s="1"/>
  <c r="Q23" i="1"/>
  <c r="R23" i="1" s="1"/>
  <c r="Q24" i="1"/>
  <c r="R24" i="1" s="1"/>
  <c r="Q28" i="1"/>
  <c r="R28" i="1" s="1"/>
  <c r="Q29" i="1"/>
  <c r="R29" i="1" s="1"/>
  <c r="Q25" i="1"/>
  <c r="R25" i="1" s="1"/>
  <c r="Q26" i="1"/>
  <c r="R26" i="1" s="1"/>
  <c r="Q30" i="1"/>
  <c r="R30" i="1" s="1"/>
  <c r="Q31" i="1"/>
  <c r="R31" i="1" s="1"/>
  <c r="Q32" i="1"/>
  <c r="R32" i="1" s="1"/>
  <c r="Q36" i="1"/>
  <c r="R36" i="1" s="1"/>
  <c r="Q37" i="1"/>
  <c r="R37" i="1" s="1"/>
  <c r="Q38" i="1"/>
  <c r="R38" i="1" s="1"/>
  <c r="Q39" i="1"/>
  <c r="R39" i="1" s="1"/>
  <c r="Q40" i="1"/>
  <c r="R40" i="1" s="1"/>
  <c r="Q42" i="1"/>
  <c r="R42" i="1" s="1"/>
  <c r="Q43" i="1"/>
  <c r="R43" i="1" s="1"/>
  <c r="Q44" i="1"/>
  <c r="R44" i="1" s="1"/>
  <c r="Q45" i="1"/>
  <c r="R45" i="1" s="1"/>
  <c r="Q46" i="1"/>
  <c r="R46" i="1" s="1"/>
  <c r="Q47" i="1"/>
  <c r="R47" i="1" s="1"/>
  <c r="Q48" i="1"/>
  <c r="R48" i="1" s="1"/>
  <c r="K15" i="1"/>
  <c r="L15" i="1" s="1"/>
  <c r="K16" i="1"/>
  <c r="L16" i="1" s="1"/>
  <c r="K17" i="1"/>
  <c r="L17" i="1" s="1"/>
  <c r="K18" i="1"/>
  <c r="L18" i="1" s="1"/>
  <c r="K27" i="1"/>
  <c r="L27" i="1" s="1"/>
  <c r="K19" i="1"/>
  <c r="L19" i="1" s="1"/>
  <c r="K20" i="1"/>
  <c r="L20" i="1" s="1"/>
  <c r="K21" i="1"/>
  <c r="L21" i="1" s="1"/>
  <c r="K22" i="1"/>
  <c r="L22" i="1" s="1"/>
  <c r="K23" i="1"/>
  <c r="L23" i="1" s="1"/>
  <c r="K24" i="1"/>
  <c r="L24" i="1" s="1"/>
  <c r="K28" i="1"/>
  <c r="L28" i="1" s="1"/>
  <c r="K29" i="1"/>
  <c r="L29" i="1" s="1"/>
  <c r="K25" i="1"/>
  <c r="L25" i="1" s="1"/>
  <c r="K26" i="1"/>
  <c r="L26" i="1" s="1"/>
  <c r="K30" i="1"/>
  <c r="L30" i="1" s="1"/>
  <c r="K31" i="1"/>
  <c r="L31" i="1" s="1"/>
  <c r="K32" i="1"/>
  <c r="L32" i="1" s="1"/>
  <c r="K36" i="1"/>
  <c r="L36" i="1" s="1"/>
  <c r="K37" i="1"/>
  <c r="L37" i="1" s="1"/>
  <c r="K38" i="1"/>
  <c r="L38" i="1" s="1"/>
  <c r="K39" i="1"/>
  <c r="L39" i="1" s="1"/>
  <c r="K40" i="1"/>
  <c r="L40" i="1" s="1"/>
  <c r="K42" i="1"/>
  <c r="L42" i="1" s="1"/>
  <c r="K43" i="1"/>
  <c r="L43" i="1" s="1"/>
  <c r="K44" i="1"/>
  <c r="L44" i="1" s="1"/>
  <c r="K45" i="1"/>
  <c r="L45" i="1" s="1"/>
  <c r="K46" i="1"/>
  <c r="L46" i="1" s="1"/>
  <c r="K47" i="1"/>
  <c r="L47" i="1" s="1"/>
  <c r="K48" i="1"/>
  <c r="L48" i="1" s="1"/>
</calcChain>
</file>

<file path=xl/sharedStrings.xml><?xml version="1.0" encoding="utf-8"?>
<sst xmlns="http://schemas.openxmlformats.org/spreadsheetml/2006/main" count="679" uniqueCount="268">
  <si>
    <t>MATRIZ DE RIESGOS</t>
  </si>
  <si>
    <t>“OBRA PÚBLICA PARA LA CONSTRUCCIÓN Y ADECUACIÓN DE ÁREAS DE CESIÓN DEL CAMPUS ESCUELA DE POSTGRADOS FAC – SEDE GUAYMARAL. ”</t>
  </si>
  <si>
    <t>Para el presente procedimiento contractual, en atención a la Ley 1150 de 2007 y los artículos 2.2.1.1.1.3.1 y 2.2.1.1.1.6.3. del Decreto 1082 de 2015, entiéndase por Riesgo la probabilidad de ocurrencia de eventos aleatorios que afecten el desarrollo del mismo, generando una variación sobre el resultado esperado, tanto en relación con los costos como con las actividades a desarrollar en la ejecución contractual.
Corresponderá al contratista seleccionado la asunción del Riesgo previsible propio de este tipo de contratación asumiendo su costo, siempre que el mismo no se encuentre expresamente a cargo de la Entidad en el contrato. 
De acuerdo con procedimiento de la referencia, nos permitimos establecer la tipificación, estimación y asignación de los riesgos previsibles que puedan afectar el presente procedimiento.</t>
  </si>
  <si>
    <t>No</t>
  </si>
  <si>
    <t>Clase</t>
  </si>
  <si>
    <t>Fuente</t>
  </si>
  <si>
    <t>Etapa</t>
  </si>
  <si>
    <t>Tipo</t>
  </si>
  <si>
    <t>Descripción (Qué puede pasar y, cómo puede ocurrir)</t>
  </si>
  <si>
    <t>Consecuencia de la ocurrencia del evento</t>
  </si>
  <si>
    <t>Probabilidad</t>
  </si>
  <si>
    <t>Impacto</t>
  </si>
  <si>
    <t>Valoración edl Riesgo</t>
  </si>
  <si>
    <t>Categoría</t>
  </si>
  <si>
    <t>¿A quién se le asigna?</t>
  </si>
  <si>
    <t>Tratamiento/Controles implementados</t>
  </si>
  <si>
    <t>Impacto después del tratamiento</t>
  </si>
  <si>
    <t>¿Afecta el equilibrio económico del contrato?</t>
  </si>
  <si>
    <t>Persona responsable por implementar el tratamiento</t>
  </si>
  <si>
    <t>Fecha estimada en que se inicia el tratamiento</t>
  </si>
  <si>
    <t>Fecha estimada en que se completa el tratamiento</t>
  </si>
  <si>
    <t>Monitoreo y revisión</t>
  </si>
  <si>
    <t>Valoración del riesgo</t>
  </si>
  <si>
    <t>¿Cómo se realiza el monitoreo?</t>
  </si>
  <si>
    <t>Periodicidad ¿Cuándo?</t>
  </si>
  <si>
    <t>General</t>
  </si>
  <si>
    <t>Externo</t>
  </si>
  <si>
    <t>Planeación, Selección, Contratación y Ejecución</t>
  </si>
  <si>
    <t>Económicos</t>
  </si>
  <si>
    <t>Paro o huelga de trabajadores.</t>
  </si>
  <si>
    <t>Atrasos en la ejecución del proyecto.</t>
  </si>
  <si>
    <t>Contratista</t>
  </si>
  <si>
    <t>Verificar el pago de salarios al personal administrativo y operativo de la obra.
Mesas de concertación entre contratista-trabajadores, con el fin de establecer las acciones y/o acuerdos.
Como última instancia verificar los trámites administrativos ante las Entidades competentes.</t>
  </si>
  <si>
    <t>NO</t>
  </si>
  <si>
    <t>Desde la materialización del riesgo</t>
  </si>
  <si>
    <t>Etapa de ejecución</t>
  </si>
  <si>
    <t xml:space="preserve">Garantizar el cumplimiento de las obligacones del contratista con sus acreedores.
</t>
  </si>
  <si>
    <t>Incremento de tarifas de impuestos, tasas y/o contribuciones.</t>
  </si>
  <si>
    <t>Disminución del alcance del proyecto, modificación de los costos directos o indirectos del proyecto.</t>
  </si>
  <si>
    <t>Entidad</t>
  </si>
  <si>
    <t>Modificación de los precios unitarios siempre y cuando se compruebe que es una situación que no se pudo tener en cuenta en la planeación del proyecto.(Caso fortuito)</t>
  </si>
  <si>
    <t>SI</t>
  </si>
  <si>
    <t>Entidad y/o Contratista</t>
  </si>
  <si>
    <t>Verificando que no existan comunicaciones o variaciones en la normatividad estatal.</t>
  </si>
  <si>
    <t>Mensual</t>
  </si>
  <si>
    <t>Planeación</t>
  </si>
  <si>
    <t>Incremento de aportes al sistema de seguridad social.</t>
  </si>
  <si>
    <t>Disminución del alcance del proyecto,varización en los costos directos o indirectos del proyecto.</t>
  </si>
  <si>
    <t>Etapa de planeación</t>
  </si>
  <si>
    <t>Especifico</t>
  </si>
  <si>
    <t>Interno</t>
  </si>
  <si>
    <t>Ejecución</t>
  </si>
  <si>
    <t>Variación de cantidades de obra.</t>
  </si>
  <si>
    <t>Variación del tiempo y costo de la ejecución del contrato.</t>
  </si>
  <si>
    <t>El Contratista, interventoría y la Entidad supervisor del contrato debe llevar un estricto control de la ejecución del contrato y debe realizar balances de obra periódicos.</t>
  </si>
  <si>
    <t>Realizando el balance de obra y memorias de cálculo de cada una de las actividades.</t>
  </si>
  <si>
    <t>Permanente</t>
  </si>
  <si>
    <t>Variación de precios unitarios.</t>
  </si>
  <si>
    <t>Desfinanciamiento del contrato</t>
  </si>
  <si>
    <t>Revisión y aprobación de los A.P.U's verificando la varicaón artificial de los precios o exista una variación del mercado significativa por causas externas.</t>
  </si>
  <si>
    <t>Etapa de contratación</t>
  </si>
  <si>
    <t xml:space="preserve">Revisión y aprobación de los A.P.U's en el inicio de la ejecución del contrato.
</t>
  </si>
  <si>
    <t>Sobrecosto por cambios en el proceso constructivo.</t>
  </si>
  <si>
    <t>Modificación en el sistema constructivo o prácticas construcitvas.</t>
  </si>
  <si>
    <t>Revisión y aprobación del metodo constructivo solicitado por el contratista.</t>
  </si>
  <si>
    <t>Revisando las especificaciones técnicas del proyecto y su correcta ejecución.</t>
  </si>
  <si>
    <t>Incremento de precios de materiales e insumos.</t>
  </si>
  <si>
    <t>Modificación en las especificaciones técnicas del proyecto</t>
  </si>
  <si>
    <t>Revisión de los precios del mercado, verificar que el contratista haya realizado los pedidos anticipando cualquier alza del mercado.</t>
  </si>
  <si>
    <t>Revisando el control de pedidos</t>
  </si>
  <si>
    <t>Sociales o Políticos</t>
  </si>
  <si>
    <t>Falta de coordinación interinstitucional</t>
  </si>
  <si>
    <t>Atraso del proyecto si existe algún tipo de convenio o aprobación pendiente por parte de un ente ajeno a la entidad.</t>
  </si>
  <si>
    <t>Planear adecuadamente los procesos que dependan de un ente externo o convenio de obligatorio cumplimiento.</t>
  </si>
  <si>
    <t>Verificando que el proyecto cumple con toda la normatividad vigente y que los interesados hayan aprobado y tramitado cualquier tipo de licencia o permiso necesario para la ejecución del proyecto.</t>
  </si>
  <si>
    <t>Hurto y vandalismo</t>
  </si>
  <si>
    <t>Perdida de materiales o equipo. Afectaciones a terceros por el hecho ocurrido.</t>
  </si>
  <si>
    <t>Tomar todas las medidas de seguridad necesarias.</t>
  </si>
  <si>
    <t>Verificando que se estén tomando las medidas de seguridad necesarias para evitar estos hechos.</t>
  </si>
  <si>
    <t>Daños materiales, lesiones o perjuicios a terceros</t>
  </si>
  <si>
    <t>Perdida de materiales o equipo. Afectaciones a terceros por el hecho ocurrido. Posibles demandas de los involucrados hacia los causantes del daño.</t>
  </si>
  <si>
    <t>Tomar todas las medidas de seguridad necesarias, verificar que el personal que labora en el proyecto es el idóneo y no presenta un riesgo para sociedad o la Unidad militar.</t>
  </si>
  <si>
    <t>Revisión y aprobación de los E.S.P. de los involucrados en la ejecución del proyecto.
Implementación de protocolos de seguridad y en dado caso aplicar las garantías.</t>
  </si>
  <si>
    <t>Accidentes de tránsito</t>
  </si>
  <si>
    <t>Perdida de personal, material o equipo.</t>
  </si>
  <si>
    <t>Verificar que se cumpla con lo establecido en la ley y que el personal que opera los vehículos sea el idóneo para estas actividades.
Cumplimiento de la normatividad de cada unidad aérea para la circulación de vehículos.</t>
  </si>
  <si>
    <t>Verificar la idoneidad del personal para la operación de vehículos de carga y livianos.
Implementación de protocolos de seguridad y en dado caso aplicar las garantías.</t>
  </si>
  <si>
    <t>Deterioro de las condiciones de seguridad y orden público</t>
  </si>
  <si>
    <t>Posible suspensión del contrato.</t>
  </si>
  <si>
    <t>Entidad/contratista</t>
  </si>
  <si>
    <t>Monitoreo del orden público y tomar las medidas necesarias para mitigar el impacto de estas situaciones en la ejecución del proyecto.</t>
  </si>
  <si>
    <t xml:space="preserve">Identificar e informar posibles alteraciones del orden público de la región y rutas conexas para el transporte </t>
  </si>
  <si>
    <t>Planeación y ejecución</t>
  </si>
  <si>
    <t>Divulgación y sensibilización del proyecto con personal ajeno al proyecto.</t>
  </si>
  <si>
    <t>Fuga de información del proyecto afectando la seguridad de la Unidad o intereses de la FAC.</t>
  </si>
  <si>
    <t>Firma de formatos de confidencialidad y reserva de la información.
Seguimiento a las copias controladas e información del proyecto.
En caso de incumplimiento a los compromisos de confidencialidad, iniciar las acciones legales a que haya ante las autoridades competentes.</t>
  </si>
  <si>
    <t>Liquidación</t>
  </si>
  <si>
    <t xml:space="preserve">Verificando la existencia de actas de reuniones y resoluciones según sea el caso donde se evidencia la sensibilización del proyecto.
</t>
  </si>
  <si>
    <t>Etapa de ejecución y cierre del proyecto.</t>
  </si>
  <si>
    <t>Escasez de materiales, materias primas o insumos</t>
  </si>
  <si>
    <t>Atraso de la ejecución del proyecto por fallas en la logística del contratista.</t>
  </si>
  <si>
    <t>Realizar las coordinaciones logísticas para la entrega oportuna de los materiales en los tiempos requeridos.
Mantener en el almacén un stock necesario de los materiales mas utilizados en el proyecto.</t>
  </si>
  <si>
    <t>Verificar los inventarios del almacén y las salidas mas frecuentes.
Revisar las ordenes de pedido.</t>
  </si>
  <si>
    <t>Semanal</t>
  </si>
  <si>
    <t>Bloqueo de vías debido a paros y/o manifestaciones</t>
  </si>
  <si>
    <t>Posible suspensión del contrato.
Atraso en la ejecución del proyecto.
Escases en el suministro de materiales o mobiliarios.</t>
  </si>
  <si>
    <t>Revisión de las situaciones de orden público y hacer un monitoreo permanente hasta la finalización del paro.</t>
  </si>
  <si>
    <t>Diario</t>
  </si>
  <si>
    <t>Actos de sabotaje y terrorismo</t>
  </si>
  <si>
    <t xml:space="preserve">Posible suspensión del contrato.
Atraso en la ejecución del proyecto.
</t>
  </si>
  <si>
    <t>Secuestro y extorsión</t>
  </si>
  <si>
    <t>Posible suspensión del contrato.
Atraso en la ejecución del proyecto.</t>
  </si>
  <si>
    <t>Mantener ESP aprobados por JIN extremar medidas de seguridad.
Tomar las medidas necesarias para mitigar el impacto de estas situaciones en la ejecución del proyecto.</t>
  </si>
  <si>
    <t>Revisión constante de los ESP del personal de la obra, verificar posibles amenazas y alteraciones del orden público.</t>
  </si>
  <si>
    <t>Alteraciones de orden público</t>
  </si>
  <si>
    <t>Posible suspensión del contrato.
Atraso en la ejecución del proyecto.
Escases en el suministro de materiales.</t>
  </si>
  <si>
    <t>Cambios de las políticas gubernamentales y de cambios en las condiciones sociales que tengan impacto en la ejecución del contrato. (Ejemplo: COVID. 19)</t>
  </si>
  <si>
    <t>Afecta el desarrollo del cumplimiento en la elaboración y entrega del objeto del contrato.</t>
  </si>
  <si>
    <t>Contratista y Entidad</t>
  </si>
  <si>
    <t>Seguimiento continuo por parte de la administración y realización de ajustes al plazo de ejecución del Contrato.
Verificar e implementar los protocolos establevcidos por las Entidades gubernamentales.</t>
  </si>
  <si>
    <t>A partir de la suscripción del Contrato</t>
  </si>
  <si>
    <t>Vencimiento del plazo de ejecución del contrato.</t>
  </si>
  <si>
    <t>Verificación semanal de las políticas adoptadas por el Gobierno</t>
  </si>
  <si>
    <t>Inasistencia de los servidores a las citas o capacitaciones</t>
  </si>
  <si>
    <t>Perdida de capacitación del personal para la operación de los bienes o servicios adquiridos.</t>
  </si>
  <si>
    <t>Verificar que los involucrados tengan el tiempo y los recursos necesarios para asistir a las capacitaciones programadas.
Verificar el cumplimiento de las obligaciones del contratista en cuanto a la entrega de manuales y/o capcitaciones para correcto uso del mobiliario.</t>
  </si>
  <si>
    <t>Verificar que el personal a capacitar tenga el tiempo y recursos necesarios para asistir y cumplir con los requisitos de ley propuestos en las capacitaciones.</t>
  </si>
  <si>
    <t>Escasez de recurso humano calificado</t>
  </si>
  <si>
    <t>Fallas en los procesos constructivos propuestos en el proyecto.
Atraso en la ejecución de la obra.</t>
  </si>
  <si>
    <t>Verificar la existencia del recurso humano existente en la región para la elaboración de la  propuesta económica del proyecto.</t>
  </si>
  <si>
    <t>Verificar la idoneidad del personal contratado para la ejecución de los diferentes procesos constructivos.</t>
  </si>
  <si>
    <t>Afectación de redes de servicios públicos.</t>
  </si>
  <si>
    <t>Fallas en los procesos constructivos propuestos en el proyecto.
Retrasos de obra por rediseño del proyecto.</t>
  </si>
  <si>
    <t>Revisión del proyecto y verificar en la implantación las posibles redes cercanas y su posible afectación.</t>
  </si>
  <si>
    <t>Revisión de las redes existentes y verificacion en sitio con topografia.</t>
  </si>
  <si>
    <t>Operacionales</t>
  </si>
  <si>
    <t>Deficiencia en la provisión de repuestos y accesorios.</t>
  </si>
  <si>
    <t>Inoperación de los mobiliarios anexos al proyecto, impidiendo su utilización.</t>
  </si>
  <si>
    <t>Verificar que la casa fabricante garantice la provisión de repuestos y accesorios para los mobiliarios instalados en el proyecto.</t>
  </si>
  <si>
    <t>Hasta el vencimiento de las garantías</t>
  </si>
  <si>
    <t>Comprobar que la casa fabricante certifique la existencia de repuestos y accesorios para los mantenimientos requeridos.</t>
  </si>
  <si>
    <t>Fallas en la ejecución de los procesos constructivos.</t>
  </si>
  <si>
    <t>Fallas en la estabilidad y calidad de la obra.</t>
  </si>
  <si>
    <t>Interventoría y/o Contratista</t>
  </si>
  <si>
    <t>Realizar los procesos constructivos según los procedimientos establecidos en las especificaciones técnicas.</t>
  </si>
  <si>
    <t>Revisar que el personal operativo este cumpliendo con lo descrito en la especificaciones técnicas.</t>
  </si>
  <si>
    <t>Demoras en suministro de materiales, materias primas o insumos.</t>
  </si>
  <si>
    <t>Atraso en la ejecución del proyecto.</t>
  </si>
  <si>
    <t>Realizar pedidos con antelación y mantener un stock de materiales mas utilizados en el almacén de la obra.</t>
  </si>
  <si>
    <t>Realizar pedidos de materiales especiales de forma anticipada.</t>
  </si>
  <si>
    <t xml:space="preserve">Retrasos en la ejecución de la obra por fuerza mayor o caso futuro </t>
  </si>
  <si>
    <t>Demoras en la terminación de la obra y en la entrega final del proyecto.</t>
  </si>
  <si>
    <t>Alto</t>
  </si>
  <si>
    <t>Interventoría, Contratista y entidad</t>
  </si>
  <si>
    <t>En caso de presentarse alguna circunstancia que retrase la ejecución del proyecto sea por fuerza mayor o caso fortuito, la entidad en conjunto con el contratista y el interventor, dependiendo de la situación particular, analizará las causas que dan lugar al retraso de la obra y tomaran las medidas correctivas o de contingencias necesarias para evitar la paralización de la obra en el marco de sus posibilidades</t>
  </si>
  <si>
    <t>Seguimiento del estado de la ejecución del contrato por parte de los responsables</t>
  </si>
  <si>
    <t>Financieros</t>
  </si>
  <si>
    <t>Incremento de la tasa de cambio</t>
  </si>
  <si>
    <t>Afectación del equilibrio económico del contrato.</t>
  </si>
  <si>
    <t>Realizar la compra y stock de los materiales y/o mobiliarios cuyo precio este condicionado por la tasa de cambio, con el fin de evitar los impactos de la bursatilidad del mercado.</t>
  </si>
  <si>
    <t>InterventoriaContratista
Entidad</t>
  </si>
  <si>
    <t xml:space="preserve">
Verificar que el Contratista adquiera los materiales susceptible a variacion por la TRM de manera oportuna </t>
  </si>
  <si>
    <t>Selección</t>
  </si>
  <si>
    <t>Afectaciön a la ejecucion del contrato debido a la insolvencia o iliquidez del contratista</t>
  </si>
  <si>
    <t>Atraso o incumplimiento a las obligaciones contractuales</t>
  </si>
  <si>
    <t>El contratista deberá demostrar
una capacidad financiera suficiente para ejecutar el objeto
contractual, lo cual es verificado
en la oferta presentada, y así
mismo deberá estructurar un
plan financiero que permita
cumplir con el objeto y las
obligaciones del contrato.</t>
  </si>
  <si>
    <t>Etapa de selección</t>
  </si>
  <si>
    <t>Verificar que el proponente cumpla con los indicadores financieros y organizacionales exigidos y cuente con la capacidad residual requerida, para la ejecución del contrato.</t>
  </si>
  <si>
    <t>Regulatorios</t>
  </si>
  <si>
    <t>Modificación de especificaciones técnicas</t>
  </si>
  <si>
    <t>Modificación en el alcance y costo del proyecto.</t>
  </si>
  <si>
    <t>El comité Técnico deberá verificar el alcance del proyecto y que los procedimientos descritos en las especificaciones técnicas del contrato sean las mas adecuadas para la ejecución del contrato.</t>
  </si>
  <si>
    <t>Verificar antes de la ejecución de las actividades cual es su alcance y si realmente suplen las necesidades que tienen las instalaciones.</t>
  </si>
  <si>
    <t>Contratación</t>
  </si>
  <si>
    <t>Declarar desierto el proceso.</t>
  </si>
  <si>
    <t>No se suple la necesidad existente de la Entidad.</t>
  </si>
  <si>
    <t>Verificar que existan proponentes interesados en el modelo de negocio y que el Comité Evaluador verifique que estos cumplen con lo especificado en los pliegos de condiciones.</t>
  </si>
  <si>
    <t>Realizando el seguimiento al SECOP I - II de la publicación del contrato.</t>
  </si>
  <si>
    <t>Recurso profesional y/o técnico que no reúne la competencia exigida en los pliegos de condiciones.</t>
  </si>
  <si>
    <t>Atraso en la ejecución del proyecto.
Fallas en la ejecución de los procesos constructivos.</t>
  </si>
  <si>
    <t>Verificar y aprobar las hojas de vida del personal de la obra.
En caso de incumplimiento de las obligacines contractuales respecto al personal profesional, se debe inicar el debido proceso por incumplimiento.</t>
  </si>
  <si>
    <t>Verificando la experiencia y disponibilidad del personal según lo exigido en los pliegos de condiciones del contrato .</t>
  </si>
  <si>
    <t>Inasistencia del personal administrativo de la obra.</t>
  </si>
  <si>
    <t>Fallas en la ejecución de las técnicas constructivas.
Atraso en la ejecución del proyecto.</t>
  </si>
  <si>
    <t>Verificar la asistencia del personal a la obra.
En caso de incumplimiento de las obligaciones contractuales respecto a la dedicacion exigida para el perosnal minimo requerido, se debe inicar el debido proceso por incumplimiento.</t>
  </si>
  <si>
    <t>Verificar que el personal asista y cumpla con las funciones para lo cual fue contratado, utilizando como medio de control el debido diligenciamineto de la bitácora de obra.</t>
  </si>
  <si>
    <t>Aprobación de permisos por parte de corporaciones autonomas regionales.</t>
  </si>
  <si>
    <t>Atraso para iniciar la ejecución de la obra.</t>
  </si>
  <si>
    <t>Verificar la aprobación de los permisos necesarios durante la etapa de planeación del proyecto.</t>
  </si>
  <si>
    <t>Seguimiento al tramite de permisos ambientales hasta su respectiva aprobación por medio de resolución o documento que certifique el respectivo trámite.</t>
  </si>
  <si>
    <t>Que el contratista no presente o incumpla con la constancia proferida por la ARL en la cual se indique un cumplimiento igual o superior al 80% de las fases de implementación del sistema de gestión de seguridad y salud en el trabajo establecidas en la Resolución No. 0312 de 2019</t>
  </si>
  <si>
    <t>Incumplimiento normatividad nacional</t>
  </si>
  <si>
    <t>Bajo</t>
  </si>
  <si>
    <t>No es una obligación de ejecución del contrato, pero en el marco de las funciones que le asisten a las Entidades públicas se le informará del incumplimiento a las autoridades correspondientes a fin de tomar las medidas que correspondan</t>
  </si>
  <si>
    <t>Tan pronto no se presente o se presente la constancia sin el debido cumplimiento de lo establecido en la norma</t>
  </si>
  <si>
    <t>Ejecuión del contrato</t>
  </si>
  <si>
    <t>Mediante la solicitud que deba hacer el supervisor del contrato de la documentación referida</t>
  </si>
  <si>
    <t>Cuando se presente</t>
  </si>
  <si>
    <t>De la naturaleza</t>
  </si>
  <si>
    <t>Condiciones climáticas adversas</t>
  </si>
  <si>
    <t>Atraso de la ejecución del proyecto.
Daños en las instalaciones por acción de la naturaleza.</t>
  </si>
  <si>
    <t>Seguimiento a cambios climáticos adversos.</t>
  </si>
  <si>
    <t>Seguimiento del estado del clima.</t>
  </si>
  <si>
    <t>Temporada de lluvias</t>
  </si>
  <si>
    <t>Programar actividades que no se vean afectadas por las lluvias.</t>
  </si>
  <si>
    <t>Sismos - Terremotos</t>
  </si>
  <si>
    <t>Daños en las instalaciones por acción de la naturaleza.
Fallas estructurales en las instalaciones.
Perdida parcial o total de las instalaciones.</t>
  </si>
  <si>
    <t>No es posible anticipar un sismo.</t>
  </si>
  <si>
    <t>Corrupción</t>
  </si>
  <si>
    <t>Elaborar estudios previos y pliegos de condiciones cuyos requisitos jurídicos, técnicos y económicos,  pretendan direccionar la adjudicación del contrato a un oferente en particular a cambio de recibir o solicitar cualquier dádiva o beneficio a nombre propio o de terceros.</t>
  </si>
  <si>
    <t>Adjudicación del proceso contractual a una empresa que no cumpla con los requisitos técnicos, económicos y jurídicos necesarios para la debida ejecución del Contrato,  afectando la selección objetiva y la reputación institucional frente a los otros proponentes interesados en el proceso contractual  e Investigaciones disciplinarias, fiscales y penales para los servidores públicos involucrados en las prácticas derivadas del riesgo.</t>
  </si>
  <si>
    <t>Durante la etapa de planeación el Gerente del Proyecto y los Comités Estructuradores (Técnico, económico y  jurídico) deberán dar estricto cumpllimiento a las normas que regulan la Contratación Estatal, garantizando que la etapa de planeación se realice conforme a los principios de transparencia, economía, selección objetiva, buena fe, igualdad, publicidad, libre concurrencia,  que rigen la Contratación Estatal y la función administrativa.</t>
  </si>
  <si>
    <t>Revisión de los estudios y documentos previos del proceso, verificando que cumplan con los requisitos establecidos en la normatividad vigente, para el diseño y estructuración de los requisitos mínimos habilitantes, que garanticen la adecuada selección de un proponente que cuente con la capacidad técnica, económica y legal necesaria  para el adecuado cumplimiento del Contrato.</t>
  </si>
  <si>
    <t xml:space="preserve">Semanal </t>
  </si>
  <si>
    <t>Suministrar cualquier tipo de información que
pueda dar ventaja(s) a un oferente en particular con anterioridad a la del pliego de condiciones o de los resultados de la licitación, a cambio de recibir o solicitar cualquier dádiva o beneficio a nombre propio o de terceros.</t>
  </si>
  <si>
    <t>Violación al Principio de Publicidad  de los documentos asociados al proceso contractual, afectando la selección objetiva y la reputación institucional frente a los otros proponentes interesados en el proceso contractual  e Investigaciones disciplinarias, fiscales y penales para los servidores públicos involucrados en las prácticas derivadas del riesgo.</t>
  </si>
  <si>
    <t>Durante la etapa de planeación y contratación el Gerente del Proyecto y los Comités Estructuradores (Técnico, económico y  jurídico) deberán dar estricto cumpllimiento al Cronorama General del Proceso establecido en el SECOP II y  las normas que regulan la Contratación Estatal, garantizando que la etapa de planeación se realice conforme a los principios  que rigen la Contratación Estatal y la función administrativa.</t>
  </si>
  <si>
    <t>Verificando el cumplimiento de las fechas y plazos establecidos en el Cronograma General del Proceso publicado en el SECOP II, con el fin de publicar los documentos asociados al proceso únicamente en las fechas previamente establecidas en el pliego de condiciones.</t>
  </si>
  <si>
    <t>Evaluar y verificar las ofertas de manera subjetiva o errónea o interpretar el pliego
de condiciones de manera subjetiva con el propósito de favorecer a un oferente en
particular, a cambio de recibir o solicitar cualquier dádiva o beneficio a nombre propio o de terceros.</t>
  </si>
  <si>
    <t>Demandas de nulidad y restablecimiento del
derecho por parte de los oferentes que hayan sido afectados por ésta práctica,  afectando la selección objetiva y la reputación institucional frente a los otros proponentes interesados en el proceso contractual  e Investigaciones disciplinarias, fiscales y penales para los servidores públicos involucrados en las prácticas derivadas del riesgo.</t>
  </si>
  <si>
    <t xml:space="preserve"> Comités Evaluadores (Técnico, Económico y Jurídico)</t>
  </si>
  <si>
    <t>Durante la etapa de evaluación los Comités Evaluadores (Técnico, económico y  jurídico) deberán dar estricto cumpllimiento a las normas que regulan la Contratación Estatal y a las reglas de selección establecidas en el Pliego de condiciones del proceso, garantizando  que la selección del proponente se realice conforme a los principios  que rigen la Contratación Estatal y la función administrativa.</t>
  </si>
  <si>
    <t>Comités Evaluadores (Técnico, Económico y Jurídico)</t>
  </si>
  <si>
    <t>Presentación de Ofertas</t>
  </si>
  <si>
    <t>Suscripción del Contrato</t>
  </si>
  <si>
    <t>Los Comités Evaluadores (Técnico, Económico y Jurídico) deberán realizar la revisión y evaluación de las ofertas conforme a los requisitos establecidos en el pliego de condiciones de manera objetiva y responsable.</t>
  </si>
  <si>
    <t>Una vez previo a la publicación de los Informes de Evaluación y respuesta a las observaciones presentadas al mismo.</t>
  </si>
  <si>
    <t>Elaborar informes que acreditan el recibo a satisfacción de bienes, obras y/o servicios, que no cumplen con las condiciones técnicas o que realmente nunca han sido entregados o recibidos por la entidad, con el propósito de autorizar los pagos acordados en el contrato o proceder a su correspondiente liquidación.</t>
  </si>
  <si>
    <t>Detrimento Patrimonial para la Entidad, al dar como recibido a satisfacción la obra, bienes y/o servicios derivados del Contrato, sin que cumplan con los requisitos técnicos establecidos,  impidiendo el debido cumplimiento del objeto contractual y por tanto la necesidad que se pretendía satisfacer con el desarrollo del proceso, al hacer un uso indebido de los recursos públicos.</t>
  </si>
  <si>
    <t>Interventoria y/o Supervisor del Contrato</t>
  </si>
  <si>
    <t>La interventoría y/o supervisor del contrato debe llevar un estricto control de la ejecución del contrato conforme a las condiciones técnicas establecidas y debe realizar balances de obra periódicos , verificando que  los procesos constructivos se realicen según los procedimientos establecidos en las especificaciones técnicas.</t>
  </si>
  <si>
    <t>A partir de la suscripción del Acta de inicio de Obra</t>
  </si>
  <si>
    <t>Suscripción del Acta de recibo a satisfaccion</t>
  </si>
  <si>
    <t>Rechazo u observaciones a los diseños eléctricos por parte de ENEL que requieran su modificación para obtener la aprobación correspondiente.</t>
  </si>
  <si>
    <t>Ajuste o modificación de los diseños eléctricos, cambios en las cantidades de obra, posibles retrasos en la ejecución y necesidad de adelantar los trámites de aprobación nuevamente.</t>
  </si>
  <si>
    <t>Atender oportunamente las observaciones formuladas por ENEL, gestionar la aprobación en los tiempos establecidos y coordinar los ajustes requeridos para minimizar afectaciones al cronograma y al presupuesto.
Verificar antes del acta de inicio el estado de aprobación Enel, no permitir avances constructivos eléctricos sin aprobación Enel.</t>
  </si>
  <si>
    <t>Seguimiento al tramite de revisión de diseños hasta su respectiva aprobación por medio de resolución o documento que certifique el respectivo trámite.</t>
  </si>
  <si>
    <t>Diario durante la etapa precontractual</t>
  </si>
  <si>
    <t>Vencimiento de la revalidación prorrogada de la Licencia de Parcelación y Construcción No. RES 18-5-1340, vigente hasta el 16 de noviembre de 2026, antes de culminar las obras civiles licenciadas, las obras y dotaciones de áreas de cesión, o antes de adelantar los trámites de recibo/entrega que correspondan.</t>
  </si>
  <si>
    <t>Suspensión o imposibilidad de continuar actividades constructivas, necesidad de trámite urbanístico adicional, posible solicitud de licencia de parcelación para saneamiento de cesiones si procede, retrasos, sobrecostos, afectación del cronograma contractual y eventuales controversias sobre asignación del riesgo.</t>
  </si>
  <si>
    <t>Incorporar al cronograma contractual un hito obligatorio de terminación de obras físicas licenciadas antes del 16 de noviembre de 2026; hacer seguimiento quincenal al avance físico; verificar si las obras faltantes de cesión podrían o no ser objeto de licencia de saneamiento; mantener expediente completo de licencia, planos aprobados, prórroga, actas, certificaciones, avances y cuadro de áreas; activar plan de contingencia urbanística si el avance pone en riesgo el vencimiento.</t>
  </si>
  <si>
    <t>Etapa de Ejecución</t>
  </si>
  <si>
    <t>Seguimiento semanal desde el acta de inicio, comparando avance físico real vs. cronograma contractual.</t>
  </si>
  <si>
    <t xml:space="preserve">semanal </t>
  </si>
  <si>
    <t xml:space="preserve">
Específico</t>
  </si>
  <si>
    <t xml:space="preserve">	Externo / Regulatorio</t>
  </si>
  <si>
    <t xml:space="preserve">Ejecucion y cierre </t>
  </si>
  <si>
    <t>Regulatorio</t>
  </si>
  <si>
    <t>Improcedencia, demora o condicionamiento de la licencia de parcelación para saneamiento de cesiones, en caso de que al vencimiento de la licencia vigente no se hayan culminado las obras y dotaciones de áreas de cesión pública.</t>
  </si>
  <si>
    <t>Imposibilidad de culminar obras faltantes, retrasos en la entrega de áreas de cesión, necesidad de ajustes al alcance, mayores costos, suspensión de actividades, controversias contractuales y riesgo de incumplimiento del objeto contractual.</t>
  </si>
  <si>
    <t xml:space="preserve">Extremo </t>
  </si>
  <si>
    <t>No asumir el saneamiento como mecanismo ordinario; programar culminación de obras antes del 16 de noviembre de 2026; verificar desde el inicio el porcentaje de áreas de cesión ejecutadas y faltantes; llevar cuadro de áreas actualizado; documentar avance de obra; validar oportunamente con curaduría si, en caso extremo, procedería saneamiento.</t>
  </si>
  <si>
    <t xml:space="preserve">Alto </t>
  </si>
  <si>
    <t>Control del porcentaje de avance de áreas de cesión y obras faltantes; revisión de cuadro de áreas; actas semanal de avance; concepto preventivo si el avance se retrasa.</t>
  </si>
  <si>
    <t xml:space="preserve">Especifico </t>
  </si>
  <si>
    <t xml:space="preserve">Externo / regulatorio </t>
  </si>
  <si>
    <t>Demoras en la certificación, aprobación de obras y energización por parte de entidades externas (certificadores RETILAP/RETIE, ENEL y UAESP), debido a sus tiempos de revisión, observaciones o requisitos adicionales</t>
  </si>
  <si>
    <t>Retrasos en la ejecución o recibo del componente de alumbrado público, imposibilidad de energización y/o puesta en funcionamiento, y/o afectación del recibo final.</t>
  </si>
  <si>
    <t xml:space="preserve">Entidad </t>
  </si>
  <si>
    <t>Exigir plan de gestión de trámites; incluir hitos contractuales para el seguimiento de aprobación, construcción, certificación, conexión y entrega, RETILAP/RETIE, ENEL , UAESP.</t>
  </si>
  <si>
    <t xml:space="preserve">NO </t>
  </si>
  <si>
    <t>Control del plan de gestión de tramites</t>
  </si>
  <si>
    <t>Rechazo por parte de las entidades externas de las obras ejecutadas, por incumplimiento de las especificaciones técnicas, normas aplicables o requisitos de calidad.</t>
  </si>
  <si>
    <t>Necesidad de demoler, corregir o reconstruir las obras ejecutadas, con el consecuente ajuste de actividades, posibles retrasos en el cronograma y mayores costos.</t>
  </si>
  <si>
    <r>
      <rPr>
        <sz val="10"/>
        <color rgb="FF000000"/>
        <rFont val="Lucida Sans"/>
        <family val="2"/>
      </rPr>
      <t>Ejecutar las obras conforme a los diseños aprobados, las especificaciones técnicas, la normatividad vigente y los estándares de calidad; implementar controles de calidad durante la ejecución y</t>
    </r>
    <r>
      <rPr>
        <b/>
        <sz val="10"/>
        <color rgb="FF000000"/>
        <rFont val="Lucida Sans"/>
        <family val="2"/>
      </rPr>
      <t xml:space="preserve"> realizar inspecciones periódicas</t>
    </r>
    <r>
      <rPr>
        <sz val="10"/>
        <color rgb="FF000000"/>
        <rFont val="Lucida Sans"/>
        <family val="2"/>
      </rPr>
      <t xml:space="preserve"> para identificar y corregir oportunamente las no conformidades antes de las revisiones oficiales.</t>
    </r>
  </si>
  <si>
    <t xml:space="preserve"> Contratista</t>
  </si>
  <si>
    <t>Seguimiento a los metodos constructivos, y cumplimiento de especificacions y aprobaciones de las entidades externas, incluyendo vositas de las entidades externas durante la ejecución</t>
  </si>
  <si>
    <t>Modificación de los precios unitarios siempre y cuando se compruebe que es una situación que no se pudo tener en cuenta en la planeación del proyecto.(Caso fortuito)Las obligaciones laborales, salariales, prestacionales y de seguridad social vigentes al cierre del proceso, así como sus variaciones ordinarias y previsibles, se entienden incorporadas en la oferta. Cualquier modificación normativa posterior será analizada conforme a su incidencia directa, efectiva y demostrada, sin reconocimiento automático."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</si>
</sst>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theme="1"/>
      <name val="Calibri"/>
      <family val="2"/>
      <scheme val="minor"/>
    </font>
    <font>
      <sz val="10"/>
      <color rgb="FF000000"/>
      <name val="Lucida Sans"/>
      <family val="2"/>
    </font>
    <font>
      <b/>
      <sz val="10"/>
      <color rgb="FF000000"/>
      <name val="Lucida Sans"/>
      <family val="2"/>
    </font>
  </fonts>
  <fills count="12">
    <fill>
      <patternFill patternType="none"/>
    </fill>
    <fill>
      <patternFill patternType="gray125"/>
    </fill>
    <fill>
      <patternFill patternType="solid">
        <fgColor theme="1" tint="0.34998626667073579"/>
        <bgColor indexed="64"/>
      </patternFill>
    </fill>
    <fill>
      <patternFill patternType="solid">
        <fgColor theme="0" tint="-0.14999847407452621"/>
        <bgColor indexed="64"/>
      </patternFill>
    </fill>
    <fill>
      <patternFill patternType="solid">
        <fgColor theme="9" tint="0.59999389629810485"/>
        <bgColor indexed="64"/>
      </patternFill>
    </fill>
    <fill>
      <patternFill patternType="solid">
        <fgColor theme="8" tint="0.59999389629810485"/>
        <bgColor indexed="64"/>
      </patternFill>
    </fill>
    <fill>
      <patternFill patternType="solid">
        <fgColor theme="7" tint="0.59999389629810485"/>
        <bgColor indexed="64"/>
      </patternFill>
    </fill>
    <fill>
      <patternFill patternType="solid">
        <fgColor theme="6" tint="0.59999389629810485"/>
        <bgColor indexed="64"/>
      </patternFill>
    </fill>
    <fill>
      <patternFill patternType="solid">
        <fgColor theme="5" tint="0.59999389629810485"/>
        <bgColor indexed="64"/>
      </patternFill>
    </fill>
    <fill>
      <patternFill patternType="solid">
        <fgColor theme="4" tint="0.59999389629810485"/>
        <bgColor indexed="64"/>
      </patternFill>
    </fill>
    <fill>
      <patternFill patternType="solid">
        <fgColor theme="3" tint="0.59999389629810485"/>
        <bgColor indexed="64"/>
      </patternFill>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diagonal/>
    </border>
  </borders>
  <cellStyleXfs count="1">
    <xf numFmtId="0" fontId="0" fillId="0" borderId="0"/>
  </cellStyleXfs>
  <cellXfs count="37">
    <xf numFmtId="0" fontId="0" fillId="0" borderId="0" xfId="0"/>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8" borderId="2" xfId="0" applyFont="1" applyFill="1" applyBorder="1" applyAlignment="1">
      <alignment horizontal="center" vertical="center" wrapText="1"/>
    </xf>
    <xf numFmtId="0" fontId="1" fillId="0" borderId="2" xfId="0" applyFont="1" applyBorder="1" applyAlignment="1">
      <alignment horizontal="justify" vertical="center" wrapText="1"/>
    </xf>
    <xf numFmtId="0" fontId="1" fillId="0" borderId="0" xfId="0" applyFont="1" applyAlignment="1">
      <alignment vertical="center" wrapText="1"/>
    </xf>
    <xf numFmtId="0" fontId="1" fillId="0" borderId="0" xfId="0" applyFont="1" applyAlignment="1">
      <alignment horizontal="center" vertical="center" wrapText="1"/>
    </xf>
    <xf numFmtId="0" fontId="1" fillId="0" borderId="0" xfId="0" applyFont="1" applyAlignment="1">
      <alignment horizontal="justify" vertical="center" wrapText="1"/>
    </xf>
    <xf numFmtId="0" fontId="2" fillId="3" borderId="1" xfId="0" applyFont="1" applyFill="1" applyBorder="1" applyAlignment="1">
      <alignment horizontal="center" vertical="center" textRotation="90" wrapText="1"/>
    </xf>
    <xf numFmtId="0" fontId="2" fillId="3" borderId="1" xfId="0" applyFont="1" applyFill="1" applyBorder="1" applyAlignment="1">
      <alignment horizontal="center" vertical="center" wrapText="1"/>
    </xf>
    <xf numFmtId="0" fontId="2" fillId="3" borderId="1" xfId="0" applyFont="1" applyFill="1" applyBorder="1" applyAlignment="1">
      <alignment horizontal="justify" vertical="center" wrapText="1"/>
    </xf>
    <xf numFmtId="0" fontId="1" fillId="4" borderId="1" xfId="0" applyFont="1" applyFill="1" applyBorder="1" applyAlignment="1">
      <alignment horizontal="center" vertical="center" wrapText="1"/>
    </xf>
    <xf numFmtId="0" fontId="1" fillId="0" borderId="1" xfId="0" applyFont="1" applyBorder="1" applyAlignment="1">
      <alignment horizontal="justify" vertical="center" wrapText="1"/>
    </xf>
    <xf numFmtId="0" fontId="1" fillId="11" borderId="0" xfId="0" applyFont="1" applyFill="1" applyAlignment="1">
      <alignment vertical="center" wrapText="1"/>
    </xf>
    <xf numFmtId="0" fontId="1" fillId="5" borderId="1" xfId="0" applyFont="1" applyFill="1" applyBorder="1" applyAlignment="1">
      <alignment horizontal="center" vertical="center" wrapText="1"/>
    </xf>
    <xf numFmtId="0" fontId="1" fillId="11" borderId="1" xfId="0" applyFont="1" applyFill="1" applyBorder="1" applyAlignment="1">
      <alignment horizontal="center" vertical="center" wrapText="1"/>
    </xf>
    <xf numFmtId="0" fontId="1" fillId="11"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1" fillId="8" borderId="1" xfId="0" applyFont="1" applyFill="1" applyBorder="1" applyAlignment="1">
      <alignment horizontal="center" vertical="center" wrapText="1"/>
    </xf>
    <xf numFmtId="0" fontId="1" fillId="9" borderId="1" xfId="0" applyFont="1" applyFill="1" applyBorder="1" applyAlignment="1">
      <alignment horizontal="center" vertical="center" wrapText="1"/>
    </xf>
    <xf numFmtId="0" fontId="1" fillId="10" borderId="1" xfId="0" applyFont="1" applyFill="1" applyBorder="1" applyAlignment="1">
      <alignment horizontal="center" vertical="center" wrapText="1"/>
    </xf>
    <xf numFmtId="0" fontId="1" fillId="0" borderId="3" xfId="0" applyFont="1" applyBorder="1" applyAlignment="1">
      <alignment horizontal="center" vertical="center" wrapText="1"/>
    </xf>
    <xf numFmtId="0" fontId="1" fillId="10" borderId="3" xfId="0" applyFont="1" applyFill="1" applyBorder="1" applyAlignment="1">
      <alignment horizontal="center" vertical="center" wrapText="1"/>
    </xf>
    <xf numFmtId="0" fontId="1" fillId="0" borderId="3" xfId="0" applyFont="1" applyBorder="1" applyAlignment="1">
      <alignment horizontal="justify" vertical="center" wrapText="1"/>
    </xf>
    <xf numFmtId="0" fontId="1" fillId="0" borderId="4" xfId="0" applyFont="1" applyBorder="1" applyAlignment="1">
      <alignment horizontal="center" vertical="center" wrapText="1"/>
    </xf>
    <xf numFmtId="0" fontId="1" fillId="10" borderId="4" xfId="0" applyFont="1" applyFill="1" applyBorder="1" applyAlignment="1">
      <alignment horizontal="center" vertical="center" wrapText="1"/>
    </xf>
    <xf numFmtId="0" fontId="1" fillId="0" borderId="4" xfId="0" applyFont="1" applyBorder="1" applyAlignment="1">
      <alignment horizontal="justify" vertical="center" wrapText="1"/>
    </xf>
    <xf numFmtId="0" fontId="1" fillId="8" borderId="3" xfId="0" applyFont="1" applyFill="1" applyBorder="1" applyAlignment="1">
      <alignment horizontal="center" vertical="center" wrapText="1"/>
    </xf>
    <xf numFmtId="0" fontId="2" fillId="0" borderId="0" xfId="0" applyFont="1" applyAlignment="1">
      <alignment horizontal="center" vertical="center" wrapText="1"/>
    </xf>
    <xf numFmtId="0" fontId="1" fillId="0" borderId="0" xfId="0" applyFont="1" applyAlignment="1">
      <alignment horizontal="justify" vertical="center" wrapText="1"/>
    </xf>
    <xf numFmtId="0" fontId="1" fillId="0" borderId="0" xfId="0" applyFont="1" applyAlignment="1">
      <alignment horizontal="justify" vertical="center"/>
    </xf>
    <xf numFmtId="0" fontId="2" fillId="2" borderId="1" xfId="0" applyFont="1" applyFill="1" applyBorder="1" applyAlignment="1">
      <alignment horizontal="center" vertical="center" textRotation="90"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2" fillId="3" borderId="1" xfId="0" applyFont="1" applyFill="1" applyBorder="1" applyAlignment="1">
      <alignment horizontal="center" vertical="center" wrapText="1"/>
    </xf>
    <xf numFmtId="0" fontId="2" fillId="3" borderId="1" xfId="0" applyFont="1" applyFill="1" applyBorder="1" applyAlignment="1">
      <alignment horizontal="center" vertical="center" textRotation="90"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11"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5</xdr:row>
      <xdr:rowOff>1</xdr:rowOff>
    </xdr:from>
    <xdr:to>
      <xdr:col>2</xdr:col>
      <xdr:colOff>0</xdr:colOff>
      <xdr:row>5</xdr:row>
      <xdr:rowOff>1</xdr:rowOff>
    </xdr:to>
    <xdr:pic>
      <xdr:nvPicPr>
        <xdr:cNvPr id="2" name="Picture" descr="picture.png">
          <a:extLst>
            <a:ext uri="{FF2B5EF4-FFF2-40B4-BE49-F238E27FC236}">
              <a16:creationId xmlns:a16="http://schemas.microsoft.com/office/drawing/2014/main" id="{6A9FF0E7-32C7-4DE8-B6E1-6F2F369CE1C7}"/>
            </a:ext>
          </a:extLst>
        </xdr:cNvPr>
        <xdr:cNvPicPr>
          <a:picLocks noChangeAspect="1"/>
        </xdr:cNvPicPr>
      </xdr:nvPicPr>
      <xdr:blipFill>
        <a:blip xmlns:r="http://schemas.openxmlformats.org/officeDocument/2006/relationships" r:embed="rId1"/>
        <a:stretch>
          <a:fillRect/>
        </a:stretch>
      </xdr:blipFill>
      <xdr:spPr>
        <a:xfrm>
          <a:off x="533400" y="1914526"/>
          <a:ext cx="0" cy="0"/>
        </a:xfrm>
        <a:prstGeom prst="rect">
          <a:avLst/>
        </a:prstGeom>
      </xdr:spPr>
    </xdr:pic>
    <xdr:clientData/>
  </xdr:twoCellAnchor>
  <xdr:twoCellAnchor editAs="oneCell">
    <xdr:from>
      <xdr:col>2</xdr:col>
      <xdr:colOff>0</xdr:colOff>
      <xdr:row>1</xdr:row>
      <xdr:rowOff>1</xdr:rowOff>
    </xdr:from>
    <xdr:to>
      <xdr:col>2</xdr:col>
      <xdr:colOff>0</xdr:colOff>
      <xdr:row>1</xdr:row>
      <xdr:rowOff>1</xdr:rowOff>
    </xdr:to>
    <xdr:pic>
      <xdr:nvPicPr>
        <xdr:cNvPr id="3" name="Picture 3" descr="pic_3.png">
          <a:extLst>
            <a:ext uri="{FF2B5EF4-FFF2-40B4-BE49-F238E27FC236}">
              <a16:creationId xmlns:a16="http://schemas.microsoft.com/office/drawing/2014/main" id="{5F860B79-26F6-4E76-A16C-7526909647B3}"/>
            </a:ext>
          </a:extLst>
        </xdr:cNvPr>
        <xdr:cNvPicPr>
          <a:picLocks noChangeAspect="1"/>
        </xdr:cNvPicPr>
      </xdr:nvPicPr>
      <xdr:blipFill>
        <a:blip xmlns:r="http://schemas.openxmlformats.org/officeDocument/2006/relationships" r:embed="rId2"/>
        <a:stretch>
          <a:fillRect/>
        </a:stretch>
      </xdr:blipFill>
      <xdr:spPr>
        <a:xfrm>
          <a:off x="533400" y="161926"/>
          <a:ext cx="0" cy="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fuerzaaereacolombia-my.sharepoint.com/Users/sandra.durango/Documents/SANDRA%20DURANGO/6.LICITACION/3.EDP%20OBRA%20FSE%204%20CENTRO%20DE%20INVESTIGACION/MATRIZ%20DE%20RIESGOS%20adenda%201%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sheetName val="Hoja2"/>
    </sheetNames>
    <sheetDataSet>
      <sheetData sheetId="0"/>
      <sheetData sheetId="1">
        <row r="4">
          <cell r="B4">
            <v>1</v>
          </cell>
          <cell r="C4" t="str">
            <v>Bajo</v>
          </cell>
        </row>
        <row r="5">
          <cell r="B5">
            <v>2</v>
          </cell>
          <cell r="C5" t="str">
            <v>Bajo</v>
          </cell>
        </row>
        <row r="6">
          <cell r="B6">
            <v>3</v>
          </cell>
          <cell r="C6" t="str">
            <v>Bajo</v>
          </cell>
        </row>
        <row r="7">
          <cell r="B7">
            <v>4</v>
          </cell>
          <cell r="C7" t="str">
            <v>Bajo</v>
          </cell>
        </row>
        <row r="8">
          <cell r="B8">
            <v>5</v>
          </cell>
          <cell r="C8" t="str">
            <v>Medio</v>
          </cell>
        </row>
        <row r="9">
          <cell r="B9">
            <v>6</v>
          </cell>
          <cell r="C9" t="str">
            <v>Alto</v>
          </cell>
        </row>
        <row r="10">
          <cell r="B10">
            <v>7</v>
          </cell>
          <cell r="C10" t="str">
            <v>Alto</v>
          </cell>
        </row>
        <row r="11">
          <cell r="B11">
            <v>8</v>
          </cell>
          <cell r="C11" t="str">
            <v>Extremo</v>
          </cell>
        </row>
        <row r="12">
          <cell r="B12">
            <v>9</v>
          </cell>
          <cell r="C12" t="str">
            <v>Extremo</v>
          </cell>
        </row>
        <row r="13">
          <cell r="B13">
            <v>10</v>
          </cell>
          <cell r="C13" t="str">
            <v>Extremo</v>
          </cell>
        </row>
      </sheetData>
    </sheetDataSet>
  </externalBook>
</externalLink>
</file>

<file path=xl/persons/person.xml><?xml version="1.0" encoding="utf-8"?>
<personList xmlns="http://schemas.microsoft.com/office/spreadsheetml/2018/threadedcomments" xmlns:x="http://schemas.openxmlformats.org/spreadsheetml/2006/main">
  <person displayName="CT. LINA MARIA DE LEON SIADO" id="{C042F303-7F67-44DD-A67B-E182184F59BA}" userId="S::lina.deleon@fac.mil.co::b30f059d-8389-4dc6-9994-4e064c5af3fd" providerId="AD"/>
  <person displayName="CO. GLORIA MARCELA PINEDA JAIMES" id="{74624D25-CA58-4910-B643-A1FF9B8E8D2A}" userId="S::MARCELA.PINEDA@FAC.MIL.CO::c7f8856e-fa50-44b7-9efd-c4e44fb4bac4" providerId="AD"/>
  <person displayName="CT. ANGELICA DEL ROCÍO LLACHE OLAYA" id="{A3952FDD-F791-41C6-AF98-C40CDCCA9522}" userId="S::angelica.llache@fac.mil.co::98092a2b-bf10-4267-8b3a-a46d7f7b6e6e"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4" dT="2026-07-22T15:26:39.65" personId="{A3952FDD-F791-41C6-AF98-C40CDCCA9522}" id="{DB6D3F0E-9785-4A83-B8F0-77822AA00EEA}">
    <text>puede interpretarse como una transferencia residual de cualquier riesgo no identificado. Precisamente la obligación legal de la Entidad consiste en tipificar y asignar expresamente los riesgos previsibles; no resulta aconsejable trasladar al contratista, por una fórmula abierta, todo aquello que la matriz no haya previsto. EN CASO DE QUE SURJAN ALGUN RIESGO NO CONTEMPLADO ESTO DEBERA TRATARSE DE FORMA CONJUNTA COMO SE DEBE TRATAR</text>
  </threadedComment>
  <threadedComment ref="B4" dT="2026-07-22T15:27:44.45" personId="{A3952FDD-F791-41C6-AF98-C40CDCCA9522}" id="{6C7FAB6F-7F8A-4581-9883-A6AD4B57D074}" parentId="{DB6D3F0E-9785-4A83-B8F0-77822AA00EEA}">
    <text xml:space="preserve"> SE SUGIERE REEMPLAR LA REDACCIÓN ASÍ , CON LA FINALIDAD QUE NO SEA UNA CLASUSULA LEONINA Los riesgos previsibles serán asumidos exclusivamente en los términos, alcance y condiciones expresamente establecidos en la presente matriz. La materialización de un riesgo no identificado o de una circunstancia extraordinaria deberá analizarse conforme al contrato, a la distribución contractual de obligaciones y a las normas aplicables</text>
  </threadedComment>
  <threadedComment ref="B4" dT="2026-07-22T22:40:38.92" personId="{C042F303-7F67-44DD-A67B-E182184F59BA}" id="{CEE7B58D-C279-43E3-86D3-B7EE8DD0B655}" parentId="{DB6D3F0E-9785-4A83-B8F0-77822AA00EEA}">
    <text>Mi Capitán solicito informar mencionada información, esta prestablecida en la matriz de riesgo del pliego tipo por lo cual no puede ser modificado y esta establecido por Colombia compra eficiente</text>
  </threadedComment>
  <threadedComment ref="S6" dT="2026-07-22T15:31:57.94" personId="{A3952FDD-F791-41C6-AF98-C40CDCCA9522}" id="{7ACA9FA8-18AA-42B8-9C82-22C29203E0EB}">
    <text>En esta columna se marca “SÍ” frente a riesgos expresamente asignados al contratista, entre ellos:
incremento de aportes al sistema de seguridad social;
variación de precios unitarios;
cambios en el proceso constructivo;
incremento de la tasa de cambio;
insolvencia o iliquidez del contratista;
secuestro y extorsión.
Esta combinación puede dar lugar al argumento de que la propia Entidad reconoció anticipadamente que la materialización del riesgo asignado al contratista rompe la ecuación contractual.
La ocurrencia de una contingencia con impacto económico no genera automáticamente el derecho al restablecimiento. Para que proceda, debe demostrarse una afectación grave, sobreviniente, no imputable al reclamante y que no corresponda a un riesgo propio o contractualmente asumido</text>
  </threadedComment>
  <threadedComment ref="S6" dT="2026-07-22T15:33:11.10" personId="{A3952FDD-F791-41C6-AF98-C40CDCCA9522}" id="{1E559AA2-D2A3-4A61-BF5C-C491676EFB39}" parentId="{7ACA9FA8-18AA-42B8-9C82-22C29203E0EB}">
    <text>incluir una nota al final que blinde a la Entidad en este sentido tió "La calificación de un riesgo como susceptible de producir impacto económico no constituye reconocimiento anticipado de desequilibrio contractual. Cualquier solicitud deberá acreditar la ocurrencia del evento, su imprevisibilidad cuando corresponda, la relación causal directa, la afectación grave y real, las medidas de mitigación adoptadas y la oportunidad de la reclamación."</text>
  </threadedComment>
  <threadedComment ref="S6" dT="2026-07-22T23:22:52.33" personId="{C042F303-7F67-44DD-A67B-E182184F59BA}" id="{A284F536-7156-4F08-B152-37DBEE142719}" parentId="{7ACA9FA8-18AA-42B8-9C82-22C29203E0EB}">
    <text>mi Capitan no se que tan conveniente sea modificar el formato al ser de pliego tipo</text>
  </threadedComment>
  <threadedComment ref="T6" dT="2026-07-22T15:34:59.58" personId="{A3952FDD-F791-41C6-AF98-C40CDCCA9522}" id="{60022370-C668-4807-ABCF-581CE69A369B}">
    <text>ES UNA MENOR NO LLEVA INTERVENTORIA? O LA VANA  CONTRATAR ASÍ NO LO REQUIERA?</text>
  </threadedComment>
  <threadedComment ref="T6" dT="2026-07-22T22:46:31.39" personId="{C042F303-7F67-44DD-A67B-E182184F59BA}" id="{EFA0C054-F8B6-4807-AD60-11B9B5BFE7AE}" parentId="{60022370-C668-4807-ABCF-581CE69A369B}">
    <text>se elimina de la asignacion interventoria ya que no se cuenta con una y se estandarizan en Entidad / Contratista / Entidad y/o Contratista. para el caso de Entidad cuando aplique se especificara si Supervisor o Comites Estrcturadores, o Comites Evaluadores o Gerente)</text>
  </threadedComment>
  <threadedComment ref="M10" dT="2026-07-22T15:33:46.93" personId="{A3952FDD-F791-41C6-AF98-C40CDCCA9522}" id="{07FD90B1-2CB9-49E4-805F-2E213B0327DD}">
    <text>Está asignado al contratista, pero el tratamiento también promete una modificación de precios unitarios. Es una contradicción directa.</text>
  </threadedComment>
  <threadedComment ref="M10" dT="2026-07-22T23:24:35.51" personId="{C042F303-7F67-44DD-A67B-E182184F59BA}" id="{8F853577-03EF-4D81-8A32-664C2334FD44}" parentId="{07FD90B1-2CB9-49E4-805F-2E213B0327DD}">
    <text>esta supeditado el tratamiento a cuando se confirme que es un caso fortuito, por lo que no promete una modificacion inmediata</text>
  </threadedComment>
  <threadedComment ref="N10" dT="2026-07-22T15:34:16.69" personId="{A3952FDD-F791-41C6-AF98-C40CDCCA9522}" id="{72023918-C82A-498C-9140-C0B60E864816}">
    <text>se recomienda AJUSTAR "Las obligaciones laborales, salariales, prestacionales y de seguridad social vigentes al cierre del proceso, así como sus variaciones ordinarias y previsibles, se entienden incorporadas en la oferta. Cualquier modificación normativa posterior será analizada conforme a su incidencia directa, efectiva y demostrada, sin reconocimiento automático."</text>
  </threadedComment>
  <threadedComment ref="N10" dT="2026-07-23T22:01:51.54" personId="{74624D25-CA58-4910-B643-A1FF9B8E8D2A}" id="{692D9F98-D488-4FF0-B5B6-3D7F68FB94C4}" parentId="{72023918-C82A-498C-9140-C0B60E864816}">
    <text>Se ajusta</text>
  </threadedComment>
  <threadedComment ref="M11" dT="2026-07-22T15:37:20.26" personId="{A3952FDD-F791-41C6-AF98-C40CDCCA9522}" id="{66275D58-2744-4680-B7E6-426A3B81FCCD}">
    <text>LA ENTIDAD NO LO DEBE ASUMIR EN SU INTEGRALIDAD DEBE SER DISTRIBUIDO, AHI CIRCUNSTANCIAS QUE SON RESPONSABILIDAD DE LA ENTIDAD PERO OTRAS NETAMENT DEL CONTRATISTA</text>
  </threadedComment>
  <threadedComment ref="M11" dT="2026-07-22T23:27:26.11" personId="{C042F303-7F67-44DD-A67B-E182184F59BA}" id="{9F19AE53-2B32-40A2-9E7F-B20E27876E3C}" parentId="{66275D58-2744-4680-B7E6-426A3B81FCCD}">
    <text>ya se encuentran algunas desagregaciones de la varion de precios unitarios 
el riesgo 22, 23, 43, 47, 48 resulta en una variación de cantidades atribuibles en algunos casos a la Entidad y otros al contratista.</text>
  </threadedComment>
  <threadedComment ref="N11" dT="2026-07-22T15:39:23.64" personId="{A3952FDD-F791-41C6-AF98-C40CDCCA9522}" id="{2F7CF125-99CB-44AA-B152-7063CFB82734}">
    <text>Debe dividirse,  por ejmpo, no se si aplique:
cuando hayan Mayores o menores cantidades dentro del alcance y de los diseños: se pagan según cantidades efectivamente ejecutadas y precios unitarios, dentro del presupuesto contractual.
Desperdicios, reprocesos o errores constructivos: es responsabilidad del contratista más no de la ENtidad, pues el que desperdicia o comete errores no alineados al anexo técnico es el contratista.
Cantidades originadas en errores u omisiones de diseños entregados por la Entidad ( o la obligación de moidificar el contrato para incluir activades no previstas que esten dentro del alcance del proyecto: Entidad, previo análisis y autorización.
Modificaciones ordenadas por la FAC: Entidad.
Obras ejecutadas sin autorización previa: contratista, sin reconocimiento.</text>
  </threadedComment>
  <threadedComment ref="N11" dT="2026-07-22T23:01:16.33" personId="{C042F303-7F67-44DD-A67B-E182184F59BA}" id="{96CB9C24-3BF6-4FD8-B34C-E5A0F6E08765}" parentId="{2F7CF125-99CB-44AA-B152-7063CFB82734}">
    <text>ya se encuentran algunas desagregaciones de la varion de precios unitarios 
el riesgo 6, 7, 23, 29, 43, 47, 48 resulta en una variacion de precios unitarios, atribuibles en algunos casos a la Entidad y otros al contratista.</text>
  </threadedComment>
  <threadedComment ref="G39" dT="2026-07-22T16:00:43.87" personId="{A3952FDD-F791-41C6-AF98-C40CDCCA9522}" id="{4F848A29-C27A-4C7F-AA43-BEAF938DA7B6}">
    <text>no es falta es porque no es obligatorio x mandato legal</text>
  </threadedComment>
  <threadedComment ref="G39" dT="2026-07-22T23:01:47.30" personId="{C042F303-7F67-44DD-A67B-E182184F59BA}" id="{73DB9981-C1BB-47C2-AC33-49DE9196DD29}" parentId="{4F848A29-C27A-4C7F-AA43-BEAF938DA7B6}">
    <text>teniendo en cuenta que no se contara con Interventoria, los riesgo asociados a la no contratacion de los mismos se proceden a eliminar</text>
  </threadedComment>
  <threadedComment ref="N39" dT="2026-07-22T16:00:16.42" personId="{A3952FDD-F791-41C6-AF98-C40CDCCA9522}" id="{F4DB44C0-1E0E-4F5D-B9BC-7DE6B461DCFE}">
    <text>pese a que no haya interventoria la ENTIDAD designa un supervisor idoneo para  hacer ese seguimiento</text>
  </threadedComment>
  <threadedComment ref="N39" dT="2026-07-22T23:02:18.00" personId="{C042F303-7F67-44DD-A67B-E182184F59BA}" id="{B5A975C1-2907-45CB-8933-904EEDBA37A7}" parentId="{F4DB44C0-1E0E-4F5D-B9BC-7DE6B461DCFE}">
    <text xml:space="preserve">teniendo en cuenta que no se contara con Interventoria, los riesgo asociados a la no contratacion de los mismos se proceden a eliminar
</text>
  </threadedComment>
  <threadedComment ref="N50" dT="2026-07-22T15:44:27.70" personId="{A3952FDD-F791-41C6-AF98-C40CDCCA9522}" id="{2C432123-0C32-4320-8313-25A573EB6940}">
    <text>Los estudios previos señalan que ya existe factibilidad de conexión y aprobación del diseño fotométrico. No puede coexistir un documento que afirme que el diseño está aprobado y una matriz que trate su aprobación inicial como pendiente... AL FIN ESTA APROBDO O NO?</text>
  </threadedComment>
  <threadedComment ref="N50" dT="2026-07-22T23:06:51.23" personId="{C042F303-7F67-44DD-A67B-E182184F59BA}" id="{F7EFD366-7FAF-489C-99CB-A4E5D9630F6E}" parentId="{2C432123-0C32-4320-8313-25A573EB6940}">
    <text>mi Capitán son aprobaciones por entidades diferentes, y algunas tramites diferentes, tanto en enel como en UAESP hay tres tramites principales. Factibilidad (consiste en la inscripcion del proyecto para la UAESP y en la disponibilidad de energia para conectarse por parte de Enel). Aprobación de Diseño (para la UAESP es el diseño fotomotrico donde aprueba el nivel de iluminacion de acuerdo al area y para ENEL, consiste en la aprobacion de las caracterisitcas tecnicas de la insfraestructura y cumplimiento de normatividad). y por ultimo el recibo de obras el cual se reealiza cuando ya esta ejecutado fisicamente, y consiste para ambos casos en la verificacion de que se construyo de acuerdo a lo aprobado por cada una de las entidades. para la cesion el DADEP solicita la recepcion por parte de las dos entidades.</text>
  </threadedComment>
  <threadedComment ref="N50" dT="2026-07-22T23:07:23.33" personId="{C042F303-7F67-44DD-A67B-E182184F59BA}" id="{EA62978B-0BE2-4D52-8E45-99BD85C2328E}" parentId="{2C432123-0C32-4320-8313-25A573EB6940}">
    <text>sin embargo se informa que a la fecha ya se cuenta con diseño aprobado por ENEL mediante Aprobacion del 16/07/2026</text>
  </threadedComment>
  <threadedComment ref="N51" dT="2026-07-22T15:43:17.69" personId="{A3952FDD-F791-41C6-AF98-C40CDCCA9522}" id="{DFAB7899-6990-49A1-8ABA-87AE6785462A}">
    <text>el control debe iniciarse antes del acta de inicio, mediante cronograma de ruta crítica;  hitos semanales (dado lo complejo y contrareloj requiere mayor seguimiento y control); fechas límite para compra de materiales críticos y demás que se considere en el EDP tambien se observo que los hitos descrtiso creo que eran 3 terminan siendo insuficientes dada la complejidad</text>
  </threadedComment>
  <threadedComment ref="N51" dT="2026-07-22T23:09:20.38" personId="{C042F303-7F67-44DD-A67B-E182184F59BA}" id="{89BDE5FF-7CB9-4325-B10E-BB2F707B09FD}" parentId="{DFAB7899-6990-49A1-8ABA-87AE6785462A}">
    <text>mi Capitán la programación de obra es entregada por el adjudicatario y aprobada con el acta de inicio, es por ello que el control correspondiente al seguimiento se desde el acta de inicio</text>
  </threadedComment>
  <threadedComment ref="S51" dT="2026-07-22T15:40:39.73" personId="{A3952FDD-F791-41C6-AF98-C40CDCCA9522}" id="{04595991-AA58-4ED9-8750-EB8157C0D4E3}">
    <text>Se marca que no afecta el equilibrio económico, aunque una demora imputable a la Entidad sí podría producir controversias... como por ejemlo les pasa con la adquisición del ascensor</text>
  </threadedComment>
  <threadedComment ref="G53" dT="2026-07-22T11:44:12.46" personId="{A3952FDD-F791-41C6-AF98-C40CDCCA9522}" id="{18519200-0617-4E92-BF6E-B1F4BD130677}">
    <text>Asignar el riesgo de tiempos del operador, separar obligaciones de gestión de resultados ajenos al contratista y fijar evidencias de diligencia.</text>
  </threadedComment>
  <threadedComment ref="G53" dT="2026-07-22T23:17:27.05" personId="{C042F303-7F67-44DD-A67B-E182184F59BA}" id="{6F64B4D8-1668-4683-9D14-D84F589CDAB1}" parentId="{18519200-0617-4E92-BF6E-B1F4BD130677}">
    <text>se mejora redaccion para que se entienda que hablamos de los resultados ajenos al contratista.</text>
  </threadedComment>
  <threadedComment ref="M53" dT="2026-07-22T15:52:40.56" personId="{A3952FDD-F791-41C6-AF98-C40CDCCA9522}" id="{F082B8E3-BB93-44DF-8616-B1FC19F4D396}">
    <text>Está  riesgo esta asignado totalmente a la Entidad, aunque el presupuesto incorpora un ítem contractual para que el contratista adelante los trámites de conexión y energización. Debe dividirse  conforme a ciertas circunstancias que sí pueden ser responsabilidad de l CONTRATISTA como por ejemplo :adicación tardía, incompleta o defectuosa, que las obras que incumplen RETIE, RETILAP o diseños , aprobados o por ejemplo Tiempo de respuesta de la autoridad, no imputable a las partes</text>
  </threadedComment>
  <threadedComment ref="M53" dT="2026-07-22T23:18:09.93" personId="{C042F303-7F67-44DD-A67B-E182184F59BA}" id="{85AEDEC4-EF9A-4E25-89E9-47E908252082}" parentId="{F082B8E3-BB93-44DF-8616-B1FC19F4D396}">
    <text xml:space="preserve">este riesgo es exclusivo para demoras no iimputables a las partes. 
</text>
  </threadedComment>
</ThreadedComments>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6B1B20-CEFD-4AE3-A853-FDAF657111CC}">
  <dimension ref="B1:X53"/>
  <sheetViews>
    <sheetView tabSelected="1" zoomScale="89" zoomScaleNormal="89" workbookViewId="0">
      <pane xSplit="1" ySplit="7" topLeftCell="B8" activePane="bottomRight" state="frozen"/>
      <selection pane="topRight" activeCell="B1" sqref="B1"/>
      <selection pane="bottomLeft" activeCell="A8" sqref="A8"/>
      <selection pane="bottomRight" activeCell="B9" sqref="B9"/>
    </sheetView>
  </sheetViews>
  <sheetFormatPr baseColWidth="10" defaultColWidth="11.375" defaultRowHeight="12.9" x14ac:dyDescent="0.25"/>
  <cols>
    <col min="1" max="1" width="3.75" style="5" customWidth="1"/>
    <col min="2" max="2" width="5.75" style="6" customWidth="1"/>
    <col min="3" max="3" width="13.75" style="6" customWidth="1"/>
    <col min="4" max="4" width="15.875" style="6" customWidth="1"/>
    <col min="5" max="5" width="13.75" style="6" customWidth="1"/>
    <col min="6" max="6" width="17.75" style="6" customWidth="1"/>
    <col min="7" max="8" width="33.75" style="7" customWidth="1"/>
    <col min="9" max="11" width="5.75" style="6" customWidth="1"/>
    <col min="12" max="12" width="9.875" style="6" customWidth="1"/>
    <col min="13" max="13" width="13.75" style="6" customWidth="1"/>
    <col min="14" max="14" width="36.375" style="7" customWidth="1"/>
    <col min="15" max="17" width="5.75" style="6" customWidth="1"/>
    <col min="18" max="19" width="7.75" style="6" customWidth="1"/>
    <col min="20" max="20" width="13.75" style="6" customWidth="1"/>
    <col min="21" max="21" width="17.75" style="6" customWidth="1"/>
    <col min="22" max="22" width="13.75" style="6" customWidth="1"/>
    <col min="23" max="23" width="32" style="7" customWidth="1"/>
    <col min="24" max="24" width="15.75" style="6" customWidth="1"/>
    <col min="25" max="16384" width="11.375" style="5"/>
  </cols>
  <sheetData>
    <row r="1" spans="2:24" ht="14.95" customHeight="1" x14ac:dyDescent="0.25"/>
    <row r="2" spans="2:24" ht="14.95" customHeight="1" x14ac:dyDescent="0.25">
      <c r="B2" s="29" t="s">
        <v>0</v>
      </c>
      <c r="C2" s="29"/>
      <c r="D2" s="29"/>
      <c r="E2" s="29"/>
      <c r="F2" s="29"/>
      <c r="G2" s="29"/>
      <c r="H2" s="29"/>
      <c r="I2" s="29"/>
      <c r="J2" s="29"/>
      <c r="K2" s="29"/>
      <c r="L2" s="29"/>
      <c r="M2" s="29"/>
      <c r="N2" s="29"/>
      <c r="O2" s="29"/>
      <c r="P2" s="29"/>
      <c r="Q2" s="29"/>
      <c r="R2" s="29"/>
      <c r="S2" s="29"/>
      <c r="T2" s="29"/>
      <c r="U2" s="29"/>
      <c r="V2" s="29"/>
      <c r="W2" s="29"/>
      <c r="X2" s="29"/>
    </row>
    <row r="3" spans="2:24" ht="14.95" customHeight="1" x14ac:dyDescent="0.25">
      <c r="B3" s="29" t="s">
        <v>1</v>
      </c>
      <c r="C3" s="29"/>
      <c r="D3" s="29"/>
      <c r="E3" s="29"/>
      <c r="F3" s="29"/>
      <c r="G3" s="29"/>
      <c r="H3" s="29"/>
      <c r="I3" s="29"/>
      <c r="J3" s="29"/>
      <c r="K3" s="29"/>
      <c r="L3" s="29"/>
      <c r="M3" s="29"/>
      <c r="N3" s="29"/>
      <c r="O3" s="29"/>
      <c r="P3" s="29"/>
      <c r="Q3" s="29"/>
      <c r="R3" s="29"/>
      <c r="S3" s="29"/>
      <c r="T3" s="29"/>
      <c r="U3" s="29"/>
      <c r="V3" s="29"/>
      <c r="W3" s="29"/>
      <c r="X3" s="29"/>
    </row>
    <row r="4" spans="2:24" ht="57.1" customHeight="1" x14ac:dyDescent="0.25">
      <c r="B4" s="30" t="s">
        <v>2</v>
      </c>
      <c r="C4" s="31"/>
      <c r="D4" s="31"/>
      <c r="E4" s="31"/>
      <c r="F4" s="31"/>
      <c r="G4" s="31"/>
      <c r="H4" s="31"/>
      <c r="I4" s="31"/>
      <c r="J4" s="31"/>
      <c r="K4" s="31"/>
      <c r="L4" s="31"/>
      <c r="M4" s="31"/>
      <c r="N4" s="31"/>
      <c r="O4" s="31"/>
      <c r="P4" s="31"/>
      <c r="Q4" s="31"/>
      <c r="R4" s="31"/>
      <c r="S4" s="31"/>
      <c r="T4" s="31"/>
      <c r="U4" s="31"/>
      <c r="V4" s="31"/>
      <c r="W4" s="31"/>
      <c r="X4" s="31"/>
    </row>
    <row r="5" spans="2:24" ht="14.95" customHeight="1" x14ac:dyDescent="0.25">
      <c r="B5" s="29"/>
      <c r="C5" s="29"/>
      <c r="D5" s="29"/>
      <c r="E5" s="29"/>
      <c r="F5" s="29"/>
      <c r="G5" s="29"/>
      <c r="H5" s="29"/>
      <c r="I5" s="29"/>
      <c r="J5" s="29"/>
      <c r="K5" s="29"/>
      <c r="L5" s="29"/>
      <c r="M5" s="29"/>
      <c r="N5" s="29"/>
      <c r="O5" s="29"/>
      <c r="P5" s="29"/>
      <c r="Q5" s="29"/>
      <c r="R5" s="29"/>
      <c r="S5" s="29"/>
      <c r="T5" s="29"/>
      <c r="U5" s="29"/>
      <c r="V5" s="29"/>
      <c r="W5" s="29"/>
      <c r="X5" s="29"/>
    </row>
    <row r="6" spans="2:24" s="6" customFormat="1" ht="27" customHeight="1" x14ac:dyDescent="0.25">
      <c r="B6" s="32" t="s">
        <v>3</v>
      </c>
      <c r="C6" s="32" t="s">
        <v>4</v>
      </c>
      <c r="D6" s="32" t="s">
        <v>5</v>
      </c>
      <c r="E6" s="32" t="s">
        <v>6</v>
      </c>
      <c r="F6" s="33" t="s">
        <v>7</v>
      </c>
      <c r="G6" s="34" t="s">
        <v>8</v>
      </c>
      <c r="H6" s="34" t="s">
        <v>9</v>
      </c>
      <c r="I6" s="32" t="s">
        <v>10</v>
      </c>
      <c r="J6" s="32" t="s">
        <v>11</v>
      </c>
      <c r="K6" s="32" t="s">
        <v>12</v>
      </c>
      <c r="L6" s="32" t="s">
        <v>13</v>
      </c>
      <c r="M6" s="36" t="s">
        <v>14</v>
      </c>
      <c r="N6" s="35" t="s">
        <v>15</v>
      </c>
      <c r="O6" s="35" t="s">
        <v>16</v>
      </c>
      <c r="P6" s="35"/>
      <c r="Q6" s="35"/>
      <c r="R6" s="35"/>
      <c r="S6" s="36" t="s">
        <v>17</v>
      </c>
      <c r="T6" s="36" t="s">
        <v>18</v>
      </c>
      <c r="U6" s="36" t="s">
        <v>19</v>
      </c>
      <c r="V6" s="36" t="s">
        <v>20</v>
      </c>
      <c r="W6" s="35" t="s">
        <v>21</v>
      </c>
      <c r="X6" s="35"/>
    </row>
    <row r="7" spans="2:24" s="6" customFormat="1" ht="77.099999999999994" customHeight="1" x14ac:dyDescent="0.25">
      <c r="B7" s="32"/>
      <c r="C7" s="32"/>
      <c r="D7" s="32"/>
      <c r="E7" s="32"/>
      <c r="F7" s="33"/>
      <c r="G7" s="34"/>
      <c r="H7" s="34"/>
      <c r="I7" s="32"/>
      <c r="J7" s="32"/>
      <c r="K7" s="32"/>
      <c r="L7" s="32"/>
      <c r="M7" s="36"/>
      <c r="N7" s="35"/>
      <c r="O7" s="8" t="s">
        <v>10</v>
      </c>
      <c r="P7" s="8" t="s">
        <v>11</v>
      </c>
      <c r="Q7" s="8" t="s">
        <v>22</v>
      </c>
      <c r="R7" s="8" t="s">
        <v>13</v>
      </c>
      <c r="S7" s="36"/>
      <c r="T7" s="36"/>
      <c r="U7" s="36"/>
      <c r="V7" s="36"/>
      <c r="W7" s="10" t="s">
        <v>23</v>
      </c>
      <c r="X7" s="9" t="s">
        <v>24</v>
      </c>
    </row>
    <row r="8" spans="2:24" ht="156.1" customHeight="1" x14ac:dyDescent="0.25">
      <c r="B8" s="1">
        <v>1</v>
      </c>
      <c r="C8" s="1" t="s">
        <v>25</v>
      </c>
      <c r="D8" s="1" t="s">
        <v>26</v>
      </c>
      <c r="E8" s="1" t="s">
        <v>27</v>
      </c>
      <c r="F8" s="11" t="s">
        <v>28</v>
      </c>
      <c r="G8" s="12" t="s">
        <v>29</v>
      </c>
      <c r="H8" s="12" t="s">
        <v>30</v>
      </c>
      <c r="I8" s="1">
        <v>2</v>
      </c>
      <c r="J8" s="1">
        <v>5</v>
      </c>
      <c r="K8" s="1">
        <f t="shared" ref="K8:K14" si="0">+J8+I8</f>
        <v>7</v>
      </c>
      <c r="L8" s="1" t="str">
        <f>VLOOKUP(K8,[1]Hoja2!$B$4:$C$13,2,FALSE)</f>
        <v>Alto</v>
      </c>
      <c r="M8" s="1" t="s">
        <v>31</v>
      </c>
      <c r="N8" s="12" t="s">
        <v>32</v>
      </c>
      <c r="O8" s="1">
        <v>2</v>
      </c>
      <c r="P8" s="1">
        <v>3</v>
      </c>
      <c r="Q8" s="1">
        <f t="shared" ref="Q8:Q14" si="1">+P8+O8</f>
        <v>5</v>
      </c>
      <c r="R8" s="1" t="str">
        <f>VLOOKUP(Q8,[1]Hoja2!$B$4:$C$13,2,FALSE)</f>
        <v>Medio</v>
      </c>
      <c r="S8" s="1" t="s">
        <v>33</v>
      </c>
      <c r="T8" s="1" t="s">
        <v>31</v>
      </c>
      <c r="U8" s="1" t="s">
        <v>34</v>
      </c>
      <c r="V8" s="1" t="s">
        <v>35</v>
      </c>
      <c r="W8" s="12" t="s">
        <v>36</v>
      </c>
      <c r="X8" s="1" t="s">
        <v>35</v>
      </c>
    </row>
    <row r="9" spans="2:24" ht="90.7" customHeight="1" x14ac:dyDescent="0.25">
      <c r="B9" s="1">
        <v>2</v>
      </c>
      <c r="C9" s="1" t="s">
        <v>25</v>
      </c>
      <c r="D9" s="1" t="s">
        <v>26</v>
      </c>
      <c r="E9" s="1" t="s">
        <v>27</v>
      </c>
      <c r="F9" s="11" t="s">
        <v>28</v>
      </c>
      <c r="G9" s="12" t="s">
        <v>37</v>
      </c>
      <c r="H9" s="12" t="s">
        <v>38</v>
      </c>
      <c r="I9" s="1">
        <v>1</v>
      </c>
      <c r="J9" s="1">
        <v>3</v>
      </c>
      <c r="K9" s="1">
        <f t="shared" si="0"/>
        <v>4</v>
      </c>
      <c r="L9" s="1" t="str">
        <f>VLOOKUP(K9,[1]Hoja2!$B$4:$C$13,2,FALSE)</f>
        <v>Bajo</v>
      </c>
      <c r="M9" s="1" t="s">
        <v>39</v>
      </c>
      <c r="N9" s="12" t="s">
        <v>40</v>
      </c>
      <c r="O9" s="1">
        <v>1</v>
      </c>
      <c r="P9" s="1">
        <v>2</v>
      </c>
      <c r="Q9" s="1">
        <f t="shared" si="1"/>
        <v>3</v>
      </c>
      <c r="R9" s="1" t="str">
        <f>VLOOKUP(Q9,[1]Hoja2!$B$4:$C$13,2,FALSE)</f>
        <v>Bajo</v>
      </c>
      <c r="S9" s="1" t="s">
        <v>41</v>
      </c>
      <c r="T9" s="1" t="s">
        <v>42</v>
      </c>
      <c r="U9" s="1" t="s">
        <v>34</v>
      </c>
      <c r="V9" s="1" t="s">
        <v>35</v>
      </c>
      <c r="W9" s="12" t="s">
        <v>43</v>
      </c>
      <c r="X9" s="1" t="s">
        <v>44</v>
      </c>
    </row>
    <row r="10" spans="2:24" ht="88.5" customHeight="1" x14ac:dyDescent="0.25">
      <c r="B10" s="1">
        <v>3</v>
      </c>
      <c r="C10" s="1" t="s">
        <v>25</v>
      </c>
      <c r="D10" s="1" t="s">
        <v>26</v>
      </c>
      <c r="E10" s="1" t="s">
        <v>45</v>
      </c>
      <c r="F10" s="11" t="s">
        <v>28</v>
      </c>
      <c r="G10" s="12" t="s">
        <v>46</v>
      </c>
      <c r="H10" s="12" t="s">
        <v>47</v>
      </c>
      <c r="I10" s="1">
        <v>1</v>
      </c>
      <c r="J10" s="1">
        <v>3</v>
      </c>
      <c r="K10" s="1">
        <f t="shared" si="0"/>
        <v>4</v>
      </c>
      <c r="L10" s="1" t="str">
        <f>VLOOKUP(K10,[1]Hoja2!$B$4:$C$13,2,FALSE)</f>
        <v>Bajo</v>
      </c>
      <c r="M10" s="1" t="s">
        <v>31</v>
      </c>
      <c r="N10" s="12" t="s">
        <v>267</v>
      </c>
      <c r="O10" s="1">
        <v>1</v>
      </c>
      <c r="P10" s="1">
        <v>2</v>
      </c>
      <c r="Q10" s="1">
        <f t="shared" si="1"/>
        <v>3</v>
      </c>
      <c r="R10" s="1" t="str">
        <f>VLOOKUP(Q10,[1]Hoja2!$B$4:$C$13,2,FALSE)</f>
        <v>Bajo</v>
      </c>
      <c r="S10" s="1" t="s">
        <v>41</v>
      </c>
      <c r="T10" s="1" t="s">
        <v>42</v>
      </c>
      <c r="U10" s="1" t="s">
        <v>48</v>
      </c>
      <c r="V10" s="1" t="s">
        <v>35</v>
      </c>
      <c r="W10" s="12" t="s">
        <v>43</v>
      </c>
      <c r="X10" s="1" t="s">
        <v>44</v>
      </c>
    </row>
    <row r="11" spans="2:24" ht="81" customHeight="1" x14ac:dyDescent="0.25">
      <c r="B11" s="1">
        <v>4</v>
      </c>
      <c r="C11" s="1" t="s">
        <v>49</v>
      </c>
      <c r="D11" s="1" t="s">
        <v>50</v>
      </c>
      <c r="E11" s="1" t="s">
        <v>51</v>
      </c>
      <c r="F11" s="11" t="s">
        <v>28</v>
      </c>
      <c r="G11" s="12" t="s">
        <v>52</v>
      </c>
      <c r="H11" s="12" t="s">
        <v>53</v>
      </c>
      <c r="I11" s="1">
        <v>4</v>
      </c>
      <c r="J11" s="1">
        <v>2</v>
      </c>
      <c r="K11" s="1">
        <f t="shared" si="0"/>
        <v>6</v>
      </c>
      <c r="L11" s="1" t="str">
        <f>VLOOKUP(K11,[1]Hoja2!$B$4:$C$13,2,FALSE)</f>
        <v>Alto</v>
      </c>
      <c r="M11" s="1" t="s">
        <v>39</v>
      </c>
      <c r="N11" s="12" t="s">
        <v>54</v>
      </c>
      <c r="O11" s="1">
        <v>2</v>
      </c>
      <c r="P11" s="1">
        <v>3</v>
      </c>
      <c r="Q11" s="1">
        <f t="shared" si="1"/>
        <v>5</v>
      </c>
      <c r="R11" s="1" t="str">
        <f>VLOOKUP(Q11,[1]Hoja2!$B$4:$C$13,2,FALSE)</f>
        <v>Medio</v>
      </c>
      <c r="S11" s="1" t="s">
        <v>41</v>
      </c>
      <c r="T11" s="1" t="s">
        <v>42</v>
      </c>
      <c r="U11" s="1" t="s">
        <v>35</v>
      </c>
      <c r="V11" s="1" t="s">
        <v>35</v>
      </c>
      <c r="W11" s="12" t="s">
        <v>55</v>
      </c>
      <c r="X11" s="1" t="s">
        <v>56</v>
      </c>
    </row>
    <row r="12" spans="2:24" s="13" customFormat="1" ht="68.95" customHeight="1" x14ac:dyDescent="0.25">
      <c r="B12" s="1">
        <v>5</v>
      </c>
      <c r="C12" s="1" t="s">
        <v>49</v>
      </c>
      <c r="D12" s="1" t="s">
        <v>26</v>
      </c>
      <c r="E12" s="1" t="s">
        <v>51</v>
      </c>
      <c r="F12" s="11" t="s">
        <v>28</v>
      </c>
      <c r="G12" s="12" t="s">
        <v>57</v>
      </c>
      <c r="H12" s="12" t="s">
        <v>58</v>
      </c>
      <c r="I12" s="1">
        <v>1</v>
      </c>
      <c r="J12" s="1">
        <v>4</v>
      </c>
      <c r="K12" s="1">
        <f t="shared" si="0"/>
        <v>5</v>
      </c>
      <c r="L12" s="1" t="str">
        <f>VLOOKUP(K12,[1]Hoja2!$B$4:$C$13,2,FALSE)</f>
        <v>Medio</v>
      </c>
      <c r="M12" s="1" t="s">
        <v>31</v>
      </c>
      <c r="N12" s="12" t="s">
        <v>59</v>
      </c>
      <c r="O12" s="1">
        <v>1</v>
      </c>
      <c r="P12" s="1">
        <v>2</v>
      </c>
      <c r="Q12" s="1">
        <f t="shared" si="1"/>
        <v>3</v>
      </c>
      <c r="R12" s="1" t="str">
        <f>VLOOKUP(Q12,[1]Hoja2!$B$4:$C$13,2,FALSE)</f>
        <v>Bajo</v>
      </c>
      <c r="S12" s="1" t="s">
        <v>41</v>
      </c>
      <c r="T12" s="1" t="s">
        <v>42</v>
      </c>
      <c r="U12" s="1" t="s">
        <v>60</v>
      </c>
      <c r="V12" s="1" t="s">
        <v>35</v>
      </c>
      <c r="W12" s="12" t="s">
        <v>61</v>
      </c>
      <c r="X12" s="1" t="s">
        <v>35</v>
      </c>
    </row>
    <row r="13" spans="2:24" ht="59.3" customHeight="1" x14ac:dyDescent="0.25">
      <c r="B13" s="1">
        <v>6</v>
      </c>
      <c r="C13" s="1" t="s">
        <v>49</v>
      </c>
      <c r="D13" s="1" t="s">
        <v>50</v>
      </c>
      <c r="E13" s="1" t="s">
        <v>27</v>
      </c>
      <c r="F13" s="11" t="s">
        <v>28</v>
      </c>
      <c r="G13" s="12" t="s">
        <v>62</v>
      </c>
      <c r="H13" s="12" t="s">
        <v>63</v>
      </c>
      <c r="I13" s="1">
        <v>1</v>
      </c>
      <c r="J13" s="1">
        <v>5</v>
      </c>
      <c r="K13" s="1">
        <f t="shared" si="0"/>
        <v>6</v>
      </c>
      <c r="L13" s="1" t="str">
        <f>VLOOKUP(K13,[1]Hoja2!$B$4:$C$13,2,FALSE)</f>
        <v>Alto</v>
      </c>
      <c r="M13" s="1" t="s">
        <v>31</v>
      </c>
      <c r="N13" s="12" t="s">
        <v>64</v>
      </c>
      <c r="O13" s="1">
        <v>1</v>
      </c>
      <c r="P13" s="1">
        <v>3</v>
      </c>
      <c r="Q13" s="1">
        <f t="shared" si="1"/>
        <v>4</v>
      </c>
      <c r="R13" s="1" t="str">
        <f>VLOOKUP(Q13,[1]Hoja2!$B$4:$C$13,2,FALSE)</f>
        <v>Bajo</v>
      </c>
      <c r="S13" s="1" t="s">
        <v>41</v>
      </c>
      <c r="T13" s="1" t="s">
        <v>42</v>
      </c>
      <c r="U13" s="1" t="s">
        <v>34</v>
      </c>
      <c r="V13" s="1" t="s">
        <v>35</v>
      </c>
      <c r="W13" s="12" t="s">
        <v>65</v>
      </c>
      <c r="X13" s="1" t="s">
        <v>35</v>
      </c>
    </row>
    <row r="14" spans="2:24" ht="72" customHeight="1" x14ac:dyDescent="0.25">
      <c r="B14" s="1">
        <v>7</v>
      </c>
      <c r="C14" s="1" t="s">
        <v>49</v>
      </c>
      <c r="D14" s="1" t="s">
        <v>26</v>
      </c>
      <c r="E14" s="1" t="s">
        <v>51</v>
      </c>
      <c r="F14" s="11" t="s">
        <v>28</v>
      </c>
      <c r="G14" s="12" t="s">
        <v>66</v>
      </c>
      <c r="H14" s="12" t="s">
        <v>67</v>
      </c>
      <c r="I14" s="1">
        <v>1</v>
      </c>
      <c r="J14" s="1">
        <v>4</v>
      </c>
      <c r="K14" s="1">
        <f t="shared" si="0"/>
        <v>5</v>
      </c>
      <c r="L14" s="1" t="str">
        <f>VLOOKUP(K14,[1]Hoja2!$B$4:$C$13,2,FALSE)</f>
        <v>Medio</v>
      </c>
      <c r="M14" s="1" t="s">
        <v>31</v>
      </c>
      <c r="N14" s="12" t="s">
        <v>68</v>
      </c>
      <c r="O14" s="1">
        <v>1</v>
      </c>
      <c r="P14" s="1">
        <v>3</v>
      </c>
      <c r="Q14" s="1">
        <f t="shared" si="1"/>
        <v>4</v>
      </c>
      <c r="R14" s="1" t="str">
        <f>VLOOKUP(Q14,[1]Hoja2!$B$4:$C$13,2,FALSE)</f>
        <v>Bajo</v>
      </c>
      <c r="S14" s="1" t="s">
        <v>33</v>
      </c>
      <c r="T14" s="1" t="s">
        <v>42</v>
      </c>
      <c r="U14" s="1" t="s">
        <v>35</v>
      </c>
      <c r="V14" s="1" t="s">
        <v>35</v>
      </c>
      <c r="W14" s="12" t="s">
        <v>69</v>
      </c>
      <c r="X14" s="1" t="s">
        <v>35</v>
      </c>
    </row>
    <row r="15" spans="2:24" ht="116.35" customHeight="1" x14ac:dyDescent="0.25">
      <c r="B15" s="1">
        <v>8</v>
      </c>
      <c r="C15" s="1" t="s">
        <v>25</v>
      </c>
      <c r="D15" s="1" t="s">
        <v>50</v>
      </c>
      <c r="E15" s="1" t="s">
        <v>45</v>
      </c>
      <c r="F15" s="14" t="s">
        <v>70</v>
      </c>
      <c r="G15" s="12" t="s">
        <v>71</v>
      </c>
      <c r="H15" s="12" t="s">
        <v>72</v>
      </c>
      <c r="I15" s="1">
        <v>1</v>
      </c>
      <c r="J15" s="1">
        <v>4</v>
      </c>
      <c r="K15" s="1">
        <f t="shared" ref="K15:K29" si="2">+J15+I15</f>
        <v>5</v>
      </c>
      <c r="L15" s="1" t="e">
        <f>VLOOKUP(K15,#REF!,2,FALSE)</f>
        <v>#REF!</v>
      </c>
      <c r="M15" s="1" t="s">
        <v>39</v>
      </c>
      <c r="N15" s="12" t="s">
        <v>73</v>
      </c>
      <c r="O15" s="1">
        <v>1</v>
      </c>
      <c r="P15" s="1">
        <v>2</v>
      </c>
      <c r="Q15" s="1">
        <f t="shared" ref="Q15:Q29" si="3">+P15+O15</f>
        <v>3</v>
      </c>
      <c r="R15" s="1" t="e">
        <f>VLOOKUP(Q15,#REF!,2,FALSE)</f>
        <v>#REF!</v>
      </c>
      <c r="S15" s="1" t="s">
        <v>33</v>
      </c>
      <c r="T15" s="1" t="s">
        <v>39</v>
      </c>
      <c r="U15" s="1" t="s">
        <v>48</v>
      </c>
      <c r="V15" s="1" t="s">
        <v>35</v>
      </c>
      <c r="W15" s="12" t="s">
        <v>74</v>
      </c>
      <c r="X15" s="1" t="s">
        <v>48</v>
      </c>
    </row>
    <row r="16" spans="2:24" ht="51.65" x14ac:dyDescent="0.25">
      <c r="B16" s="1">
        <v>9</v>
      </c>
      <c r="C16" s="1" t="s">
        <v>25</v>
      </c>
      <c r="D16" s="1" t="s">
        <v>26</v>
      </c>
      <c r="E16" s="1" t="s">
        <v>51</v>
      </c>
      <c r="F16" s="14" t="s">
        <v>70</v>
      </c>
      <c r="G16" s="12" t="s">
        <v>75</v>
      </c>
      <c r="H16" s="12" t="s">
        <v>76</v>
      </c>
      <c r="I16" s="1">
        <v>1</v>
      </c>
      <c r="J16" s="1">
        <v>2</v>
      </c>
      <c r="K16" s="1">
        <f t="shared" si="2"/>
        <v>3</v>
      </c>
      <c r="L16" s="1" t="e">
        <f>VLOOKUP(K16,#REF!,2,FALSE)</f>
        <v>#REF!</v>
      </c>
      <c r="M16" s="1" t="s">
        <v>31</v>
      </c>
      <c r="N16" s="12" t="s">
        <v>77</v>
      </c>
      <c r="O16" s="1">
        <v>1</v>
      </c>
      <c r="P16" s="1">
        <v>1</v>
      </c>
      <c r="Q16" s="1">
        <f t="shared" si="3"/>
        <v>2</v>
      </c>
      <c r="R16" s="1" t="e">
        <f>VLOOKUP(Q16,#REF!,2,FALSE)</f>
        <v>#REF!</v>
      </c>
      <c r="S16" s="1" t="s">
        <v>33</v>
      </c>
      <c r="T16" s="1" t="s">
        <v>31</v>
      </c>
      <c r="U16" s="1" t="s">
        <v>35</v>
      </c>
      <c r="V16" s="1" t="s">
        <v>35</v>
      </c>
      <c r="W16" s="12" t="s">
        <v>78</v>
      </c>
      <c r="X16" s="1" t="s">
        <v>35</v>
      </c>
    </row>
    <row r="17" spans="2:24" ht="98.35" customHeight="1" x14ac:dyDescent="0.25">
      <c r="B17" s="1">
        <v>10</v>
      </c>
      <c r="C17" s="1" t="s">
        <v>25</v>
      </c>
      <c r="D17" s="1" t="s">
        <v>50</v>
      </c>
      <c r="E17" s="1" t="s">
        <v>51</v>
      </c>
      <c r="F17" s="14" t="s">
        <v>70</v>
      </c>
      <c r="G17" s="12" t="s">
        <v>79</v>
      </c>
      <c r="H17" s="12" t="s">
        <v>80</v>
      </c>
      <c r="I17" s="1">
        <v>1</v>
      </c>
      <c r="J17" s="1">
        <v>2</v>
      </c>
      <c r="K17" s="1">
        <f t="shared" si="2"/>
        <v>3</v>
      </c>
      <c r="L17" s="1" t="e">
        <f>VLOOKUP(K17,#REF!,2,FALSE)</f>
        <v>#REF!</v>
      </c>
      <c r="M17" s="1" t="s">
        <v>31</v>
      </c>
      <c r="N17" s="12" t="s">
        <v>81</v>
      </c>
      <c r="O17" s="1">
        <v>1</v>
      </c>
      <c r="P17" s="1">
        <v>1</v>
      </c>
      <c r="Q17" s="1">
        <f t="shared" si="3"/>
        <v>2</v>
      </c>
      <c r="R17" s="1" t="e">
        <f>VLOOKUP(Q17,#REF!,2,FALSE)</f>
        <v>#REF!</v>
      </c>
      <c r="S17" s="1" t="s">
        <v>33</v>
      </c>
      <c r="T17" s="1" t="s">
        <v>42</v>
      </c>
      <c r="U17" s="1" t="s">
        <v>35</v>
      </c>
      <c r="V17" s="1" t="s">
        <v>35</v>
      </c>
      <c r="W17" s="12" t="s">
        <v>82</v>
      </c>
      <c r="X17" s="1" t="s">
        <v>35</v>
      </c>
    </row>
    <row r="18" spans="2:24" ht="112.6" customHeight="1" x14ac:dyDescent="0.25">
      <c r="B18" s="1">
        <v>11</v>
      </c>
      <c r="C18" s="1" t="s">
        <v>25</v>
      </c>
      <c r="D18" s="1" t="s">
        <v>26</v>
      </c>
      <c r="E18" s="1" t="s">
        <v>51</v>
      </c>
      <c r="F18" s="14" t="s">
        <v>70</v>
      </c>
      <c r="G18" s="12" t="s">
        <v>83</v>
      </c>
      <c r="H18" s="12" t="s">
        <v>84</v>
      </c>
      <c r="I18" s="1">
        <v>1</v>
      </c>
      <c r="J18" s="1">
        <v>2</v>
      </c>
      <c r="K18" s="1">
        <f t="shared" si="2"/>
        <v>3</v>
      </c>
      <c r="L18" s="1" t="e">
        <f>VLOOKUP(K18,#REF!,2,FALSE)</f>
        <v>#REF!</v>
      </c>
      <c r="M18" s="1" t="s">
        <v>31</v>
      </c>
      <c r="N18" s="12" t="s">
        <v>85</v>
      </c>
      <c r="O18" s="1">
        <v>1</v>
      </c>
      <c r="P18" s="1">
        <v>1</v>
      </c>
      <c r="Q18" s="1">
        <f t="shared" si="3"/>
        <v>2</v>
      </c>
      <c r="R18" s="1" t="e">
        <f>VLOOKUP(Q18,#REF!,2,FALSE)</f>
        <v>#REF!</v>
      </c>
      <c r="S18" s="1" t="s">
        <v>33</v>
      </c>
      <c r="T18" s="1" t="s">
        <v>31</v>
      </c>
      <c r="U18" s="1" t="s">
        <v>35</v>
      </c>
      <c r="V18" s="1" t="s">
        <v>35</v>
      </c>
      <c r="W18" s="12" t="s">
        <v>86</v>
      </c>
      <c r="X18" s="1" t="s">
        <v>35</v>
      </c>
    </row>
    <row r="19" spans="2:24" ht="77.95" customHeight="1" x14ac:dyDescent="0.25">
      <c r="B19" s="1">
        <v>12</v>
      </c>
      <c r="C19" s="1" t="s">
        <v>25</v>
      </c>
      <c r="D19" s="1" t="s">
        <v>26</v>
      </c>
      <c r="E19" s="1" t="s">
        <v>51</v>
      </c>
      <c r="F19" s="14" t="s">
        <v>70</v>
      </c>
      <c r="G19" s="12" t="s">
        <v>87</v>
      </c>
      <c r="H19" s="12" t="s">
        <v>88</v>
      </c>
      <c r="I19" s="1">
        <v>1</v>
      </c>
      <c r="J19" s="1">
        <v>3</v>
      </c>
      <c r="K19" s="1">
        <f t="shared" si="2"/>
        <v>4</v>
      </c>
      <c r="L19" s="1" t="e">
        <f>VLOOKUP(K19,#REF!,2,FALSE)</f>
        <v>#REF!</v>
      </c>
      <c r="M19" s="1" t="s">
        <v>89</v>
      </c>
      <c r="N19" s="12" t="s">
        <v>90</v>
      </c>
      <c r="O19" s="1">
        <v>1</v>
      </c>
      <c r="P19" s="1">
        <v>2</v>
      </c>
      <c r="Q19" s="1">
        <f t="shared" si="3"/>
        <v>3</v>
      </c>
      <c r="R19" s="1" t="e">
        <f>VLOOKUP(Q19,#REF!,2,FALSE)</f>
        <v>#REF!</v>
      </c>
      <c r="S19" s="1" t="s">
        <v>33</v>
      </c>
      <c r="T19" s="1" t="s">
        <v>42</v>
      </c>
      <c r="U19" s="1" t="s">
        <v>35</v>
      </c>
      <c r="V19" s="1" t="s">
        <v>35</v>
      </c>
      <c r="W19" s="12" t="s">
        <v>91</v>
      </c>
      <c r="X19" s="1" t="s">
        <v>35</v>
      </c>
    </row>
    <row r="20" spans="2:24" ht="159.80000000000001" customHeight="1" x14ac:dyDescent="0.25">
      <c r="B20" s="1">
        <v>13</v>
      </c>
      <c r="C20" s="1" t="s">
        <v>25</v>
      </c>
      <c r="D20" s="1" t="s">
        <v>50</v>
      </c>
      <c r="E20" s="1" t="s">
        <v>92</v>
      </c>
      <c r="F20" s="14" t="s">
        <v>70</v>
      </c>
      <c r="G20" s="12" t="s">
        <v>93</v>
      </c>
      <c r="H20" s="12" t="s">
        <v>94</v>
      </c>
      <c r="I20" s="1">
        <v>2</v>
      </c>
      <c r="J20" s="1">
        <v>3</v>
      </c>
      <c r="K20" s="1">
        <f t="shared" si="2"/>
        <v>5</v>
      </c>
      <c r="L20" s="1" t="e">
        <f>VLOOKUP(K20,#REF!,2,FALSE)</f>
        <v>#REF!</v>
      </c>
      <c r="M20" s="1" t="s">
        <v>31</v>
      </c>
      <c r="N20" s="12" t="s">
        <v>95</v>
      </c>
      <c r="O20" s="1">
        <v>1</v>
      </c>
      <c r="P20" s="1">
        <v>3</v>
      </c>
      <c r="Q20" s="1">
        <f t="shared" si="3"/>
        <v>4</v>
      </c>
      <c r="R20" s="1" t="e">
        <f>VLOOKUP(Q20,#REF!,2,FALSE)</f>
        <v>#REF!</v>
      </c>
      <c r="S20" s="1" t="s">
        <v>33</v>
      </c>
      <c r="T20" s="1" t="s">
        <v>39</v>
      </c>
      <c r="U20" s="1" t="s">
        <v>35</v>
      </c>
      <c r="V20" s="1" t="s">
        <v>96</v>
      </c>
      <c r="W20" s="12" t="s">
        <v>97</v>
      </c>
      <c r="X20" s="1" t="s">
        <v>98</v>
      </c>
    </row>
    <row r="21" spans="2:24" s="13" customFormat="1" ht="96.8" customHeight="1" x14ac:dyDescent="0.25">
      <c r="B21" s="1">
        <v>14</v>
      </c>
      <c r="C21" s="15" t="s">
        <v>25</v>
      </c>
      <c r="D21" s="15" t="s">
        <v>26</v>
      </c>
      <c r="E21" s="15" t="s">
        <v>51</v>
      </c>
      <c r="F21" s="14" t="s">
        <v>70</v>
      </c>
      <c r="G21" s="16" t="s">
        <v>99</v>
      </c>
      <c r="H21" s="16" t="s">
        <v>100</v>
      </c>
      <c r="I21" s="15">
        <v>2</v>
      </c>
      <c r="J21" s="15">
        <v>4</v>
      </c>
      <c r="K21" s="15">
        <f t="shared" si="2"/>
        <v>6</v>
      </c>
      <c r="L21" s="15" t="e">
        <f>VLOOKUP(K21,#REF!,2,FALSE)</f>
        <v>#REF!</v>
      </c>
      <c r="M21" s="1" t="s">
        <v>31</v>
      </c>
      <c r="N21" s="16" t="s">
        <v>101</v>
      </c>
      <c r="O21" s="15">
        <v>1</v>
      </c>
      <c r="P21" s="15">
        <v>3</v>
      </c>
      <c r="Q21" s="15">
        <f t="shared" si="3"/>
        <v>4</v>
      </c>
      <c r="R21" s="15" t="e">
        <f>VLOOKUP(Q21,#REF!,2,FALSE)</f>
        <v>#REF!</v>
      </c>
      <c r="S21" s="15" t="s">
        <v>33</v>
      </c>
      <c r="T21" s="15" t="s">
        <v>42</v>
      </c>
      <c r="U21" s="15" t="s">
        <v>35</v>
      </c>
      <c r="V21" s="15" t="s">
        <v>35</v>
      </c>
      <c r="W21" s="16" t="s">
        <v>102</v>
      </c>
      <c r="X21" s="15" t="s">
        <v>103</v>
      </c>
    </row>
    <row r="22" spans="2:24" ht="69.8" customHeight="1" x14ac:dyDescent="0.25">
      <c r="B22" s="1">
        <v>15</v>
      </c>
      <c r="C22" s="1" t="s">
        <v>25</v>
      </c>
      <c r="D22" s="1" t="s">
        <v>26</v>
      </c>
      <c r="E22" s="1" t="s">
        <v>51</v>
      </c>
      <c r="F22" s="14" t="s">
        <v>70</v>
      </c>
      <c r="G22" s="12" t="s">
        <v>104</v>
      </c>
      <c r="H22" s="12" t="s">
        <v>105</v>
      </c>
      <c r="I22" s="1">
        <v>1</v>
      </c>
      <c r="J22" s="1">
        <v>4</v>
      </c>
      <c r="K22" s="1">
        <f t="shared" si="2"/>
        <v>5</v>
      </c>
      <c r="L22" s="1" t="e">
        <f>VLOOKUP(K22,#REF!,2,FALSE)</f>
        <v>#REF!</v>
      </c>
      <c r="M22" s="1" t="s">
        <v>89</v>
      </c>
      <c r="N22" s="12" t="s">
        <v>90</v>
      </c>
      <c r="O22" s="1">
        <v>1</v>
      </c>
      <c r="P22" s="1">
        <v>3</v>
      </c>
      <c r="Q22" s="1">
        <f t="shared" si="3"/>
        <v>4</v>
      </c>
      <c r="R22" s="1" t="e">
        <f>VLOOKUP(Q22,#REF!,2,FALSE)</f>
        <v>#REF!</v>
      </c>
      <c r="S22" s="1" t="s">
        <v>33</v>
      </c>
      <c r="T22" s="1" t="s">
        <v>31</v>
      </c>
      <c r="U22" s="1" t="s">
        <v>35</v>
      </c>
      <c r="V22" s="1" t="s">
        <v>35</v>
      </c>
      <c r="W22" s="12" t="s">
        <v>106</v>
      </c>
      <c r="X22" s="1" t="s">
        <v>107</v>
      </c>
    </row>
    <row r="23" spans="2:24" ht="77.3" customHeight="1" x14ac:dyDescent="0.25">
      <c r="B23" s="1">
        <v>16</v>
      </c>
      <c r="C23" s="1" t="s">
        <v>25</v>
      </c>
      <c r="D23" s="1" t="s">
        <v>26</v>
      </c>
      <c r="E23" s="1" t="s">
        <v>51</v>
      </c>
      <c r="F23" s="14" t="s">
        <v>70</v>
      </c>
      <c r="G23" s="12" t="s">
        <v>108</v>
      </c>
      <c r="H23" s="12" t="s">
        <v>109</v>
      </c>
      <c r="I23" s="1">
        <v>1</v>
      </c>
      <c r="J23" s="1">
        <v>5</v>
      </c>
      <c r="K23" s="1">
        <f t="shared" si="2"/>
        <v>6</v>
      </c>
      <c r="L23" s="1" t="e">
        <f>VLOOKUP(K23,#REF!,2,FALSE)</f>
        <v>#REF!</v>
      </c>
      <c r="M23" s="1" t="s">
        <v>89</v>
      </c>
      <c r="N23" s="12" t="s">
        <v>90</v>
      </c>
      <c r="O23" s="1">
        <v>1</v>
      </c>
      <c r="P23" s="1">
        <v>3</v>
      </c>
      <c r="Q23" s="1">
        <f t="shared" si="3"/>
        <v>4</v>
      </c>
      <c r="R23" s="1" t="e">
        <f>VLOOKUP(Q23,#REF!,2,FALSE)</f>
        <v>#REF!</v>
      </c>
      <c r="S23" s="1" t="s">
        <v>33</v>
      </c>
      <c r="T23" s="1" t="s">
        <v>42</v>
      </c>
      <c r="U23" s="1" t="s">
        <v>35</v>
      </c>
      <c r="V23" s="1" t="s">
        <v>35</v>
      </c>
      <c r="W23" s="12" t="s">
        <v>106</v>
      </c>
      <c r="X23" s="1" t="s">
        <v>107</v>
      </c>
    </row>
    <row r="24" spans="2:24" ht="95.95" customHeight="1" x14ac:dyDescent="0.25">
      <c r="B24" s="1">
        <v>17</v>
      </c>
      <c r="C24" s="1" t="s">
        <v>25</v>
      </c>
      <c r="D24" s="1" t="s">
        <v>26</v>
      </c>
      <c r="E24" s="1" t="s">
        <v>51</v>
      </c>
      <c r="F24" s="14" t="s">
        <v>70</v>
      </c>
      <c r="G24" s="12" t="s">
        <v>110</v>
      </c>
      <c r="H24" s="12" t="s">
        <v>111</v>
      </c>
      <c r="I24" s="1">
        <v>1</v>
      </c>
      <c r="J24" s="1">
        <v>4</v>
      </c>
      <c r="K24" s="1">
        <f t="shared" si="2"/>
        <v>5</v>
      </c>
      <c r="L24" s="1" t="e">
        <f>VLOOKUP(K24,#REF!,2,FALSE)</f>
        <v>#REF!</v>
      </c>
      <c r="M24" s="1" t="s">
        <v>89</v>
      </c>
      <c r="N24" s="12" t="s">
        <v>112</v>
      </c>
      <c r="O24" s="1">
        <v>1</v>
      </c>
      <c r="P24" s="1">
        <v>3</v>
      </c>
      <c r="Q24" s="1">
        <f t="shared" si="3"/>
        <v>4</v>
      </c>
      <c r="R24" s="1" t="e">
        <f>VLOOKUP(Q24,#REF!,2,FALSE)</f>
        <v>#REF!</v>
      </c>
      <c r="S24" s="1" t="s">
        <v>41</v>
      </c>
      <c r="T24" s="1" t="s">
        <v>42</v>
      </c>
      <c r="U24" s="1" t="s">
        <v>35</v>
      </c>
      <c r="V24" s="1" t="s">
        <v>35</v>
      </c>
      <c r="W24" s="12" t="s">
        <v>113</v>
      </c>
      <c r="X24" s="1" t="s">
        <v>35</v>
      </c>
    </row>
    <row r="25" spans="2:24" ht="74.25" customHeight="1" x14ac:dyDescent="0.25">
      <c r="B25" s="1">
        <v>18</v>
      </c>
      <c r="C25" s="1" t="s">
        <v>25</v>
      </c>
      <c r="D25" s="1" t="s">
        <v>26</v>
      </c>
      <c r="E25" s="1" t="s">
        <v>27</v>
      </c>
      <c r="F25" s="14" t="s">
        <v>70</v>
      </c>
      <c r="G25" s="12" t="s">
        <v>114</v>
      </c>
      <c r="H25" s="12" t="s">
        <v>115</v>
      </c>
      <c r="I25" s="1">
        <v>1</v>
      </c>
      <c r="J25" s="1">
        <v>4</v>
      </c>
      <c r="K25" s="1">
        <f t="shared" si="2"/>
        <v>5</v>
      </c>
      <c r="L25" s="1" t="e">
        <f>VLOOKUP(K25,#REF!,2,FALSE)</f>
        <v>#REF!</v>
      </c>
      <c r="M25" s="1" t="s">
        <v>89</v>
      </c>
      <c r="N25" s="12" t="s">
        <v>90</v>
      </c>
      <c r="O25" s="1">
        <v>1</v>
      </c>
      <c r="P25" s="1">
        <v>3</v>
      </c>
      <c r="Q25" s="1">
        <f t="shared" si="3"/>
        <v>4</v>
      </c>
      <c r="R25" s="1" t="e">
        <f>VLOOKUP(Q25,#REF!,2,FALSE)</f>
        <v>#REF!</v>
      </c>
      <c r="S25" s="1" t="s">
        <v>33</v>
      </c>
      <c r="T25" s="1" t="s">
        <v>42</v>
      </c>
      <c r="U25" s="1" t="s">
        <v>35</v>
      </c>
      <c r="V25" s="1" t="s">
        <v>35</v>
      </c>
      <c r="W25" s="12" t="s">
        <v>106</v>
      </c>
      <c r="X25" s="1" t="s">
        <v>107</v>
      </c>
    </row>
    <row r="26" spans="2:24" ht="106.5" customHeight="1" x14ac:dyDescent="0.25">
      <c r="B26" s="1">
        <v>19</v>
      </c>
      <c r="C26" s="1" t="s">
        <v>25</v>
      </c>
      <c r="D26" s="1" t="s">
        <v>26</v>
      </c>
      <c r="E26" s="1" t="s">
        <v>51</v>
      </c>
      <c r="F26" s="14" t="s">
        <v>70</v>
      </c>
      <c r="G26" s="12" t="s">
        <v>116</v>
      </c>
      <c r="H26" s="12" t="s">
        <v>117</v>
      </c>
      <c r="I26" s="1">
        <v>3</v>
      </c>
      <c r="J26" s="1">
        <v>3</v>
      </c>
      <c r="K26" s="1">
        <f t="shared" si="2"/>
        <v>6</v>
      </c>
      <c r="L26" s="1" t="e">
        <f>VLOOKUP(K26,#REF!,2,FALSE)</f>
        <v>#REF!</v>
      </c>
      <c r="M26" s="1" t="s">
        <v>118</v>
      </c>
      <c r="N26" s="12" t="s">
        <v>119</v>
      </c>
      <c r="O26" s="1">
        <v>1</v>
      </c>
      <c r="P26" s="1">
        <v>2</v>
      </c>
      <c r="Q26" s="1">
        <f t="shared" si="3"/>
        <v>3</v>
      </c>
      <c r="R26" s="1" t="e">
        <f>VLOOKUP(Q26,#REF!,2,FALSE)</f>
        <v>#REF!</v>
      </c>
      <c r="S26" s="1" t="s">
        <v>41</v>
      </c>
      <c r="T26" s="1" t="s">
        <v>42</v>
      </c>
      <c r="U26" s="1" t="s">
        <v>120</v>
      </c>
      <c r="V26" s="1" t="s">
        <v>121</v>
      </c>
      <c r="W26" s="12" t="s">
        <v>122</v>
      </c>
      <c r="X26" s="1" t="s">
        <v>103</v>
      </c>
    </row>
    <row r="27" spans="2:24" ht="140.94999999999999" customHeight="1" x14ac:dyDescent="0.25">
      <c r="B27" s="1">
        <v>20</v>
      </c>
      <c r="C27" s="1" t="s">
        <v>49</v>
      </c>
      <c r="D27" s="1" t="s">
        <v>50</v>
      </c>
      <c r="E27" s="1" t="s">
        <v>27</v>
      </c>
      <c r="F27" s="14" t="s">
        <v>70</v>
      </c>
      <c r="G27" s="12" t="s">
        <v>123</v>
      </c>
      <c r="H27" s="12" t="s">
        <v>124</v>
      </c>
      <c r="I27" s="1">
        <v>3</v>
      </c>
      <c r="J27" s="1">
        <v>4</v>
      </c>
      <c r="K27" s="1">
        <f t="shared" si="2"/>
        <v>7</v>
      </c>
      <c r="L27" s="1" t="e">
        <f>VLOOKUP(K27,#REF!,2,FALSE)</f>
        <v>#REF!</v>
      </c>
      <c r="M27" s="1" t="s">
        <v>39</v>
      </c>
      <c r="N27" s="12" t="s">
        <v>125</v>
      </c>
      <c r="O27" s="1">
        <v>2</v>
      </c>
      <c r="P27" s="1">
        <v>4</v>
      </c>
      <c r="Q27" s="1">
        <f t="shared" si="3"/>
        <v>6</v>
      </c>
      <c r="R27" s="1" t="e">
        <f>VLOOKUP(Q27,#REF!,2,FALSE)</f>
        <v>#REF!</v>
      </c>
      <c r="S27" s="1" t="s">
        <v>33</v>
      </c>
      <c r="T27" s="1" t="s">
        <v>39</v>
      </c>
      <c r="U27" s="1" t="s">
        <v>35</v>
      </c>
      <c r="V27" s="1" t="s">
        <v>96</v>
      </c>
      <c r="W27" s="12" t="s">
        <v>126</v>
      </c>
      <c r="X27" s="1" t="s">
        <v>35</v>
      </c>
    </row>
    <row r="28" spans="2:24" ht="69.8" customHeight="1" x14ac:dyDescent="0.25">
      <c r="B28" s="1">
        <v>21</v>
      </c>
      <c r="C28" s="1" t="s">
        <v>49</v>
      </c>
      <c r="D28" s="1" t="s">
        <v>50</v>
      </c>
      <c r="E28" s="1" t="s">
        <v>51</v>
      </c>
      <c r="F28" s="14" t="s">
        <v>70</v>
      </c>
      <c r="G28" s="12" t="s">
        <v>127</v>
      </c>
      <c r="H28" s="12" t="s">
        <v>128</v>
      </c>
      <c r="I28" s="1">
        <v>2</v>
      </c>
      <c r="J28" s="1">
        <v>3</v>
      </c>
      <c r="K28" s="1">
        <f t="shared" si="2"/>
        <v>5</v>
      </c>
      <c r="L28" s="1" t="e">
        <f>VLOOKUP(K28,#REF!,2,FALSE)</f>
        <v>#REF!</v>
      </c>
      <c r="M28" s="1" t="s">
        <v>31</v>
      </c>
      <c r="N28" s="12" t="s">
        <v>129</v>
      </c>
      <c r="O28" s="1">
        <v>2</v>
      </c>
      <c r="P28" s="1">
        <v>2</v>
      </c>
      <c r="Q28" s="1">
        <f t="shared" si="3"/>
        <v>4</v>
      </c>
      <c r="R28" s="1" t="e">
        <f>VLOOKUP(Q28,#REF!,2,FALSE)</f>
        <v>#REF!</v>
      </c>
      <c r="S28" s="1" t="s">
        <v>33</v>
      </c>
      <c r="T28" s="1" t="s">
        <v>31</v>
      </c>
      <c r="U28" s="1" t="s">
        <v>35</v>
      </c>
      <c r="V28" s="1" t="s">
        <v>35</v>
      </c>
      <c r="W28" s="12" t="s">
        <v>130</v>
      </c>
      <c r="X28" s="1" t="s">
        <v>35</v>
      </c>
    </row>
    <row r="29" spans="2:24" ht="64.55" x14ac:dyDescent="0.25">
      <c r="B29" s="1">
        <v>22</v>
      </c>
      <c r="C29" s="1" t="s">
        <v>49</v>
      </c>
      <c r="D29" s="1" t="s">
        <v>50</v>
      </c>
      <c r="E29" s="1" t="s">
        <v>51</v>
      </c>
      <c r="F29" s="14" t="s">
        <v>70</v>
      </c>
      <c r="G29" s="12" t="s">
        <v>131</v>
      </c>
      <c r="H29" s="12" t="s">
        <v>132</v>
      </c>
      <c r="I29" s="1">
        <v>1</v>
      </c>
      <c r="J29" s="1">
        <v>2</v>
      </c>
      <c r="K29" s="1">
        <f t="shared" si="2"/>
        <v>3</v>
      </c>
      <c r="L29" s="1" t="e">
        <f>VLOOKUP(K29,#REF!,2,FALSE)</f>
        <v>#REF!</v>
      </c>
      <c r="M29" s="1" t="s">
        <v>39</v>
      </c>
      <c r="N29" s="12" t="s">
        <v>133</v>
      </c>
      <c r="O29" s="1">
        <v>1</v>
      </c>
      <c r="P29" s="1">
        <v>1</v>
      </c>
      <c r="Q29" s="1">
        <f t="shared" si="3"/>
        <v>2</v>
      </c>
      <c r="R29" s="1" t="e">
        <f>VLOOKUP(Q29,#REF!,2,FALSE)</f>
        <v>#REF!</v>
      </c>
      <c r="S29" s="1" t="s">
        <v>33</v>
      </c>
      <c r="T29" s="1" t="s">
        <v>42</v>
      </c>
      <c r="U29" s="1" t="s">
        <v>48</v>
      </c>
      <c r="V29" s="1" t="s">
        <v>35</v>
      </c>
      <c r="W29" s="12" t="s">
        <v>134</v>
      </c>
      <c r="X29" s="1" t="s">
        <v>48</v>
      </c>
    </row>
    <row r="30" spans="2:24" ht="51.65" x14ac:dyDescent="0.25">
      <c r="B30" s="1">
        <v>23</v>
      </c>
      <c r="C30" s="1" t="s">
        <v>49</v>
      </c>
      <c r="D30" s="1" t="s">
        <v>26</v>
      </c>
      <c r="E30" s="1" t="s">
        <v>51</v>
      </c>
      <c r="F30" s="17" t="s">
        <v>135</v>
      </c>
      <c r="G30" s="12" t="s">
        <v>136</v>
      </c>
      <c r="H30" s="12" t="s">
        <v>137</v>
      </c>
      <c r="I30" s="1">
        <v>1</v>
      </c>
      <c r="J30" s="1">
        <v>3</v>
      </c>
      <c r="K30" s="1">
        <f t="shared" ref="K30:K48" si="4">+J30+I30</f>
        <v>4</v>
      </c>
      <c r="L30" s="1" t="e">
        <f>VLOOKUP(K30,#REF!,2,FALSE)</f>
        <v>#REF!</v>
      </c>
      <c r="M30" s="1" t="s">
        <v>31</v>
      </c>
      <c r="N30" s="12" t="s">
        <v>138</v>
      </c>
      <c r="O30" s="1">
        <v>1</v>
      </c>
      <c r="P30" s="1">
        <v>2</v>
      </c>
      <c r="Q30" s="1">
        <f t="shared" ref="Q30:Q48" si="5">+P30+O30</f>
        <v>3</v>
      </c>
      <c r="R30" s="1" t="e">
        <f>VLOOKUP(Q30,#REF!,2,FALSE)</f>
        <v>#REF!</v>
      </c>
      <c r="S30" s="1" t="s">
        <v>33</v>
      </c>
      <c r="T30" s="1" t="s">
        <v>42</v>
      </c>
      <c r="U30" s="1" t="s">
        <v>35</v>
      </c>
      <c r="V30" s="1" t="s">
        <v>139</v>
      </c>
      <c r="W30" s="12" t="s">
        <v>140</v>
      </c>
      <c r="X30" s="1" t="s">
        <v>35</v>
      </c>
    </row>
    <row r="31" spans="2:24" ht="60.8" customHeight="1" x14ac:dyDescent="0.25">
      <c r="B31" s="1">
        <v>24</v>
      </c>
      <c r="C31" s="1" t="s">
        <v>49</v>
      </c>
      <c r="D31" s="1" t="s">
        <v>50</v>
      </c>
      <c r="E31" s="1" t="s">
        <v>51</v>
      </c>
      <c r="F31" s="17" t="s">
        <v>135</v>
      </c>
      <c r="G31" s="12" t="s">
        <v>141</v>
      </c>
      <c r="H31" s="12" t="s">
        <v>142</v>
      </c>
      <c r="I31" s="1">
        <v>1</v>
      </c>
      <c r="J31" s="1">
        <v>5</v>
      </c>
      <c r="K31" s="1">
        <f t="shared" si="4"/>
        <v>6</v>
      </c>
      <c r="L31" s="1" t="e">
        <f>VLOOKUP(K31,#REF!,2,FALSE)</f>
        <v>#REF!</v>
      </c>
      <c r="M31" s="1" t="s">
        <v>143</v>
      </c>
      <c r="N31" s="12" t="s">
        <v>144</v>
      </c>
      <c r="O31" s="1">
        <v>1</v>
      </c>
      <c r="P31" s="1">
        <v>3</v>
      </c>
      <c r="Q31" s="1">
        <f t="shared" si="5"/>
        <v>4</v>
      </c>
      <c r="R31" s="1" t="e">
        <f>VLOOKUP(Q31,#REF!,2,FALSE)</f>
        <v>#REF!</v>
      </c>
      <c r="S31" s="1" t="s">
        <v>33</v>
      </c>
      <c r="T31" s="1" t="s">
        <v>42</v>
      </c>
      <c r="U31" s="1" t="s">
        <v>35</v>
      </c>
      <c r="V31" s="1" t="s">
        <v>139</v>
      </c>
      <c r="W31" s="12" t="s">
        <v>145</v>
      </c>
      <c r="X31" s="1" t="s">
        <v>107</v>
      </c>
    </row>
    <row r="32" spans="2:24" ht="63" customHeight="1" x14ac:dyDescent="0.25">
      <c r="B32" s="1">
        <v>25</v>
      </c>
      <c r="C32" s="1" t="s">
        <v>49</v>
      </c>
      <c r="D32" s="1" t="s">
        <v>26</v>
      </c>
      <c r="E32" s="1" t="s">
        <v>51</v>
      </c>
      <c r="F32" s="17" t="s">
        <v>135</v>
      </c>
      <c r="G32" s="12" t="s">
        <v>146</v>
      </c>
      <c r="H32" s="12" t="s">
        <v>147</v>
      </c>
      <c r="I32" s="1">
        <v>2</v>
      </c>
      <c r="J32" s="1">
        <v>4</v>
      </c>
      <c r="K32" s="1">
        <f t="shared" si="4"/>
        <v>6</v>
      </c>
      <c r="L32" s="1" t="e">
        <f>VLOOKUP(K32,#REF!,2,FALSE)</f>
        <v>#REF!</v>
      </c>
      <c r="M32" s="1" t="s">
        <v>31</v>
      </c>
      <c r="N32" s="12" t="s">
        <v>148</v>
      </c>
      <c r="O32" s="1">
        <v>2</v>
      </c>
      <c r="P32" s="1">
        <v>3</v>
      </c>
      <c r="Q32" s="1">
        <f t="shared" si="5"/>
        <v>5</v>
      </c>
      <c r="R32" s="1" t="e">
        <f>VLOOKUP(Q32,#REF!,2,FALSE)</f>
        <v>#REF!</v>
      </c>
      <c r="S32" s="1" t="s">
        <v>33</v>
      </c>
      <c r="T32" s="1" t="s">
        <v>42</v>
      </c>
      <c r="U32" s="1" t="s">
        <v>35</v>
      </c>
      <c r="V32" s="1" t="s">
        <v>35</v>
      </c>
      <c r="W32" s="12" t="s">
        <v>149</v>
      </c>
      <c r="X32" s="1" t="s">
        <v>35</v>
      </c>
    </row>
    <row r="33" spans="2:24" ht="187.5" customHeight="1" x14ac:dyDescent="0.25">
      <c r="B33" s="1">
        <v>26</v>
      </c>
      <c r="C33" s="1" t="s">
        <v>25</v>
      </c>
      <c r="D33" s="1" t="s">
        <v>26</v>
      </c>
      <c r="E33" s="1" t="s">
        <v>51</v>
      </c>
      <c r="F33" s="17" t="s">
        <v>135</v>
      </c>
      <c r="G33" s="12" t="s">
        <v>150</v>
      </c>
      <c r="H33" s="12" t="s">
        <v>151</v>
      </c>
      <c r="I33" s="1">
        <v>2</v>
      </c>
      <c r="J33" s="1">
        <v>4</v>
      </c>
      <c r="K33" s="1">
        <f>+J33+I33</f>
        <v>6</v>
      </c>
      <c r="L33" s="1" t="s">
        <v>152</v>
      </c>
      <c r="M33" s="1" t="s">
        <v>153</v>
      </c>
      <c r="N33" s="12" t="s">
        <v>154</v>
      </c>
      <c r="O33" s="1">
        <v>2</v>
      </c>
      <c r="P33" s="1">
        <v>2</v>
      </c>
      <c r="Q33" s="1">
        <f t="shared" ref="Q33" si="6">+P33+O33</f>
        <v>4</v>
      </c>
      <c r="R33" s="1" t="e">
        <f>VLOOKUP(Q33,#REF!,2,FALSE)</f>
        <v>#REF!</v>
      </c>
      <c r="S33" s="1" t="s">
        <v>33</v>
      </c>
      <c r="T33" s="1" t="s">
        <v>42</v>
      </c>
      <c r="U33" s="1" t="s">
        <v>35</v>
      </c>
      <c r="V33" s="1" t="s">
        <v>35</v>
      </c>
      <c r="W33" s="12" t="s">
        <v>155</v>
      </c>
      <c r="X33" s="1" t="s">
        <v>35</v>
      </c>
    </row>
    <row r="34" spans="2:24" ht="94.6" customHeight="1" x14ac:dyDescent="0.25">
      <c r="B34" s="1">
        <v>27</v>
      </c>
      <c r="C34" s="1" t="s">
        <v>49</v>
      </c>
      <c r="D34" s="1" t="s">
        <v>26</v>
      </c>
      <c r="E34" s="1" t="s">
        <v>27</v>
      </c>
      <c r="F34" s="18" t="s">
        <v>156</v>
      </c>
      <c r="G34" s="12" t="s">
        <v>157</v>
      </c>
      <c r="H34" s="12" t="s">
        <v>158</v>
      </c>
      <c r="I34" s="1">
        <v>2</v>
      </c>
      <c r="J34" s="1">
        <v>4</v>
      </c>
      <c r="K34" s="1">
        <f t="shared" si="4"/>
        <v>6</v>
      </c>
      <c r="L34" s="1" t="str">
        <f>VLOOKUP(K34,[1]Hoja2!$B$4:$C$13,2,FALSE)</f>
        <v>Alto</v>
      </c>
      <c r="M34" s="1" t="s">
        <v>31</v>
      </c>
      <c r="N34" s="12" t="s">
        <v>159</v>
      </c>
      <c r="O34" s="1">
        <v>2</v>
      </c>
      <c r="P34" s="1">
        <v>3</v>
      </c>
      <c r="Q34" s="1">
        <f t="shared" si="5"/>
        <v>5</v>
      </c>
      <c r="R34" s="1" t="str">
        <f>VLOOKUP(Q34,[1]Hoja2!$B$4:$C$13,2,FALSE)</f>
        <v>Medio</v>
      </c>
      <c r="S34" s="1" t="s">
        <v>41</v>
      </c>
      <c r="T34" s="1" t="s">
        <v>160</v>
      </c>
      <c r="U34" s="1" t="s">
        <v>48</v>
      </c>
      <c r="V34" s="1" t="s">
        <v>35</v>
      </c>
      <c r="W34" s="12" t="s">
        <v>161</v>
      </c>
      <c r="X34" s="1" t="s">
        <v>35</v>
      </c>
    </row>
    <row r="35" spans="2:24" ht="176.3" customHeight="1" x14ac:dyDescent="0.25">
      <c r="B35" s="1">
        <v>28</v>
      </c>
      <c r="C35" s="1" t="s">
        <v>49</v>
      </c>
      <c r="D35" s="1" t="s">
        <v>50</v>
      </c>
      <c r="E35" s="1" t="s">
        <v>162</v>
      </c>
      <c r="F35" s="18" t="s">
        <v>156</v>
      </c>
      <c r="G35" s="12" t="s">
        <v>163</v>
      </c>
      <c r="H35" s="12" t="s">
        <v>164</v>
      </c>
      <c r="I35" s="1">
        <v>2</v>
      </c>
      <c r="J35" s="1">
        <v>5</v>
      </c>
      <c r="K35" s="1">
        <f t="shared" si="4"/>
        <v>7</v>
      </c>
      <c r="L35" s="1" t="str">
        <f>VLOOKUP(K35,[1]Hoja2!$B$4:$C$13,2,FALSE)</f>
        <v>Alto</v>
      </c>
      <c r="M35" s="1" t="s">
        <v>31</v>
      </c>
      <c r="N35" s="12" t="s">
        <v>165</v>
      </c>
      <c r="O35" s="1">
        <v>1</v>
      </c>
      <c r="P35" s="1">
        <v>4</v>
      </c>
      <c r="Q35" s="1">
        <v>6</v>
      </c>
      <c r="R35" s="1" t="str">
        <f>VLOOKUP(Q35,[1]Hoja2!$B$4:$C$13,2,FALSE)</f>
        <v>Alto</v>
      </c>
      <c r="S35" s="1" t="s">
        <v>41</v>
      </c>
      <c r="T35" s="1" t="s">
        <v>42</v>
      </c>
      <c r="U35" s="1" t="s">
        <v>166</v>
      </c>
      <c r="V35" s="1" t="s">
        <v>60</v>
      </c>
      <c r="W35" s="12" t="s">
        <v>167</v>
      </c>
      <c r="X35" s="1" t="s">
        <v>166</v>
      </c>
    </row>
    <row r="36" spans="2:24" ht="90.7" customHeight="1" x14ac:dyDescent="0.25">
      <c r="B36" s="1">
        <v>29</v>
      </c>
      <c r="C36" s="1" t="s">
        <v>49</v>
      </c>
      <c r="D36" s="1" t="s">
        <v>50</v>
      </c>
      <c r="E36" s="1" t="s">
        <v>51</v>
      </c>
      <c r="F36" s="19" t="s">
        <v>168</v>
      </c>
      <c r="G36" s="12" t="s">
        <v>169</v>
      </c>
      <c r="H36" s="12" t="s">
        <v>170</v>
      </c>
      <c r="I36" s="1">
        <v>2</v>
      </c>
      <c r="J36" s="1">
        <v>3</v>
      </c>
      <c r="K36" s="1">
        <f t="shared" ref="K36:K40" si="7">+J36+I36</f>
        <v>5</v>
      </c>
      <c r="L36" s="1" t="e">
        <f>VLOOKUP(K36,#REF!,2,FALSE)</f>
        <v>#REF!</v>
      </c>
      <c r="M36" s="1" t="s">
        <v>39</v>
      </c>
      <c r="N36" s="12" t="s">
        <v>171</v>
      </c>
      <c r="O36" s="1">
        <v>1</v>
      </c>
      <c r="P36" s="1">
        <v>3</v>
      </c>
      <c r="Q36" s="1">
        <f t="shared" ref="Q36:Q40" si="8">+P36+O36</f>
        <v>4</v>
      </c>
      <c r="R36" s="1" t="e">
        <f>VLOOKUP(Q36,#REF!,2,FALSE)</f>
        <v>#REF!</v>
      </c>
      <c r="S36" s="1" t="s">
        <v>41</v>
      </c>
      <c r="T36" s="1" t="s">
        <v>42</v>
      </c>
      <c r="U36" s="1" t="s">
        <v>35</v>
      </c>
      <c r="V36" s="1" t="s">
        <v>35</v>
      </c>
      <c r="W36" s="12" t="s">
        <v>172</v>
      </c>
      <c r="X36" s="1" t="s">
        <v>35</v>
      </c>
    </row>
    <row r="37" spans="2:24" ht="104.3" customHeight="1" x14ac:dyDescent="0.25">
      <c r="B37" s="1">
        <v>30</v>
      </c>
      <c r="C37" s="1" t="s">
        <v>49</v>
      </c>
      <c r="D37" s="1" t="s">
        <v>50</v>
      </c>
      <c r="E37" s="1" t="s">
        <v>173</v>
      </c>
      <c r="F37" s="19" t="s">
        <v>168</v>
      </c>
      <c r="G37" s="12" t="s">
        <v>174</v>
      </c>
      <c r="H37" s="12" t="s">
        <v>175</v>
      </c>
      <c r="I37" s="1">
        <v>1</v>
      </c>
      <c r="J37" s="1">
        <v>5</v>
      </c>
      <c r="K37" s="1">
        <f t="shared" si="7"/>
        <v>6</v>
      </c>
      <c r="L37" s="1" t="e">
        <f>VLOOKUP(K37,#REF!,2,FALSE)</f>
        <v>#REF!</v>
      </c>
      <c r="M37" s="1" t="s">
        <v>39</v>
      </c>
      <c r="N37" s="12" t="s">
        <v>176</v>
      </c>
      <c r="O37" s="1">
        <v>1</v>
      </c>
      <c r="P37" s="1">
        <v>3</v>
      </c>
      <c r="Q37" s="1">
        <f t="shared" si="8"/>
        <v>4</v>
      </c>
      <c r="R37" s="1" t="e">
        <f>VLOOKUP(Q37,#REF!,2,FALSE)</f>
        <v>#REF!</v>
      </c>
      <c r="S37" s="1" t="s">
        <v>33</v>
      </c>
      <c r="T37" s="1" t="s">
        <v>39</v>
      </c>
      <c r="U37" s="1" t="s">
        <v>166</v>
      </c>
      <c r="V37" s="1" t="s">
        <v>60</v>
      </c>
      <c r="W37" s="12" t="s">
        <v>177</v>
      </c>
      <c r="X37" s="1" t="s">
        <v>166</v>
      </c>
    </row>
    <row r="38" spans="2:24" ht="102.75" customHeight="1" x14ac:dyDescent="0.25">
      <c r="B38" s="1">
        <v>31</v>
      </c>
      <c r="C38" s="1" t="s">
        <v>49</v>
      </c>
      <c r="D38" s="1" t="s">
        <v>50</v>
      </c>
      <c r="E38" s="1" t="s">
        <v>173</v>
      </c>
      <c r="F38" s="19" t="s">
        <v>168</v>
      </c>
      <c r="G38" s="12" t="s">
        <v>178</v>
      </c>
      <c r="H38" s="12" t="s">
        <v>179</v>
      </c>
      <c r="I38" s="1">
        <v>2</v>
      </c>
      <c r="J38" s="1">
        <v>4</v>
      </c>
      <c r="K38" s="1">
        <f t="shared" si="7"/>
        <v>6</v>
      </c>
      <c r="L38" s="1" t="e">
        <f>VLOOKUP(K38,#REF!,2,FALSE)</f>
        <v>#REF!</v>
      </c>
      <c r="M38" s="1" t="s">
        <v>31</v>
      </c>
      <c r="N38" s="12" t="s">
        <v>180</v>
      </c>
      <c r="O38" s="1">
        <v>1</v>
      </c>
      <c r="P38" s="1">
        <v>3</v>
      </c>
      <c r="Q38" s="1">
        <f t="shared" si="8"/>
        <v>4</v>
      </c>
      <c r="R38" s="1" t="e">
        <f>VLOOKUP(Q38,#REF!,2,FALSE)</f>
        <v>#REF!</v>
      </c>
      <c r="S38" s="1" t="s">
        <v>33</v>
      </c>
      <c r="T38" s="1" t="s">
        <v>42</v>
      </c>
      <c r="U38" s="1" t="s">
        <v>60</v>
      </c>
      <c r="V38" s="1" t="s">
        <v>35</v>
      </c>
      <c r="W38" s="12" t="s">
        <v>181</v>
      </c>
      <c r="X38" s="1" t="s">
        <v>60</v>
      </c>
    </row>
    <row r="39" spans="2:24" ht="112.6" customHeight="1" x14ac:dyDescent="0.25">
      <c r="B39" s="1">
        <v>32</v>
      </c>
      <c r="C39" s="1" t="s">
        <v>49</v>
      </c>
      <c r="D39" s="1" t="s">
        <v>50</v>
      </c>
      <c r="E39" s="1" t="s">
        <v>51</v>
      </c>
      <c r="F39" s="19" t="s">
        <v>168</v>
      </c>
      <c r="G39" s="12" t="s">
        <v>182</v>
      </c>
      <c r="H39" s="12" t="s">
        <v>183</v>
      </c>
      <c r="I39" s="1">
        <v>2</v>
      </c>
      <c r="J39" s="1">
        <v>3</v>
      </c>
      <c r="K39" s="1">
        <f t="shared" si="7"/>
        <v>5</v>
      </c>
      <c r="L39" s="1" t="e">
        <f>VLOOKUP(K39,#REF!,2,FALSE)</f>
        <v>#REF!</v>
      </c>
      <c r="M39" s="1" t="s">
        <v>31</v>
      </c>
      <c r="N39" s="12" t="s">
        <v>184</v>
      </c>
      <c r="O39" s="1">
        <v>2</v>
      </c>
      <c r="P39" s="1">
        <v>2</v>
      </c>
      <c r="Q39" s="1">
        <f t="shared" si="8"/>
        <v>4</v>
      </c>
      <c r="R39" s="1" t="e">
        <f>VLOOKUP(Q39,#REF!,2,FALSE)</f>
        <v>#REF!</v>
      </c>
      <c r="S39" s="1" t="s">
        <v>33</v>
      </c>
      <c r="T39" s="1" t="s">
        <v>39</v>
      </c>
      <c r="U39" s="1" t="s">
        <v>35</v>
      </c>
      <c r="V39" s="1" t="s">
        <v>35</v>
      </c>
      <c r="W39" s="12" t="s">
        <v>185</v>
      </c>
      <c r="X39" s="1" t="s">
        <v>35</v>
      </c>
    </row>
    <row r="40" spans="2:24" ht="90" customHeight="1" x14ac:dyDescent="0.25">
      <c r="B40" s="1">
        <v>33</v>
      </c>
      <c r="C40" s="1" t="s">
        <v>49</v>
      </c>
      <c r="D40" s="1" t="s">
        <v>50</v>
      </c>
      <c r="E40" s="1" t="s">
        <v>27</v>
      </c>
      <c r="F40" s="19" t="s">
        <v>168</v>
      </c>
      <c r="G40" s="12" t="s">
        <v>186</v>
      </c>
      <c r="H40" s="12" t="s">
        <v>187</v>
      </c>
      <c r="I40" s="1">
        <v>1</v>
      </c>
      <c r="J40" s="1">
        <v>4</v>
      </c>
      <c r="K40" s="1">
        <f t="shared" si="7"/>
        <v>5</v>
      </c>
      <c r="L40" s="1" t="e">
        <f>VLOOKUP(K40,#REF!,2,FALSE)</f>
        <v>#REF!</v>
      </c>
      <c r="M40" s="1" t="s">
        <v>89</v>
      </c>
      <c r="N40" s="12" t="s">
        <v>188</v>
      </c>
      <c r="O40" s="1">
        <v>1</v>
      </c>
      <c r="P40" s="1">
        <v>2</v>
      </c>
      <c r="Q40" s="1">
        <f t="shared" si="8"/>
        <v>3</v>
      </c>
      <c r="R40" s="1" t="e">
        <f>VLOOKUP(Q40,#REF!,2,FALSE)</f>
        <v>#REF!</v>
      </c>
      <c r="S40" s="1" t="s">
        <v>33</v>
      </c>
      <c r="T40" s="1" t="s">
        <v>42</v>
      </c>
      <c r="U40" s="1" t="s">
        <v>48</v>
      </c>
      <c r="V40" s="1" t="s">
        <v>35</v>
      </c>
      <c r="W40" s="12" t="s">
        <v>189</v>
      </c>
      <c r="X40" s="1" t="s">
        <v>103</v>
      </c>
    </row>
    <row r="41" spans="2:24" ht="126.7" customHeight="1" x14ac:dyDescent="0.25">
      <c r="B41" s="1">
        <v>34</v>
      </c>
      <c r="C41" s="2" t="s">
        <v>49</v>
      </c>
      <c r="D41" s="2" t="s">
        <v>26</v>
      </c>
      <c r="E41" s="2" t="s">
        <v>51</v>
      </c>
      <c r="F41" s="19" t="s">
        <v>168</v>
      </c>
      <c r="G41" s="4" t="s">
        <v>190</v>
      </c>
      <c r="H41" s="4" t="s">
        <v>191</v>
      </c>
      <c r="I41" s="2">
        <v>1</v>
      </c>
      <c r="J41" s="2">
        <v>1</v>
      </c>
      <c r="K41" s="2">
        <v>2</v>
      </c>
      <c r="L41" s="2" t="s">
        <v>192</v>
      </c>
      <c r="M41" s="2" t="s">
        <v>31</v>
      </c>
      <c r="N41" s="4" t="s">
        <v>193</v>
      </c>
      <c r="O41" s="2">
        <v>1</v>
      </c>
      <c r="P41" s="2">
        <v>1</v>
      </c>
      <c r="Q41" s="2">
        <v>2</v>
      </c>
      <c r="R41" s="2" t="s">
        <v>192</v>
      </c>
      <c r="S41" s="2" t="s">
        <v>33</v>
      </c>
      <c r="T41" s="2" t="s">
        <v>42</v>
      </c>
      <c r="U41" s="2" t="s">
        <v>194</v>
      </c>
      <c r="V41" s="2" t="s">
        <v>195</v>
      </c>
      <c r="W41" s="4" t="s">
        <v>196</v>
      </c>
      <c r="X41" s="2" t="s">
        <v>197</v>
      </c>
    </row>
    <row r="42" spans="2:24" ht="51.65" x14ac:dyDescent="0.25">
      <c r="B42" s="1">
        <v>35</v>
      </c>
      <c r="C42" s="1" t="s">
        <v>25</v>
      </c>
      <c r="D42" s="1" t="s">
        <v>26</v>
      </c>
      <c r="E42" s="1" t="s">
        <v>51</v>
      </c>
      <c r="F42" s="20" t="s">
        <v>198</v>
      </c>
      <c r="G42" s="12" t="s">
        <v>199</v>
      </c>
      <c r="H42" s="12" t="s">
        <v>200</v>
      </c>
      <c r="I42" s="1">
        <v>1</v>
      </c>
      <c r="J42" s="1">
        <v>3</v>
      </c>
      <c r="K42" s="1">
        <f t="shared" si="4"/>
        <v>4</v>
      </c>
      <c r="L42" s="1" t="e">
        <f>VLOOKUP(K42,#REF!,2,FALSE)</f>
        <v>#REF!</v>
      </c>
      <c r="M42" s="1" t="s">
        <v>89</v>
      </c>
      <c r="N42" s="12" t="s">
        <v>201</v>
      </c>
      <c r="O42" s="1">
        <v>1</v>
      </c>
      <c r="P42" s="1">
        <v>1</v>
      </c>
      <c r="Q42" s="1">
        <f t="shared" si="5"/>
        <v>2</v>
      </c>
      <c r="R42" s="1" t="e">
        <f>VLOOKUP(Q42,#REF!,2,FALSE)</f>
        <v>#REF!</v>
      </c>
      <c r="S42" s="1" t="s">
        <v>33</v>
      </c>
      <c r="T42" s="1" t="s">
        <v>42</v>
      </c>
      <c r="U42" s="1" t="s">
        <v>35</v>
      </c>
      <c r="V42" s="1" t="s">
        <v>35</v>
      </c>
      <c r="W42" s="12" t="s">
        <v>202</v>
      </c>
      <c r="X42" s="1" t="s">
        <v>35</v>
      </c>
    </row>
    <row r="43" spans="2:24" ht="63" customHeight="1" x14ac:dyDescent="0.25">
      <c r="B43" s="1">
        <v>36</v>
      </c>
      <c r="C43" s="1" t="s">
        <v>25</v>
      </c>
      <c r="D43" s="1" t="s">
        <v>26</v>
      </c>
      <c r="E43" s="1" t="s">
        <v>51</v>
      </c>
      <c r="F43" s="20" t="s">
        <v>198</v>
      </c>
      <c r="G43" s="12" t="s">
        <v>203</v>
      </c>
      <c r="H43" s="12" t="s">
        <v>200</v>
      </c>
      <c r="I43" s="1">
        <v>2</v>
      </c>
      <c r="J43" s="1">
        <v>3</v>
      </c>
      <c r="K43" s="1">
        <f t="shared" si="4"/>
        <v>5</v>
      </c>
      <c r="L43" s="1" t="e">
        <f>VLOOKUP(K43,#REF!,2,FALSE)</f>
        <v>#REF!</v>
      </c>
      <c r="M43" s="1" t="s">
        <v>89</v>
      </c>
      <c r="N43" s="12" t="s">
        <v>204</v>
      </c>
      <c r="O43" s="1">
        <v>2</v>
      </c>
      <c r="P43" s="1">
        <v>2</v>
      </c>
      <c r="Q43" s="1">
        <f t="shared" si="5"/>
        <v>4</v>
      </c>
      <c r="R43" s="1" t="e">
        <f>VLOOKUP(Q43,#REF!,2,FALSE)</f>
        <v>#REF!</v>
      </c>
      <c r="S43" s="1" t="s">
        <v>33</v>
      </c>
      <c r="T43" s="1" t="s">
        <v>42</v>
      </c>
      <c r="U43" s="1" t="s">
        <v>35</v>
      </c>
      <c r="V43" s="1" t="s">
        <v>35</v>
      </c>
      <c r="W43" s="12" t="s">
        <v>202</v>
      </c>
      <c r="X43" s="1" t="s">
        <v>35</v>
      </c>
    </row>
    <row r="44" spans="2:24" ht="86.3" customHeight="1" x14ac:dyDescent="0.25">
      <c r="B44" s="1">
        <v>37</v>
      </c>
      <c r="C44" s="1" t="s">
        <v>25</v>
      </c>
      <c r="D44" s="1" t="s">
        <v>26</v>
      </c>
      <c r="E44" s="1" t="s">
        <v>51</v>
      </c>
      <c r="F44" s="20" t="s">
        <v>198</v>
      </c>
      <c r="G44" s="12" t="s">
        <v>205</v>
      </c>
      <c r="H44" s="12" t="s">
        <v>206</v>
      </c>
      <c r="I44" s="1">
        <v>1</v>
      </c>
      <c r="J44" s="1">
        <v>5</v>
      </c>
      <c r="K44" s="1">
        <f t="shared" si="4"/>
        <v>6</v>
      </c>
      <c r="L44" s="1" t="e">
        <f>VLOOKUP(K44,#REF!,2,FALSE)</f>
        <v>#REF!</v>
      </c>
      <c r="M44" s="1" t="s">
        <v>89</v>
      </c>
      <c r="N44" s="12" t="s">
        <v>207</v>
      </c>
      <c r="O44" s="1">
        <v>1</v>
      </c>
      <c r="P44" s="1">
        <v>5</v>
      </c>
      <c r="Q44" s="1">
        <f t="shared" si="5"/>
        <v>6</v>
      </c>
      <c r="R44" s="1" t="e">
        <f>VLOOKUP(Q44,#REF!,2,FALSE)</f>
        <v>#REF!</v>
      </c>
      <c r="S44" s="1" t="s">
        <v>41</v>
      </c>
      <c r="T44" s="1" t="s">
        <v>42</v>
      </c>
      <c r="U44" s="1" t="s">
        <v>35</v>
      </c>
      <c r="V44" s="1" t="s">
        <v>35</v>
      </c>
      <c r="W44" s="12" t="s">
        <v>207</v>
      </c>
      <c r="X44" s="1" t="s">
        <v>35</v>
      </c>
    </row>
    <row r="45" spans="2:24" ht="208.55" customHeight="1" x14ac:dyDescent="0.25">
      <c r="B45" s="1">
        <v>38</v>
      </c>
      <c r="C45" s="1" t="s">
        <v>25</v>
      </c>
      <c r="D45" s="1" t="s">
        <v>26</v>
      </c>
      <c r="E45" s="1" t="s">
        <v>45</v>
      </c>
      <c r="F45" s="21" t="s">
        <v>208</v>
      </c>
      <c r="G45" s="12" t="s">
        <v>209</v>
      </c>
      <c r="H45" s="12" t="s">
        <v>210</v>
      </c>
      <c r="I45" s="1">
        <v>1</v>
      </c>
      <c r="J45" s="1">
        <v>4</v>
      </c>
      <c r="K45" s="1">
        <f t="shared" si="4"/>
        <v>5</v>
      </c>
      <c r="L45" s="1" t="e">
        <f>VLOOKUP(K45,#REF!,2,FALSE)</f>
        <v>#REF!</v>
      </c>
      <c r="M45" s="1" t="s">
        <v>39</v>
      </c>
      <c r="N45" s="12" t="s">
        <v>211</v>
      </c>
      <c r="O45" s="1">
        <v>1</v>
      </c>
      <c r="P45" s="1">
        <v>2</v>
      </c>
      <c r="Q45" s="1">
        <f t="shared" si="5"/>
        <v>3</v>
      </c>
      <c r="R45" s="1" t="e">
        <f>VLOOKUP(Q45,#REF!,2,FALSE)</f>
        <v>#REF!</v>
      </c>
      <c r="S45" s="1" t="s">
        <v>33</v>
      </c>
      <c r="T45" s="1" t="s">
        <v>42</v>
      </c>
      <c r="U45" s="1" t="s">
        <v>48</v>
      </c>
      <c r="V45" s="1" t="s">
        <v>60</v>
      </c>
      <c r="W45" s="12" t="s">
        <v>212</v>
      </c>
      <c r="X45" s="1" t="s">
        <v>213</v>
      </c>
    </row>
    <row r="46" spans="2:24" ht="199.55" customHeight="1" x14ac:dyDescent="0.25">
      <c r="B46" s="1">
        <v>39</v>
      </c>
      <c r="C46" s="1" t="s">
        <v>25</v>
      </c>
      <c r="D46" s="1" t="s">
        <v>26</v>
      </c>
      <c r="E46" s="1" t="s">
        <v>45</v>
      </c>
      <c r="F46" s="21" t="s">
        <v>208</v>
      </c>
      <c r="G46" s="12" t="s">
        <v>214</v>
      </c>
      <c r="H46" s="12" t="s">
        <v>215</v>
      </c>
      <c r="I46" s="1">
        <v>1</v>
      </c>
      <c r="J46" s="1">
        <v>5</v>
      </c>
      <c r="K46" s="1">
        <f t="shared" si="4"/>
        <v>6</v>
      </c>
      <c r="L46" s="1" t="e">
        <f>VLOOKUP(K46,#REF!,2,FALSE)</f>
        <v>#REF!</v>
      </c>
      <c r="M46" s="1" t="s">
        <v>39</v>
      </c>
      <c r="N46" s="12" t="s">
        <v>216</v>
      </c>
      <c r="O46" s="1">
        <v>1</v>
      </c>
      <c r="P46" s="1">
        <v>2</v>
      </c>
      <c r="Q46" s="1">
        <f t="shared" si="5"/>
        <v>3</v>
      </c>
      <c r="R46" s="1" t="e">
        <f>VLOOKUP(Q46,#REF!,2,FALSE)</f>
        <v>#REF!</v>
      </c>
      <c r="S46" s="1" t="s">
        <v>33</v>
      </c>
      <c r="T46" s="1" t="s">
        <v>39</v>
      </c>
      <c r="U46" s="1" t="s">
        <v>48</v>
      </c>
      <c r="V46" s="1" t="s">
        <v>60</v>
      </c>
      <c r="W46" s="12" t="s">
        <v>217</v>
      </c>
      <c r="X46" s="1" t="s">
        <v>103</v>
      </c>
    </row>
    <row r="47" spans="2:24" ht="190.55" customHeight="1" x14ac:dyDescent="0.25">
      <c r="B47" s="1">
        <v>40</v>
      </c>
      <c r="C47" s="22" t="s">
        <v>25</v>
      </c>
      <c r="D47" s="22" t="s">
        <v>26</v>
      </c>
      <c r="E47" s="22" t="s">
        <v>162</v>
      </c>
      <c r="F47" s="23" t="s">
        <v>208</v>
      </c>
      <c r="G47" s="24" t="s">
        <v>218</v>
      </c>
      <c r="H47" s="24" t="s">
        <v>219</v>
      </c>
      <c r="I47" s="22">
        <v>1</v>
      </c>
      <c r="J47" s="22">
        <v>4</v>
      </c>
      <c r="K47" s="22">
        <f t="shared" si="4"/>
        <v>5</v>
      </c>
      <c r="L47" s="22" t="e">
        <f>VLOOKUP(K47,#REF!,2,FALSE)</f>
        <v>#REF!</v>
      </c>
      <c r="M47" s="22" t="s">
        <v>220</v>
      </c>
      <c r="N47" s="24" t="s">
        <v>221</v>
      </c>
      <c r="O47" s="22">
        <v>1</v>
      </c>
      <c r="P47" s="22">
        <v>3</v>
      </c>
      <c r="Q47" s="22">
        <f t="shared" si="5"/>
        <v>4</v>
      </c>
      <c r="R47" s="22" t="e">
        <f>VLOOKUP(Q47,#REF!,2,FALSE)</f>
        <v>#REF!</v>
      </c>
      <c r="S47" s="22" t="s">
        <v>33</v>
      </c>
      <c r="T47" s="22" t="s">
        <v>222</v>
      </c>
      <c r="U47" s="22" t="s">
        <v>223</v>
      </c>
      <c r="V47" s="22" t="s">
        <v>224</v>
      </c>
      <c r="W47" s="24" t="s">
        <v>225</v>
      </c>
      <c r="X47" s="22" t="s">
        <v>226</v>
      </c>
    </row>
    <row r="48" spans="2:24" ht="191.25" customHeight="1" x14ac:dyDescent="0.25">
      <c r="B48" s="1">
        <v>41</v>
      </c>
      <c r="C48" s="25" t="s">
        <v>25</v>
      </c>
      <c r="D48" s="25" t="s">
        <v>26</v>
      </c>
      <c r="E48" s="25" t="s">
        <v>51</v>
      </c>
      <c r="F48" s="26" t="s">
        <v>208</v>
      </c>
      <c r="G48" s="27" t="s">
        <v>227</v>
      </c>
      <c r="H48" s="27" t="s">
        <v>228</v>
      </c>
      <c r="I48" s="25">
        <v>1</v>
      </c>
      <c r="J48" s="25">
        <v>5</v>
      </c>
      <c r="K48" s="25">
        <f t="shared" si="4"/>
        <v>6</v>
      </c>
      <c r="L48" s="25" t="e">
        <f>VLOOKUP(K48,#REF!,2,FALSE)</f>
        <v>#REF!</v>
      </c>
      <c r="M48" s="25" t="s">
        <v>229</v>
      </c>
      <c r="N48" s="27" t="s">
        <v>230</v>
      </c>
      <c r="O48" s="25">
        <v>1</v>
      </c>
      <c r="P48" s="25">
        <v>2</v>
      </c>
      <c r="Q48" s="25">
        <f t="shared" si="5"/>
        <v>3</v>
      </c>
      <c r="R48" s="25" t="e">
        <f>VLOOKUP(Q48,#REF!,2,FALSE)</f>
        <v>#REF!</v>
      </c>
      <c r="S48" s="25" t="s">
        <v>33</v>
      </c>
      <c r="T48" s="25" t="s">
        <v>31</v>
      </c>
      <c r="U48" s="25" t="s">
        <v>231</v>
      </c>
      <c r="V48" s="25" t="s">
        <v>232</v>
      </c>
      <c r="W48" s="27" t="s">
        <v>55</v>
      </c>
      <c r="X48" s="25" t="s">
        <v>103</v>
      </c>
    </row>
    <row r="49" spans="2:24" ht="162.69999999999999" customHeight="1" x14ac:dyDescent="0.25">
      <c r="B49" s="1">
        <v>42</v>
      </c>
      <c r="C49" s="1" t="s">
        <v>49</v>
      </c>
      <c r="D49" s="1" t="s">
        <v>50</v>
      </c>
      <c r="E49" s="1" t="s">
        <v>27</v>
      </c>
      <c r="F49" s="1" t="s">
        <v>168</v>
      </c>
      <c r="G49" s="12" t="s">
        <v>233</v>
      </c>
      <c r="H49" s="12" t="s">
        <v>234</v>
      </c>
      <c r="I49" s="1">
        <v>2</v>
      </c>
      <c r="J49" s="1">
        <v>4</v>
      </c>
      <c r="K49" s="1">
        <f t="shared" ref="K49" si="9">+J49+I49</f>
        <v>6</v>
      </c>
      <c r="L49" s="1" t="e">
        <f>VLOOKUP(K49,#REF!,2,FALSE)</f>
        <v>#REF!</v>
      </c>
      <c r="M49" s="1" t="s">
        <v>39</v>
      </c>
      <c r="N49" s="12" t="s">
        <v>235</v>
      </c>
      <c r="O49" s="1">
        <v>1</v>
      </c>
      <c r="P49" s="1">
        <v>2</v>
      </c>
      <c r="Q49" s="1">
        <f t="shared" ref="Q49" si="10">+P49+O49</f>
        <v>3</v>
      </c>
      <c r="R49" s="1" t="e">
        <f>VLOOKUP(Q49,#REF!,2,FALSE)</f>
        <v>#REF!</v>
      </c>
      <c r="S49" s="1" t="s">
        <v>33</v>
      </c>
      <c r="T49" s="1" t="s">
        <v>39</v>
      </c>
      <c r="U49" s="1" t="s">
        <v>48</v>
      </c>
      <c r="V49" s="1" t="s">
        <v>48</v>
      </c>
      <c r="W49" s="12" t="s">
        <v>236</v>
      </c>
      <c r="X49" s="1" t="s">
        <v>237</v>
      </c>
    </row>
    <row r="50" spans="2:24" ht="228.75" customHeight="1" x14ac:dyDescent="0.25">
      <c r="B50" s="1">
        <v>43</v>
      </c>
      <c r="C50" s="22" t="s">
        <v>49</v>
      </c>
      <c r="D50" s="22" t="s">
        <v>50</v>
      </c>
      <c r="E50" s="22" t="s">
        <v>27</v>
      </c>
      <c r="F50" s="28" t="s">
        <v>168</v>
      </c>
      <c r="G50" s="24" t="s">
        <v>238</v>
      </c>
      <c r="H50" s="24" t="s">
        <v>239</v>
      </c>
      <c r="I50" s="22">
        <v>5</v>
      </c>
      <c r="J50" s="22">
        <v>5</v>
      </c>
      <c r="K50" s="22">
        <f t="shared" ref="K50" si="11">+J50+I50</f>
        <v>10</v>
      </c>
      <c r="L50" s="22" t="e">
        <f>VLOOKUP(K50,#REF!,2,FALSE)</f>
        <v>#REF!</v>
      </c>
      <c r="M50" s="22" t="s">
        <v>89</v>
      </c>
      <c r="N50" s="24" t="s">
        <v>240</v>
      </c>
      <c r="O50" s="22">
        <v>4</v>
      </c>
      <c r="P50" s="22">
        <v>2</v>
      </c>
      <c r="Q50" s="22">
        <f t="shared" ref="Q50" si="12">+P50+O50</f>
        <v>6</v>
      </c>
      <c r="R50" s="22" t="e">
        <f>VLOOKUP(Q50,#REF!,2,FALSE)</f>
        <v>#REF!</v>
      </c>
      <c r="S50" s="22" t="s">
        <v>33</v>
      </c>
      <c r="T50" s="22" t="s">
        <v>42</v>
      </c>
      <c r="U50" s="22" t="s">
        <v>241</v>
      </c>
      <c r="V50" s="22" t="s">
        <v>35</v>
      </c>
      <c r="W50" s="24" t="s">
        <v>242</v>
      </c>
      <c r="X50" s="22" t="s">
        <v>243</v>
      </c>
    </row>
    <row r="51" spans="2:24" ht="131.1" customHeight="1" x14ac:dyDescent="0.25">
      <c r="B51" s="1">
        <v>44</v>
      </c>
      <c r="C51" s="2" t="s">
        <v>244</v>
      </c>
      <c r="D51" s="2" t="s">
        <v>245</v>
      </c>
      <c r="E51" s="2" t="s">
        <v>246</v>
      </c>
      <c r="F51" s="3" t="s">
        <v>247</v>
      </c>
      <c r="G51" s="2" t="s">
        <v>248</v>
      </c>
      <c r="H51" s="2" t="s">
        <v>249</v>
      </c>
      <c r="I51" s="2">
        <v>4</v>
      </c>
      <c r="J51" s="2">
        <v>5</v>
      </c>
      <c r="K51" s="2">
        <v>9</v>
      </c>
      <c r="L51" s="2" t="s">
        <v>250</v>
      </c>
      <c r="M51" s="2" t="s">
        <v>89</v>
      </c>
      <c r="N51" s="2" t="s">
        <v>251</v>
      </c>
      <c r="O51" s="2">
        <v>4</v>
      </c>
      <c r="P51" s="2">
        <v>4</v>
      </c>
      <c r="Q51" s="2">
        <v>8</v>
      </c>
      <c r="R51" s="2" t="s">
        <v>252</v>
      </c>
      <c r="S51" s="2" t="s">
        <v>33</v>
      </c>
      <c r="T51" s="2" t="s">
        <v>42</v>
      </c>
      <c r="U51" s="2" t="s">
        <v>241</v>
      </c>
      <c r="V51" s="2" t="s">
        <v>35</v>
      </c>
      <c r="W51" s="2" t="s">
        <v>253</v>
      </c>
      <c r="X51" s="2" t="s">
        <v>213</v>
      </c>
    </row>
    <row r="52" spans="2:24" ht="152.35" customHeight="1" x14ac:dyDescent="0.25">
      <c r="B52" s="1">
        <v>45</v>
      </c>
      <c r="C52" s="2" t="s">
        <v>254</v>
      </c>
      <c r="D52" s="2" t="s">
        <v>255</v>
      </c>
      <c r="E52" s="2" t="s">
        <v>246</v>
      </c>
      <c r="F52" s="3" t="s">
        <v>247</v>
      </c>
      <c r="G52" s="4" t="s">
        <v>256</v>
      </c>
      <c r="H52" s="4" t="s">
        <v>257</v>
      </c>
      <c r="I52" s="2">
        <v>4</v>
      </c>
      <c r="J52" s="2">
        <v>5</v>
      </c>
      <c r="K52" s="2">
        <v>9</v>
      </c>
      <c r="L52" s="2" t="s">
        <v>250</v>
      </c>
      <c r="M52" s="2" t="s">
        <v>258</v>
      </c>
      <c r="N52" s="4" t="s">
        <v>259</v>
      </c>
      <c r="O52" s="2">
        <v>4</v>
      </c>
      <c r="P52" s="2">
        <v>4</v>
      </c>
      <c r="Q52" s="2">
        <v>8</v>
      </c>
      <c r="R52" s="2" t="s">
        <v>252</v>
      </c>
      <c r="S52" s="2" t="s">
        <v>260</v>
      </c>
      <c r="T52" s="2" t="s">
        <v>42</v>
      </c>
      <c r="U52" s="2" t="s">
        <v>241</v>
      </c>
      <c r="V52" s="2" t="s">
        <v>241</v>
      </c>
      <c r="W52" s="2" t="s">
        <v>261</v>
      </c>
      <c r="X52" s="2" t="s">
        <v>213</v>
      </c>
    </row>
    <row r="53" spans="2:24" ht="156.1" customHeight="1" x14ac:dyDescent="0.25">
      <c r="B53" s="1">
        <v>46</v>
      </c>
      <c r="C53" s="1" t="s">
        <v>49</v>
      </c>
      <c r="D53" s="1" t="s">
        <v>50</v>
      </c>
      <c r="E53" s="1" t="s">
        <v>27</v>
      </c>
      <c r="F53" s="19" t="s">
        <v>168</v>
      </c>
      <c r="G53" s="12" t="s">
        <v>262</v>
      </c>
      <c r="H53" s="12" t="s">
        <v>263</v>
      </c>
      <c r="I53" s="1">
        <v>3</v>
      </c>
      <c r="J53" s="1">
        <v>4</v>
      </c>
      <c r="K53" s="1">
        <f t="shared" ref="K53" si="13">+J53+I53</f>
        <v>7</v>
      </c>
      <c r="L53" s="1" t="e">
        <f>VLOOKUP(K53,#REF!,2,FALSE)</f>
        <v>#REF!</v>
      </c>
      <c r="M53" s="1" t="s">
        <v>31</v>
      </c>
      <c r="N53" s="12" t="s">
        <v>264</v>
      </c>
      <c r="O53" s="1">
        <v>2</v>
      </c>
      <c r="P53" s="1">
        <v>2</v>
      </c>
      <c r="Q53" s="1">
        <f t="shared" ref="Q53" si="14">+P53+O53</f>
        <v>4</v>
      </c>
      <c r="R53" s="1" t="e">
        <f>VLOOKUP(Q53,#REF!,2,FALSE)</f>
        <v>#REF!</v>
      </c>
      <c r="S53" s="1" t="s">
        <v>33</v>
      </c>
      <c r="T53" s="1" t="s">
        <v>265</v>
      </c>
      <c r="U53" s="1" t="s">
        <v>241</v>
      </c>
      <c r="V53" s="1" t="s">
        <v>35</v>
      </c>
      <c r="W53" s="12" t="s">
        <v>266</v>
      </c>
      <c r="X53" s="1" t="s">
        <v>35</v>
      </c>
    </row>
  </sheetData>
  <sheetProtection algorithmName="SHA-512" hashValue="zABNyyD0yhD+lxF5A+MaxbGP9QytMEPSf9Na85Eqt2pxSZIeU9Cw7NZdhm7zd5qr8JS4IJL2mx1iJ7EK1pyPDw==" saltValue="L7oD/+IV2qyhNKe3Fa/A9w==" spinCount="100000" sheet="1" objects="1" scenarios="1"/>
  <sortState ref="C36:X40">
    <sortCondition descending="1" ref="C36:C40"/>
  </sortState>
  <mergeCells count="23">
    <mergeCell ref="M6:M7"/>
    <mergeCell ref="V6:V7"/>
    <mergeCell ref="N6:N7"/>
    <mergeCell ref="O6:R6"/>
    <mergeCell ref="S6:S7"/>
    <mergeCell ref="T6:T7"/>
    <mergeCell ref="U6:U7"/>
    <mergeCell ref="B3:X3"/>
    <mergeCell ref="B2:X2"/>
    <mergeCell ref="B4:X4"/>
    <mergeCell ref="B5:X5"/>
    <mergeCell ref="B6:B7"/>
    <mergeCell ref="C6:C7"/>
    <mergeCell ref="D6:D7"/>
    <mergeCell ref="E6:E7"/>
    <mergeCell ref="F6:F7"/>
    <mergeCell ref="G6:G7"/>
    <mergeCell ref="H6:H7"/>
    <mergeCell ref="W6:X6"/>
    <mergeCell ref="I6:I7"/>
    <mergeCell ref="J6:J7"/>
    <mergeCell ref="K6:K7"/>
    <mergeCell ref="L6:L7"/>
  </mergeCells>
  <pageMargins left="0.7" right="0.7" top="0.75" bottom="0.75" header="0.3" footer="0.3"/>
  <pageSetup paperSize="9" orientation="portrait" horizontalDpi="3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2A0E2AE1F0E3994ABF904B99EEB71848" ma:contentTypeVersion="14" ma:contentTypeDescription="Create a new document." ma:contentTypeScope="" ma:versionID="3ddaaf24b2d6722d3982729917cc282a">
  <xsd:schema xmlns:xsd="http://www.w3.org/2001/XMLSchema" xmlns:xs="http://www.w3.org/2001/XMLSchema" xmlns:p="http://schemas.microsoft.com/office/2006/metadata/properties" xmlns:ns1="http://schemas.microsoft.com/sharepoint/v3" xmlns:ns2="2add2ae9-9ac7-4b92-a563-faf84d09f8b7" xmlns:ns3="a95545c8-ea11-4e08-a45a-87bf5a6f947e" targetNamespace="http://schemas.microsoft.com/office/2006/metadata/properties" ma:root="true" ma:fieldsID="c6b3b77b53ce791503874543fc50e561" ns1:_="" ns2:_="" ns3:_="">
    <xsd:import namespace="http://schemas.microsoft.com/sharepoint/v3"/>
    <xsd:import namespace="2add2ae9-9ac7-4b92-a563-faf84d09f8b7"/>
    <xsd:import namespace="a95545c8-ea11-4e08-a45a-87bf5a6f947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1:_ip_UnifiedCompliancePolicyProperties" minOccurs="0"/>
                <xsd:element ref="ns1:_ip_UnifiedCompliancePolicyUIAc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xsd:simpleType>
        <xsd:restriction base="dms:Note"/>
      </xsd:simpleType>
    </xsd:element>
    <xsd:element name="_ip_UnifiedCompliancePolicyUIAction" ma:index="21"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add2ae9-9ac7-4b92-a563-faf84d09f8b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5debfcba-7ab8-4e81-bb94-72804333e642"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a95545c8-ea11-4e08-a45a-87bf5a6f947e"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d6ef70e2-b89e-4437-8f72-8333bc7506ed}" ma:internalName="TaxCatchAll" ma:showField="CatchAllData" ma:web="a95545c8-ea11-4e08-a45a-87bf5a6f947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TaxCatchAll xmlns="a95545c8-ea11-4e08-a45a-87bf5a6f947e" xsi:nil="true"/>
    <_ip_UnifiedCompliancePolicyProperties xmlns="http://schemas.microsoft.com/sharepoint/v3" xsi:nil="true"/>
    <lcf76f155ced4ddcb4097134ff3c332f xmlns="2add2ae9-9ac7-4b92-a563-faf84d09f8b7">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F4615DAD-00EA-4CC8-B979-423E48A56483}">
  <ds:schemaRefs>
    <ds:schemaRef ds:uri="http://schemas.microsoft.com/sharepoint/v3/contenttype/forms"/>
  </ds:schemaRefs>
</ds:datastoreItem>
</file>

<file path=customXml/itemProps2.xml><?xml version="1.0" encoding="utf-8"?>
<ds:datastoreItem xmlns:ds="http://schemas.openxmlformats.org/officeDocument/2006/customXml" ds:itemID="{5D018FC6-CA55-4ED1-A2AB-2443A22385C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2add2ae9-9ac7-4b92-a563-faf84d09f8b7"/>
    <ds:schemaRef ds:uri="a95545c8-ea11-4e08-a45a-87bf5a6f947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A2008DD-A70E-494D-81EF-0B19F38F7D42}">
  <ds:schemaRefs>
    <ds:schemaRef ds:uri="2add2ae9-9ac7-4b92-a563-faf84d09f8b7"/>
    <ds:schemaRef ds:uri="http://schemas.microsoft.com/office/infopath/2007/PartnerControls"/>
    <ds:schemaRef ds:uri="http://purl.org/dc/dcmitype/"/>
    <ds:schemaRef ds:uri="http://www.w3.org/XML/1998/namespace"/>
    <ds:schemaRef ds:uri="http://schemas.openxmlformats.org/package/2006/metadata/core-properties"/>
    <ds:schemaRef ds:uri="a95545c8-ea11-4e08-a45a-87bf5a6f947e"/>
    <ds:schemaRef ds:uri="http://schemas.microsoft.com/office/2006/documentManagement/types"/>
    <ds:schemaRef ds:uri="http://schemas.microsoft.com/sharepoint/v3"/>
    <ds:schemaRef ds:uri="http://schemas.microsoft.com/office/2006/metadata/properties"/>
    <ds:schemaRef ds:uri="http://purl.org/dc/term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OBRA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YEZID FERREIRA</dc:creator>
  <cp:keywords/>
  <dc:description/>
  <cp:lastModifiedBy>MY. GENNY ALEXANDRA RODRIGUEZ MARTINEZ</cp:lastModifiedBy>
  <cp:revision/>
  <dcterms:created xsi:type="dcterms:W3CDTF">2023-06-19T12:22:49Z</dcterms:created>
  <dcterms:modified xsi:type="dcterms:W3CDTF">2026-08-05T13:14:38Z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0x0101002A0E2AE1F0E3994ABF904B99EEB71848</vt:lpwstr>
  </property>
  <property fmtid="{D5CDD505-2E9C-101B-9397-08002B2CF9AE}" pid="3" name="Order">
    <vt:r8>2431700</vt:r8>
  </property>
  <property fmtid="{D5CDD505-2E9C-101B-9397-08002B2CF9AE}" pid="4" name="ComplianceAssetId">
    <vt:lpwstr/>
  </property>
  <property fmtid="{D5CDD505-2E9C-101B-9397-08002B2CF9AE}" pid="5" name="_ExtendedDescription">
    <vt:lpwstr/>
  </property>
  <property fmtid="{D5CDD505-2E9C-101B-9397-08002B2CF9AE}" pid="6" name="TriggerFlowInfo">
    <vt:lpwstr/>
  </property>
  <property fmtid="{D5CDD505-2E9C-101B-9397-08002B2CF9AE}" pid="7" name="MediaServiceImageTags">
    <vt:lpwstr/>
  </property>
</Properties>
</file>