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AREAS_PROTEGIDAS\AREAS_2026\CONTRATACION\1. Consult. Lineamientos Turismo Tatacoa\4 MESES\"/>
    </mc:Choice>
  </mc:AlternateContent>
  <xr:revisionPtr revIDLastSave="0" documentId="13_ncr:1_{A37BF8B0-D349-4D28-A323-260B4326AF9A}" xr6:coauthVersionLast="47" xr6:coauthVersionMax="47" xr10:uidLastSave="{00000000-0000-0000-0000-000000000000}"/>
  <bookViews>
    <workbookView xWindow="13550" yWindow="-110" windowWidth="38620" windowHeight="21100" activeTab="3" xr2:uid="{00000000-000D-0000-FFFF-FFFF00000000}"/>
  </bookViews>
  <sheets>
    <sheet name="ptto" sheetId="1" r:id="rId1"/>
    <sheet name="GRADOS" sheetId="2" r:id="rId2"/>
    <sheet name="competencias" sheetId="3" r:id="rId3"/>
    <sheet name="cron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8" i="1" l="1"/>
  <c r="F11" i="1" l="1"/>
  <c r="F4" i="1"/>
  <c r="F9" i="1" s="1"/>
  <c r="C27" i="1" s="1"/>
  <c r="C29" i="1" s="1"/>
  <c r="F17" i="1" l="1"/>
  <c r="F18" i="1" s="1"/>
  <c r="F16" i="1"/>
  <c r="F15" i="1"/>
  <c r="F14" i="1"/>
  <c r="F13" i="1"/>
  <c r="F12" i="1"/>
  <c r="F5" i="1" l="1"/>
  <c r="F6" i="1"/>
  <c r="F7" i="1"/>
  <c r="F8" i="1"/>
  <c r="F19" i="1" l="1"/>
  <c r="F20" i="1" l="1"/>
  <c r="F21" i="1" l="1"/>
  <c r="F23" i="1" s="1"/>
  <c r="C30" i="1"/>
  <c r="C31" i="1" s="1"/>
</calcChain>
</file>

<file path=xl/sharedStrings.xml><?xml version="1.0" encoding="utf-8"?>
<sst xmlns="http://schemas.openxmlformats.org/spreadsheetml/2006/main" count="117" uniqueCount="88">
  <si>
    <t>Descripción</t>
  </si>
  <si>
    <t xml:space="preserve"> Unidad</t>
  </si>
  <si>
    <t>Vlr. Unit.</t>
  </si>
  <si>
    <t>Equipo Técnico Transversal</t>
  </si>
  <si>
    <t>Mes</t>
  </si>
  <si>
    <t>Subtotal Equipo Técnico (A)</t>
  </si>
  <si>
    <t>Logística</t>
  </si>
  <si>
    <t>Global</t>
  </si>
  <si>
    <t>Subtotal Logística (B)</t>
  </si>
  <si>
    <t xml:space="preserve"> IVA (19%)</t>
  </si>
  <si>
    <t>Total</t>
  </si>
  <si>
    <t>DESCRIPCION</t>
  </si>
  <si>
    <t>GRADO</t>
  </si>
  <si>
    <t>REQUISITO MINIMO</t>
  </si>
  <si>
    <t xml:space="preserve">Dedic. </t>
  </si>
  <si>
    <t>Vlr Total</t>
  </si>
  <si>
    <t>DESCRIPCIÓN</t>
  </si>
  <si>
    <t>UNIDAD</t>
  </si>
  <si>
    <t>Profesional Universitario</t>
  </si>
  <si>
    <t>ETAPA</t>
  </si>
  <si>
    <t>ACTIVIDAD</t>
  </si>
  <si>
    <t>Profesional SIG</t>
  </si>
  <si>
    <t>LINEAMIENTOS TURISMO TATACOA</t>
  </si>
  <si>
    <t>NECESIDAD</t>
  </si>
  <si>
    <t>MES 1</t>
  </si>
  <si>
    <t>MES 2</t>
  </si>
  <si>
    <t>MES 3</t>
  </si>
  <si>
    <t>MES 4</t>
  </si>
  <si>
    <t>Profesional para Planificación y Gestión ambiental</t>
  </si>
  <si>
    <t>Hombre/mes</t>
  </si>
  <si>
    <t>Profesional Regulaciones en turismo de naturaleza</t>
  </si>
  <si>
    <t>Profesional en Turismo de naturaleza y ecoturismo</t>
  </si>
  <si>
    <t>Profesional Infraestructura Turística</t>
  </si>
  <si>
    <t xml:space="preserve">Talleres comunitarios </t>
  </si>
  <si>
    <t>Taller</t>
  </si>
  <si>
    <t>Trayecto</t>
  </si>
  <si>
    <t>Arrendamiento parcial oficina</t>
  </si>
  <si>
    <t xml:space="preserve">Servicios publicos </t>
  </si>
  <si>
    <t xml:space="preserve">Mes </t>
  </si>
  <si>
    <t>Papeleria y otros</t>
  </si>
  <si>
    <t>Cantidad</t>
  </si>
  <si>
    <t>Total antes de IVA (A + B)</t>
  </si>
  <si>
    <t>Día</t>
  </si>
  <si>
    <t>Título profesional y doce (12) meses de experiencia profesional relacionada.</t>
  </si>
  <si>
    <t>Unidad</t>
  </si>
  <si>
    <t>Refrigerios talleres Presenciales</t>
  </si>
  <si>
    <t>Gasto de Viaje (talleres y visita)</t>
  </si>
  <si>
    <t>Transporte Personal (talleres y visita)</t>
  </si>
  <si>
    <t>A. IDENTIFICACIÓN Y ANÁLISIS DE INFORMACIÓN</t>
  </si>
  <si>
    <t xml:space="preserve">B. FORMULACIÓN DE LINEAMIENTOS PARA EL DESARROLLO DE ACTIVIDADES DE TURISMO </t>
  </si>
  <si>
    <t>C. FORMULACIÓN DE LINEAMIENTOS PARA LA IMPLEMENTACIÓN DE INFRAESTRUCTURA TURÍSTICA SOSTENIBLE CON ENFOQUE DE ECOURBANISMO</t>
  </si>
  <si>
    <r>
      <t>a.</t>
    </r>
    <r>
      <rPr>
        <b/>
        <sz val="7"/>
        <color rgb="FF000000"/>
        <rFont val="Times New Roman"/>
        <family val="1"/>
      </rPr>
      <t xml:space="preserve"> </t>
    </r>
    <r>
      <rPr>
        <sz val="10"/>
        <color rgb="FF000000"/>
        <rFont val="Arial"/>
        <family val="2"/>
      </rPr>
      <t xml:space="preserve">Identificación y análisis de experiencias exitosas a nivel nacional e internacional en desarrollo de infraestructura turística sostenible con enfoque de ecourbanismo, así como de buenas prácticas en turismo de naturaleza en áreas protegidas con énfasis en actividades de aventura. </t>
    </r>
  </si>
  <si>
    <r>
      <t>b.</t>
    </r>
    <r>
      <rPr>
        <b/>
        <sz val="7"/>
        <color rgb="FF000000"/>
        <rFont val="Times New Roman"/>
        <family val="1"/>
      </rPr>
      <t xml:space="preserve"> </t>
    </r>
    <r>
      <rPr>
        <sz val="10"/>
        <color rgb="FF000000"/>
        <rFont val="Arial"/>
        <family val="2"/>
      </rPr>
      <t>Diagnóstico de la información existente, incluyendo la geográfica, para identificación de vacíos de información y necesidades de actualización.</t>
    </r>
  </si>
  <si>
    <r>
      <t>a.</t>
    </r>
    <r>
      <rPr>
        <b/>
        <sz val="7"/>
        <color rgb="FF000000"/>
        <rFont val="Times New Roman"/>
        <family val="1"/>
      </rPr>
      <t xml:space="preserve">   </t>
    </r>
    <r>
      <rPr>
        <sz val="10"/>
        <color rgb="FF000000"/>
        <rFont val="Arial"/>
        <family val="2"/>
      </rPr>
      <t xml:space="preserve">Identificar y priorizar las actividades de turismo de naturaleza con potencial en el DRMI con énfasis en aventura definiendo los criterios para su operación segura. </t>
    </r>
  </si>
  <si>
    <r>
      <t>b.</t>
    </r>
    <r>
      <rPr>
        <b/>
        <sz val="7"/>
        <color rgb="FF000000"/>
        <rFont val="Times New Roman"/>
        <family val="1"/>
      </rPr>
      <t xml:space="preserve">  </t>
    </r>
    <r>
      <rPr>
        <sz val="10"/>
        <color rgb="FF000000"/>
        <rFont val="Arial"/>
        <family val="2"/>
      </rPr>
      <t>Propuesta de lineamientos para actividades turísticas con potencialidad de acuerdo con la categoría de manejo de área protegida y lo establecido en el Plan de Manejo.</t>
    </r>
  </si>
  <si>
    <r>
      <t>c.</t>
    </r>
    <r>
      <rPr>
        <b/>
        <sz val="7"/>
        <color rgb="FF000000"/>
        <rFont val="Times New Roman"/>
        <family val="1"/>
      </rPr>
      <t xml:space="preserve">   </t>
    </r>
    <r>
      <rPr>
        <sz val="10"/>
        <color rgb="FF000000"/>
        <rFont val="Arial"/>
        <family val="2"/>
      </rPr>
      <t>Aplicación de criterios para priorización de actividades y ajuste de lineamientos propuestos con base en el “Registro para Prestadores de Servicios Asociados al Ecoturismo – REPSE”</t>
    </r>
  </si>
  <si>
    <r>
      <t>d.</t>
    </r>
    <r>
      <rPr>
        <b/>
        <sz val="7"/>
        <color rgb="FF000000"/>
        <rFont val="Times New Roman"/>
        <family val="1"/>
      </rPr>
      <t xml:space="preserve">   </t>
    </r>
    <r>
      <rPr>
        <sz val="10"/>
        <color rgb="FF000000"/>
        <rFont val="Arial"/>
        <family val="2"/>
      </rPr>
      <t xml:space="preserve">Definición de la zonificación ambiental/turística de acuerdo con la nueva zonificación ambiental adoptada para el DRMI, así como de los criterios reglamentarios para las zonas homogéneas de manejo de la zonificación ambiental / turística. </t>
    </r>
  </si>
  <si>
    <r>
      <t>a.</t>
    </r>
    <r>
      <rPr>
        <sz val="10"/>
        <color rgb="FF000000"/>
        <rFont val="Arial"/>
        <family val="2"/>
      </rPr>
      <t xml:space="preserve"> Establecer los criterios de ecourbanismo a tener en cuenta para el diseño, construcción, mejora y mantenimiento de la infraestructura turística, proponiendo tipologías que cumplan con la normatividad para construcciones y desarrollo turístico establecido para el DRMI, considerando una capacidad máxima de acogida de visitantes. </t>
    </r>
  </si>
  <si>
    <r>
      <t>b.</t>
    </r>
    <r>
      <rPr>
        <sz val="7"/>
        <color rgb="FF000000"/>
        <rFont val="Times New Roman"/>
        <family val="1"/>
      </rPr>
      <t xml:space="preserve">   </t>
    </r>
    <r>
      <rPr>
        <sz val="10"/>
        <color rgb="FF000000"/>
        <rFont val="Arial"/>
        <family val="2"/>
      </rPr>
      <t>Definir criterios para la construcción y/o adecuación de senderos para la interpretación, bajo un esquema compatible con la conservación y la reglamentación de la Corporación.</t>
    </r>
  </si>
  <si>
    <r>
      <t>c.</t>
    </r>
    <r>
      <rPr>
        <sz val="7"/>
        <color rgb="FF000000"/>
        <rFont val="Times New Roman"/>
        <family val="1"/>
      </rPr>
      <t xml:space="preserve">   </t>
    </r>
    <r>
      <rPr>
        <sz val="10"/>
        <color rgb="FF000000"/>
        <rFont val="Arial"/>
        <family val="2"/>
      </rPr>
      <t>Identificar posibles fuentes de financiación para el desarrollo de la infraestructura turística sostenible.</t>
    </r>
  </si>
  <si>
    <t>D. SOCIALIZACIÓN Y RETROALIMENTACIÓN</t>
  </si>
  <si>
    <r>
      <t>a.</t>
    </r>
    <r>
      <rPr>
        <sz val="10"/>
        <color rgb="FF000000"/>
        <rFont val="Arial"/>
        <family val="2"/>
      </rPr>
      <t xml:space="preserve"> Realizar la socialización y retroalimentación de las propuestas de lineamientos para el Desarrollo de Actividades de Turismo (Aventura) Sostenible y, para la implementación de Infraestructura Turística Sostenible con Enfoque de Ecourbanismo, con actores estratégicos de los municipios de Villavieja y Baraya.</t>
    </r>
  </si>
  <si>
    <t>TOTAL</t>
  </si>
  <si>
    <r>
      <t xml:space="preserve">b. </t>
    </r>
    <r>
      <rPr>
        <sz val="10"/>
        <color rgb="FF000000"/>
        <rFont val="Arial"/>
        <family val="2"/>
      </rPr>
      <t>Construcción de una propuesta de diseño en formato editable, herramientas tipo folletos u otras similares, que contengan contenidos didácticos y pedagógicos, que faciliten la socialización de los lineamientos generados y la asimilación de la información por parte de las comunidades</t>
    </r>
  </si>
  <si>
    <r>
      <t>c.</t>
    </r>
    <r>
      <rPr>
        <sz val="10"/>
        <color rgb="FF000000"/>
        <rFont val="Arial"/>
        <family val="2"/>
      </rPr>
      <t xml:space="preserve"> Proyección de una propuesta de acto administrativo para la adopción de los lineamientos propuestos.</t>
    </r>
  </si>
  <si>
    <t>FORMACION ACADEMICA</t>
  </si>
  <si>
    <t>EXPERIENCIA O CONOCIMIENTO REQUERIDOS</t>
  </si>
  <si>
    <t>MESES</t>
  </si>
  <si>
    <t>% DEDIC.</t>
  </si>
  <si>
    <t>EQUIPO TRASVERSAL</t>
  </si>
  <si>
    <t>Con experiencia profesional mínima de 5 años y experiencia específica en procesos de planificación, planeación y ejecución de acciones relacionadas con las temáticas de manejo y ordenamiento de Áreas Protegidas y/o ecosistemas estratégicos y/o Formulación de instrumentos de planificación y/o planificación y gestión del turismo sostenible y/o gestión ambiental</t>
  </si>
  <si>
    <t>Profesional en derecho, ingeniería ambiental, Administración Turística y Hotelera, Administración Ambiental, Administración Pública; con posgrado a nivel de maestría o especialización en áreas relacionadas con Derecho Ambiental, Derecho Administrativo, Gestión Ambiental, Turismo Sostenible, Ordenamiento Territorial, Gestión de Áreas Protegidas y/o Ciencias Biológicas.</t>
  </si>
  <si>
    <t>Con experiencia mínima de 5 años en procesos relacionados con en la formulación y adopción de regulaciones en turismo de naturaleza.</t>
  </si>
  <si>
    <t>Profesional en Turismo sostenible</t>
  </si>
  <si>
    <t>Profesional en Administración Turística y Hotelera, Administración de Empresas Turísticas y/o Economía del Turismo</t>
  </si>
  <si>
    <t>Con experiencia profesional mínima de 3 años en Planificación turística, Diseño de Productos Turísticos, Proyectos de Desarrollo Comunitario y/o Gestión del Turismo Sostenible y/o Gestión Ambiental</t>
  </si>
  <si>
    <t>Profesional en Biología, Ingeniería Ambiental, Ingeniería Agrícola, Ingeniería Forestal, Ingeniería Catastral y Geodesia, Geógrafo; con título de postgrado a nivel de especialización o maestría en sistemas de información geográfica, análisis espacial o geomática</t>
  </si>
  <si>
    <t>Con experiencia profesional mínima de 4 años en manejo de sistemas de información geográfica aplicados a planificación territorial y/o zonificación ambiental y/o análisis espacial</t>
  </si>
  <si>
    <t>Profesional en Arquitectura, Arquitectura del Paisaje, Ingeniería Civil, Ingeniería Ambiental, Urbanismo y/o Planeación Territorial; con posgrado a nivel de maestría o especialización en Ordenamiento Territorial, Arquitectura Sostenible, Infraestructura Sostenible, Ecourbanismo, Paisajismo, Desarrollo Sostenible y/o Gestión Ambiental.</t>
  </si>
  <si>
    <t>Con experiencia profesional mínima de 3 años o participación en al menos tres (3) proyectos relacionados con Diseño de infraestructura turística, Ecoturismo, Turismo de naturaleza, Senderos ecológicos e interpretativos, Centros de visitantes, Centros de interpretación ambiental, Miradores turísticos, Equipamientos ecoturísticos, Ecourbanismo, Infraestructura verde, Soluciones basadas en la naturaleza, Planeación y diseño de equipamientos en áreas protegidas y/o Paisajismo aplicado a la conservación ambiental.</t>
  </si>
  <si>
    <t>Acreditar título Profesional ingeniería ambiental, ingeniería agronómica, ingeniería agrícola, ingeniería agroforestal, ingeniería forestal, Biología, Ecología, Administración Turística y Hotelera, Administración de Empresas y/o Administración Ambiental; con posgrado a nivel de maestría o especialización en áreas de Gestión de áreas protegidas, Ordenamiento territorial, Desarrollo sostenible, Gestión ambiental y/o Turismo sostenible.</t>
  </si>
  <si>
    <t xml:space="preserve">HONORARIOS ESTIMADOS – Tabla Salarial 2026 ($) </t>
  </si>
  <si>
    <t>Título profesional  y Veintisiete  (27) meses de experiencia profesional relacionada</t>
  </si>
  <si>
    <t>Título profesional y veinticuatro (24) meses de experiencia profesional relacionada.</t>
  </si>
  <si>
    <t>RUBRO</t>
  </si>
  <si>
    <t xml:space="preserve"> VALOR TOTAL ($) </t>
  </si>
  <si>
    <t>Equipo técnico</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</si>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</sst>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
  </numFmts>
  <fonts count="17"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0"/>
      <color theme="1"/>
      <name val="Arial"/>
      <family val="2"/>
    </font>
    <font>
      <sz val="10"/>
      <color theme="1"/>
      <name val="Arial"/>
      <family val="2"/>
    </font>
    <font>
      <sz val="9"/>
      <color rgb="FF000000"/>
      <name val="Arial"/>
      <family val="2"/>
    </font>
    <font>
      <b/>
      <sz val="11"/>
      <color theme="1"/>
      <name val="Calibri"/>
      <family val="2"/>
      <scheme val="minor"/>
    </font>
    <font>
      <b/>
      <sz val="10"/>
      <color rgb="FF000000"/>
      <name val="Arial"/>
      <family val="2"/>
    </font>
    <font>
      <sz val="10"/>
      <color rgb="FF000000"/>
      <name val="Arial"/>
      <family val="2"/>
    </font>
    <font>
      <b/>
      <sz val="10"/>
      <name val="Arial"/>
      <family val="2"/>
    </font>
    <font>
      <b/>
      <sz val="7"/>
      <color rgb="FF000000"/>
      <name val="Times New Roman"/>
      <family val="1"/>
    </font>
    <font>
      <sz val="8"/>
      <name val="Calibri"/>
      <family val="2"/>
      <scheme val="minor"/>
    </font>
    <font>
      <sz val="7"/>
      <color rgb="FF000000"/>
      <name val="Times New Roman"/>
      <family val="1"/>
    </font>
    <font>
      <b/>
      <sz val="9"/>
      <color rgb="FF000000"/>
      <name val="Arial"/>
      <family val="2"/>
    </font>
    <font>
      <b/>
      <sz val="8"/>
      <color rgb="FF000000"/>
      <name val="Arial"/>
      <family val="2"/>
    </font>
    <font>
      <sz val="8"/>
      <color rgb="FF000000"/>
      <name val="Arial"/>
      <family val="2"/>
    </font>
  </fonts>
  <fills count="12">
    <fill>
      <patternFill patternType="none"/>
    </fill>
    <fill>
      <patternFill patternType="gray125"/>
    </fill>
    <fill>
      <patternFill patternType="solid">
        <fgColor theme="4"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D9D9D9"/>
        <bgColor indexed="64"/>
      </patternFill>
    </fill>
    <fill>
      <patternFill patternType="solid">
        <fgColor theme="8" tint="0.39997558519241921"/>
        <bgColor indexed="64"/>
      </patternFill>
    </fill>
    <fill>
      <patternFill patternType="solid">
        <fgColor rgb="FFFFFFFF"/>
        <bgColor indexed="64"/>
      </patternFill>
    </fill>
    <fill>
      <patternFill patternType="solid">
        <fgColor theme="0" tint="-0.249977111117893"/>
        <bgColor indexed="64"/>
      </patternFill>
    </fill>
    <fill>
      <patternFill patternType="solid">
        <fgColor rgb="FFA6A6A6"/>
        <bgColor indexed="64"/>
      </patternFill>
    </fill>
    <fill>
      <patternFill patternType="solid">
        <fgColor rgb="FFC0C0C0"/>
        <bgColor indexed="64"/>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3" fillId="0" borderId="0" xfId="0" applyFont="1" applyAlignment="1">
      <alignment horizontal="center" vertical="center"/>
    </xf>
    <xf numFmtId="0" fontId="2" fillId="0" borderId="0" xfId="0" applyFont="1" applyAlignment="1">
      <alignment horizontal="center" vertical="center"/>
    </xf>
    <xf numFmtId="37" fontId="3" fillId="0" borderId="0" xfId="1" applyNumberFormat="1" applyFont="1" applyAlignment="1">
      <alignment horizontal="center" vertical="center"/>
    </xf>
    <xf numFmtId="0" fontId="4" fillId="6" borderId="1" xfId="0" applyFont="1" applyFill="1" applyBorder="1" applyAlignment="1">
      <alignment horizontal="center" vertical="center" wrapText="1"/>
    </xf>
    <xf numFmtId="164" fontId="4" fillId="6"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164" fontId="5" fillId="0" borderId="1" xfId="0" applyNumberFormat="1" applyFont="1" applyBorder="1" applyAlignment="1">
      <alignment horizontal="center" vertical="center" wrapText="1"/>
    </xf>
    <xf numFmtId="0" fontId="0" fillId="0" borderId="0" xfId="0" applyAlignment="1">
      <alignment vertical="center" wrapText="1"/>
    </xf>
    <xf numFmtId="0" fontId="6" fillId="5" borderId="1" xfId="0" applyFont="1" applyFill="1" applyBorder="1" applyAlignment="1">
      <alignment horizontal="center" vertical="center" wrapText="1"/>
    </xf>
    <xf numFmtId="164" fontId="3" fillId="0" borderId="0" xfId="1" applyNumberFormat="1" applyFont="1" applyAlignment="1">
      <alignment horizontal="center" vertical="center"/>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164" fontId="10" fillId="0" borderId="0" xfId="0" applyNumberFormat="1" applyFont="1" applyAlignment="1">
      <alignment horizontal="center"/>
    </xf>
    <xf numFmtId="0" fontId="7" fillId="0" borderId="0" xfId="0" applyFont="1" applyAlignment="1">
      <alignment horizontal="center" wrapText="1"/>
    </xf>
    <xf numFmtId="0" fontId="3" fillId="0" borderId="1" xfId="0" applyFont="1" applyBorder="1" applyAlignment="1">
      <alignment horizontal="center" vertical="center"/>
    </xf>
    <xf numFmtId="37" fontId="3" fillId="0" borderId="1" xfId="1" applyNumberFormat="1" applyFont="1" applyBorder="1" applyAlignment="1">
      <alignment horizontal="center" vertical="center"/>
    </xf>
    <xf numFmtId="164" fontId="3" fillId="0" borderId="1" xfId="1" applyNumberFormat="1" applyFont="1" applyBorder="1" applyAlignment="1">
      <alignment horizontal="center" vertical="center"/>
    </xf>
    <xf numFmtId="9" fontId="3" fillId="0" borderId="1" xfId="2" applyFont="1" applyFill="1" applyBorder="1" applyAlignment="1">
      <alignment horizontal="center" vertical="center"/>
    </xf>
    <xf numFmtId="164" fontId="3" fillId="0" borderId="1" xfId="1" applyNumberFormat="1" applyFont="1" applyFill="1" applyBorder="1" applyAlignment="1">
      <alignment horizontal="center" vertical="center"/>
    </xf>
    <xf numFmtId="37" fontId="3" fillId="0" borderId="1" xfId="1" applyNumberFormat="1" applyFont="1" applyFill="1" applyBorder="1" applyAlignment="1">
      <alignment horizontal="center" vertical="center"/>
    </xf>
    <xf numFmtId="37" fontId="0" fillId="0" borderId="1" xfId="1" applyNumberFormat="1" applyFont="1" applyFill="1" applyBorder="1" applyAlignment="1">
      <alignment horizontal="center" vertical="center"/>
    </xf>
    <xf numFmtId="0" fontId="0" fillId="0" borderId="1" xfId="0" applyBorder="1" applyAlignment="1">
      <alignment horizontal="center" vertical="center"/>
    </xf>
    <xf numFmtId="37" fontId="3" fillId="5" borderId="1" xfId="1" applyNumberFormat="1" applyFont="1" applyFill="1" applyBorder="1" applyAlignment="1">
      <alignment horizontal="center" vertical="center"/>
    </xf>
    <xf numFmtId="0" fontId="7" fillId="3" borderId="1" xfId="0" applyFont="1" applyFill="1" applyBorder="1" applyAlignment="1">
      <alignment horizontal="center" vertical="center"/>
    </xf>
    <xf numFmtId="0" fontId="2" fillId="3" borderId="1" xfId="0" applyFont="1" applyFill="1" applyBorder="1" applyAlignment="1">
      <alignment horizontal="center" vertical="center"/>
    </xf>
    <xf numFmtId="37" fontId="2" fillId="3" borderId="1" xfId="1" applyNumberFormat="1" applyFont="1" applyFill="1" applyBorder="1" applyAlignment="1">
      <alignment horizontal="center" vertical="center" wrapText="1"/>
    </xf>
    <xf numFmtId="164" fontId="2" fillId="3" borderId="1" xfId="1" applyNumberFormat="1" applyFont="1" applyFill="1" applyBorder="1" applyAlignment="1">
      <alignment horizontal="center" vertical="center" wrapText="1"/>
    </xf>
    <xf numFmtId="0" fontId="2" fillId="4" borderId="1" xfId="0" applyFont="1" applyFill="1" applyBorder="1" applyAlignment="1">
      <alignment horizontal="center" vertical="center"/>
    </xf>
    <xf numFmtId="37" fontId="2" fillId="4" borderId="1" xfId="1" applyNumberFormat="1" applyFont="1" applyFill="1" applyBorder="1" applyAlignment="1">
      <alignment horizontal="center" vertical="center"/>
    </xf>
    <xf numFmtId="164" fontId="2" fillId="4" borderId="1" xfId="1" applyNumberFormat="1" applyFont="1" applyFill="1" applyBorder="1" applyAlignment="1">
      <alignment horizontal="center" vertical="center"/>
    </xf>
    <xf numFmtId="37" fontId="2" fillId="3" borderId="1" xfId="1" applyNumberFormat="1" applyFont="1" applyFill="1" applyBorder="1" applyAlignment="1">
      <alignment horizontal="center" vertical="center"/>
    </xf>
    <xf numFmtId="164" fontId="2" fillId="3" borderId="1" xfId="1" applyNumberFormat="1" applyFont="1" applyFill="1" applyBorder="1" applyAlignment="1">
      <alignment horizontal="center" vertical="center"/>
    </xf>
    <xf numFmtId="0" fontId="2" fillId="0" borderId="1" xfId="0" applyFont="1" applyBorder="1" applyAlignment="1">
      <alignment horizontal="center" vertical="center"/>
    </xf>
    <xf numFmtId="37" fontId="2" fillId="0" borderId="1" xfId="1" applyNumberFormat="1" applyFont="1" applyBorder="1" applyAlignment="1">
      <alignment horizontal="center" vertical="center"/>
    </xf>
    <xf numFmtId="164" fontId="2" fillId="0" borderId="1" xfId="1" applyNumberFormat="1" applyFont="1" applyBorder="1" applyAlignment="1">
      <alignment horizontal="center" vertical="center"/>
    </xf>
    <xf numFmtId="0" fontId="3" fillId="0" borderId="1" xfId="0" applyFont="1" applyBorder="1" applyAlignment="1">
      <alignment horizontal="center" vertical="center" wrapText="1"/>
    </xf>
    <xf numFmtId="0" fontId="0" fillId="9" borderId="1" xfId="0" applyFill="1" applyBorder="1" applyAlignment="1">
      <alignment vertical="center" wrapText="1"/>
    </xf>
    <xf numFmtId="0" fontId="0" fillId="0" borderId="1" xfId="0" applyBorder="1" applyAlignment="1">
      <alignment vertical="center" wrapText="1"/>
    </xf>
    <xf numFmtId="0" fontId="0" fillId="0" borderId="0" xfId="0" applyAlignment="1">
      <alignment wrapText="1"/>
    </xf>
    <xf numFmtId="0" fontId="0" fillId="0" borderId="1" xfId="0" applyBorder="1" applyAlignment="1">
      <alignment wrapText="1"/>
    </xf>
    <xf numFmtId="0" fontId="7" fillId="3" borderId="1" xfId="0" applyFont="1" applyFill="1" applyBorder="1" applyAlignment="1">
      <alignment horizontal="center" vertical="center" wrapText="1"/>
    </xf>
    <xf numFmtId="0" fontId="8" fillId="8" borderId="1" xfId="0" applyFont="1" applyFill="1" applyBorder="1" applyAlignment="1">
      <alignment horizontal="justify" vertical="center"/>
    </xf>
    <xf numFmtId="0" fontId="14" fillId="8" borderId="1" xfId="0" applyFont="1" applyFill="1" applyBorder="1" applyAlignment="1">
      <alignment horizontal="justify" vertical="center"/>
    </xf>
    <xf numFmtId="0" fontId="15" fillId="10"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9" fontId="16" fillId="6" borderId="1" xfId="0" applyNumberFormat="1"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4" xfId="0" applyFont="1" applyFill="1" applyBorder="1" applyAlignment="1">
      <alignment horizontal="center" vertical="center" wrapText="1"/>
    </xf>
    <xf numFmtId="0" fontId="9" fillId="0" borderId="3" xfId="0" applyFont="1" applyBorder="1" applyAlignment="1">
      <alignment vertical="center" wrapText="1"/>
    </xf>
    <xf numFmtId="0" fontId="9" fillId="0" borderId="5" xfId="0" applyFont="1" applyBorder="1" applyAlignment="1">
      <alignment horizontal="center" vertical="center" wrapText="1"/>
    </xf>
    <xf numFmtId="3" fontId="9" fillId="0" borderId="5" xfId="0" applyNumberFormat="1" applyFont="1" applyBorder="1" applyAlignment="1">
      <alignment horizontal="center" vertical="center" wrapText="1"/>
    </xf>
    <xf numFmtId="0" fontId="8" fillId="0" borderId="3" xfId="0" applyFont="1" applyBorder="1" applyAlignment="1">
      <alignment vertical="center" wrapText="1"/>
    </xf>
    <xf numFmtId="0" fontId="8" fillId="0" borderId="5" xfId="0" applyFont="1" applyBorder="1" applyAlignment="1">
      <alignment horizontal="center" vertical="center" wrapText="1"/>
    </xf>
    <xf numFmtId="3" fontId="8" fillId="0" borderId="5" xfId="0" applyNumberFormat="1" applyFont="1" applyBorder="1" applyAlignment="1">
      <alignment horizontal="center" vertical="center" wrapText="1"/>
    </xf>
    <xf numFmtId="0" fontId="8" fillId="11" borderId="3" xfId="0" applyFont="1" applyFill="1" applyBorder="1" applyAlignment="1">
      <alignment vertical="center" wrapText="1"/>
    </xf>
    <xf numFmtId="0" fontId="8" fillId="11" borderId="5" xfId="0" applyFont="1" applyFill="1" applyBorder="1" applyAlignment="1">
      <alignment horizontal="center" vertical="center" wrapText="1"/>
    </xf>
    <xf numFmtId="3" fontId="8" fillId="11" borderId="5"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5" fillId="6" borderId="1" xfId="0" applyFont="1" applyFill="1" applyBorder="1" applyAlignment="1">
      <alignment horizontal="center" vertical="center" textRotation="90" wrapText="1"/>
    </xf>
    <xf numFmtId="0" fontId="9" fillId="8" borderId="1" xfId="0" applyFont="1" applyFill="1" applyBorder="1" applyAlignment="1">
      <alignment horizontal="center" vertical="center"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5"/>
  <sheetViews>
    <sheetView zoomScale="130" zoomScaleNormal="130" workbookViewId="0">
      <selection activeCell="F21" sqref="F21"/>
    </sheetView>
  </sheetViews>
  <sheetFormatPr baseColWidth="10" defaultColWidth="11.42578125" defaultRowHeight="15" x14ac:dyDescent="0.25"/>
  <cols>
    <col min="1" max="1" width="55.7109375" style="1" customWidth="1"/>
    <col min="2" max="2" width="13.42578125" style="1" customWidth="1"/>
    <col min="3" max="3" width="13.7109375" style="3" customWidth="1"/>
    <col min="4" max="4" width="11.42578125" style="3" customWidth="1"/>
    <col min="5" max="5" width="10" style="3" customWidth="1"/>
    <col min="6" max="6" width="14.42578125" style="11" customWidth="1"/>
    <col min="7" max="16384" width="11.42578125" style="1"/>
  </cols>
  <sheetData>
    <row r="1" spans="1:6" ht="15.75" customHeight="1" x14ac:dyDescent="0.25">
      <c r="A1" s="59"/>
      <c r="B1" s="59"/>
      <c r="C1" s="59"/>
      <c r="D1" s="60" t="s">
        <v>22</v>
      </c>
      <c r="E1" s="60"/>
      <c r="F1" s="60"/>
    </row>
    <row r="2" spans="1:6" s="2" customFormat="1" x14ac:dyDescent="0.25">
      <c r="A2" s="26" t="s">
        <v>0</v>
      </c>
      <c r="B2" s="26" t="s">
        <v>1</v>
      </c>
      <c r="C2" s="27" t="s">
        <v>2</v>
      </c>
      <c r="D2" s="27" t="s">
        <v>40</v>
      </c>
      <c r="E2" s="27" t="s">
        <v>14</v>
      </c>
      <c r="F2" s="28" t="s">
        <v>15</v>
      </c>
    </row>
    <row r="3" spans="1:6" s="2" customFormat="1" x14ac:dyDescent="0.25">
      <c r="A3" s="29" t="s">
        <v>3</v>
      </c>
      <c r="B3" s="29"/>
      <c r="C3" s="30"/>
      <c r="D3" s="30"/>
      <c r="E3" s="30"/>
      <c r="F3" s="31"/>
    </row>
    <row r="4" spans="1:6" x14ac:dyDescent="0.25">
      <c r="A4" s="16" t="s">
        <v>28</v>
      </c>
      <c r="B4" s="16" t="s">
        <v>29</v>
      </c>
      <c r="C4" s="8">
        <v>7388032.1938800002</v>
      </c>
      <c r="D4" s="17">
        <v>4</v>
      </c>
      <c r="E4" s="19">
        <v>0.7</v>
      </c>
      <c r="F4" s="18">
        <f>+C4*D4*E4</f>
        <v>20686490.142864</v>
      </c>
    </row>
    <row r="5" spans="1:6" x14ac:dyDescent="0.25">
      <c r="A5" s="16" t="s">
        <v>30</v>
      </c>
      <c r="B5" s="16" t="s">
        <v>29</v>
      </c>
      <c r="C5" s="8">
        <v>7388032.1938800002</v>
      </c>
      <c r="D5" s="17">
        <v>4</v>
      </c>
      <c r="E5" s="19">
        <v>0.7</v>
      </c>
      <c r="F5" s="18">
        <f t="shared" ref="F5:F8" si="0">+C5*D5*E5</f>
        <v>20686490.142864</v>
      </c>
    </row>
    <row r="6" spans="1:6" x14ac:dyDescent="0.25">
      <c r="A6" s="16" t="s">
        <v>31</v>
      </c>
      <c r="B6" s="16" t="s">
        <v>29</v>
      </c>
      <c r="C6" s="8">
        <v>7144254.2811200004</v>
      </c>
      <c r="D6" s="21">
        <v>4</v>
      </c>
      <c r="E6" s="19">
        <v>0.7</v>
      </c>
      <c r="F6" s="18">
        <f t="shared" si="0"/>
        <v>20003911.987135999</v>
      </c>
    </row>
    <row r="7" spans="1:6" x14ac:dyDescent="0.25">
      <c r="A7" s="16" t="s">
        <v>21</v>
      </c>
      <c r="B7" s="16" t="s">
        <v>29</v>
      </c>
      <c r="C7" s="8">
        <v>6008005</v>
      </c>
      <c r="D7" s="21">
        <v>4</v>
      </c>
      <c r="E7" s="19">
        <v>0.7</v>
      </c>
      <c r="F7" s="18">
        <f t="shared" si="0"/>
        <v>16822414</v>
      </c>
    </row>
    <row r="8" spans="1:6" x14ac:dyDescent="0.25">
      <c r="A8" s="16" t="s">
        <v>32</v>
      </c>
      <c r="B8" s="16" t="s">
        <v>29</v>
      </c>
      <c r="C8" s="8">
        <v>7144254.2811200004</v>
      </c>
      <c r="D8" s="21">
        <v>4</v>
      </c>
      <c r="E8" s="19">
        <v>0.7</v>
      </c>
      <c r="F8" s="18">
        <f t="shared" si="0"/>
        <v>20003911.987135999</v>
      </c>
    </row>
    <row r="9" spans="1:6" x14ac:dyDescent="0.25">
      <c r="A9" s="26" t="s">
        <v>5</v>
      </c>
      <c r="B9" s="26"/>
      <c r="C9" s="32"/>
      <c r="D9" s="32"/>
      <c r="E9" s="32"/>
      <c r="F9" s="33">
        <f>SUM(F4:F8)</f>
        <v>98203218.25999999</v>
      </c>
    </row>
    <row r="10" spans="1:6" s="2" customFormat="1" x14ac:dyDescent="0.25">
      <c r="A10" s="29" t="s">
        <v>6</v>
      </c>
      <c r="B10" s="29"/>
      <c r="C10" s="30"/>
      <c r="D10" s="30"/>
      <c r="E10" s="30"/>
      <c r="F10" s="31"/>
    </row>
    <row r="11" spans="1:6" x14ac:dyDescent="0.25">
      <c r="A11" s="16" t="s">
        <v>33</v>
      </c>
      <c r="B11" s="23" t="s">
        <v>34</v>
      </c>
      <c r="C11" s="22">
        <v>450000</v>
      </c>
      <c r="D11" s="22">
        <v>6</v>
      </c>
      <c r="E11" s="19">
        <v>1</v>
      </c>
      <c r="F11" s="20">
        <f>+C11*D11*E11</f>
        <v>2700000</v>
      </c>
    </row>
    <row r="12" spans="1:6" x14ac:dyDescent="0.25">
      <c r="A12" s="16" t="s">
        <v>45</v>
      </c>
      <c r="B12" s="23" t="s">
        <v>44</v>
      </c>
      <c r="C12" s="22">
        <v>10000</v>
      </c>
      <c r="D12" s="22">
        <v>200</v>
      </c>
      <c r="E12" s="19">
        <v>1</v>
      </c>
      <c r="F12" s="20">
        <f t="shared" ref="F12:F17" si="1">+C12*D12*E12</f>
        <v>2000000</v>
      </c>
    </row>
    <row r="13" spans="1:6" x14ac:dyDescent="0.25">
      <c r="A13" s="16" t="s">
        <v>46</v>
      </c>
      <c r="B13" s="23" t="s">
        <v>42</v>
      </c>
      <c r="C13" s="22">
        <v>230000</v>
      </c>
      <c r="D13" s="22">
        <v>8</v>
      </c>
      <c r="E13" s="19">
        <v>1</v>
      </c>
      <c r="F13" s="20">
        <f t="shared" si="1"/>
        <v>1840000</v>
      </c>
    </row>
    <row r="14" spans="1:6" x14ac:dyDescent="0.25">
      <c r="A14" s="16" t="s">
        <v>47</v>
      </c>
      <c r="B14" s="23" t="s">
        <v>35</v>
      </c>
      <c r="C14" s="22">
        <v>550000</v>
      </c>
      <c r="D14" s="22">
        <v>4</v>
      </c>
      <c r="E14" s="19">
        <v>1</v>
      </c>
      <c r="F14" s="20">
        <f t="shared" si="1"/>
        <v>2200000</v>
      </c>
    </row>
    <row r="15" spans="1:6" x14ac:dyDescent="0.25">
      <c r="A15" s="16" t="s">
        <v>36</v>
      </c>
      <c r="B15" s="16" t="s">
        <v>4</v>
      </c>
      <c r="C15" s="24">
        <v>810000</v>
      </c>
      <c r="D15" s="22">
        <v>5</v>
      </c>
      <c r="E15" s="19">
        <v>1</v>
      </c>
      <c r="F15" s="20">
        <f t="shared" si="1"/>
        <v>4050000</v>
      </c>
    </row>
    <row r="16" spans="1:6" x14ac:dyDescent="0.25">
      <c r="A16" s="16" t="s">
        <v>37</v>
      </c>
      <c r="B16" s="16" t="s">
        <v>38</v>
      </c>
      <c r="C16" s="24">
        <v>252876</v>
      </c>
      <c r="D16" s="22">
        <v>5</v>
      </c>
      <c r="E16" s="19">
        <v>1</v>
      </c>
      <c r="F16" s="20">
        <f t="shared" si="1"/>
        <v>1264380</v>
      </c>
    </row>
    <row r="17" spans="1:12" x14ac:dyDescent="0.25">
      <c r="A17" s="23" t="s">
        <v>39</v>
      </c>
      <c r="B17" s="23" t="s">
        <v>7</v>
      </c>
      <c r="C17" s="22">
        <v>1500000</v>
      </c>
      <c r="D17" s="22">
        <v>2</v>
      </c>
      <c r="E17" s="19">
        <v>1</v>
      </c>
      <c r="F17" s="20">
        <f t="shared" si="1"/>
        <v>3000000</v>
      </c>
    </row>
    <row r="18" spans="1:12" x14ac:dyDescent="0.25">
      <c r="A18" s="26" t="s">
        <v>8</v>
      </c>
      <c r="B18" s="26"/>
      <c r="C18" s="32"/>
      <c r="D18" s="32"/>
      <c r="E18" s="32"/>
      <c r="F18" s="32">
        <f>SUM(F11:F17)</f>
        <v>17054380</v>
      </c>
    </row>
    <row r="19" spans="1:12" s="2" customFormat="1" x14ac:dyDescent="0.25">
      <c r="A19" s="25" t="s">
        <v>41</v>
      </c>
      <c r="B19" s="26"/>
      <c r="C19" s="32"/>
      <c r="D19" s="32"/>
      <c r="E19" s="32"/>
      <c r="F19" s="33">
        <f>+F9+F18</f>
        <v>115257598.25999999</v>
      </c>
      <c r="G19" s="1"/>
      <c r="H19" s="1"/>
      <c r="I19" s="1"/>
      <c r="J19" s="1"/>
      <c r="K19" s="1"/>
      <c r="L19" s="1"/>
    </row>
    <row r="20" spans="1:12" s="2" customFormat="1" x14ac:dyDescent="0.25">
      <c r="A20" s="34" t="s">
        <v>9</v>
      </c>
      <c r="B20" s="34"/>
      <c r="C20" s="35"/>
      <c r="D20" s="35"/>
      <c r="E20" s="35"/>
      <c r="F20" s="36">
        <f>+F19*0.19</f>
        <v>21898943.669399999</v>
      </c>
      <c r="G20" s="1"/>
      <c r="H20" s="1"/>
      <c r="I20" s="1"/>
      <c r="J20" s="1"/>
      <c r="K20" s="1"/>
      <c r="L20" s="1"/>
    </row>
    <row r="21" spans="1:12" x14ac:dyDescent="0.25">
      <c r="A21" s="26" t="s">
        <v>10</v>
      </c>
      <c r="B21" s="32"/>
      <c r="C21" s="32"/>
      <c r="D21" s="32"/>
      <c r="E21" s="32"/>
      <c r="F21" s="33">
        <f>+F19+F20</f>
        <v>137156541.9294</v>
      </c>
    </row>
    <row r="22" spans="1:12" s="2" customFormat="1" x14ac:dyDescent="0.25">
      <c r="A22" s="1"/>
      <c r="B22" s="1"/>
      <c r="C22" s="3"/>
      <c r="D22" s="3"/>
      <c r="E22" s="3"/>
      <c r="F22" s="11"/>
      <c r="H22" s="13"/>
    </row>
    <row r="23" spans="1:12" x14ac:dyDescent="0.2">
      <c r="F23" s="14">
        <f>+F21*1.004</f>
        <v>137705168.0971176</v>
      </c>
    </row>
    <row r="24" spans="1:12" x14ac:dyDescent="0.25">
      <c r="C24" s="1"/>
      <c r="D24" s="1"/>
      <c r="E24" s="1"/>
      <c r="F24" s="12"/>
    </row>
    <row r="25" spans="1:12" ht="15.75" thickBot="1" x14ac:dyDescent="0.3">
      <c r="C25" s="1"/>
      <c r="D25" s="1"/>
      <c r="E25" s="1"/>
      <c r="F25" s="12"/>
    </row>
    <row r="26" spans="1:12" ht="26.25" thickBot="1" x14ac:dyDescent="0.3">
      <c r="A26" s="48" t="s">
        <v>84</v>
      </c>
      <c r="B26" s="49" t="s">
        <v>17</v>
      </c>
      <c r="C26" s="49" t="s">
        <v>85</v>
      </c>
      <c r="D26" s="1"/>
      <c r="E26" s="1"/>
      <c r="F26" s="12"/>
    </row>
    <row r="27" spans="1:12" ht="15.75" thickBot="1" x14ac:dyDescent="0.3">
      <c r="A27" s="50" t="s">
        <v>86</v>
      </c>
      <c r="B27" s="51" t="s">
        <v>7</v>
      </c>
      <c r="C27" s="52">
        <f>+F9</f>
        <v>98203218.25999999</v>
      </c>
      <c r="D27" s="1"/>
      <c r="E27" s="1"/>
      <c r="F27" s="12"/>
    </row>
    <row r="28" spans="1:12" ht="15.75" thickBot="1" x14ac:dyDescent="0.3">
      <c r="A28" s="50" t="s">
        <v>6</v>
      </c>
      <c r="B28" s="51" t="s">
        <v>7</v>
      </c>
      <c r="C28" s="52">
        <f>+F18</f>
        <v>17054380</v>
      </c>
      <c r="F28" s="12"/>
    </row>
    <row r="29" spans="1:12" ht="15.75" thickBot="1" x14ac:dyDescent="0.3">
      <c r="A29" s="53" t="s">
        <v>87</v>
      </c>
      <c r="B29" s="54"/>
      <c r="C29" s="55">
        <f>SUM(C27:C28)</f>
        <v>115257598.25999999</v>
      </c>
      <c r="F29" s="12"/>
    </row>
    <row r="30" spans="1:12" ht="15.75" thickBot="1" x14ac:dyDescent="0.3">
      <c r="A30" s="53" t="s">
        <v>9</v>
      </c>
      <c r="B30" s="54"/>
      <c r="C30" s="55">
        <f>+F20</f>
        <v>21898943.669399999</v>
      </c>
      <c r="F30" s="12"/>
    </row>
    <row r="31" spans="1:12" ht="15.75" thickBot="1" x14ac:dyDescent="0.3">
      <c r="A31" s="56" t="s">
        <v>62</v>
      </c>
      <c r="B31" s="57"/>
      <c r="C31" s="58">
        <f>+C29+C30</f>
        <v>137156541.9294</v>
      </c>
      <c r="F31" s="12"/>
    </row>
    <row r="32" spans="1:12" x14ac:dyDescent="0.25">
      <c r="F32" s="12"/>
    </row>
    <row r="33" spans="6:6" x14ac:dyDescent="0.25">
      <c r="F33" s="12"/>
    </row>
    <row r="34" spans="6:6" x14ac:dyDescent="0.25">
      <c r="F34" s="12"/>
    </row>
    <row r="35" spans="6:6" x14ac:dyDescent="0.25">
      <c r="F35" s="12"/>
    </row>
  </sheetData>
  <mergeCells count="2">
    <mergeCell ref="A1:C1"/>
    <mergeCell ref="D1:F1"/>
  </mergeCells>
  <pageMargins left="0.7" right="0.7" top="0.75" bottom="0.75" header="0.3" footer="0.3"/>
  <pageSetup orientation="portrait" r:id="rId1"/>
  <ignoredErrors>
    <ignoredError sqref="C2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
  <sheetViews>
    <sheetView workbookViewId="0">
      <selection sqref="A1:E6"/>
    </sheetView>
  </sheetViews>
  <sheetFormatPr baseColWidth="10" defaultRowHeight="15" x14ac:dyDescent="0.25"/>
  <cols>
    <col min="1" max="1" width="28.28515625" customWidth="1"/>
    <col min="2" max="2" width="17.28515625" customWidth="1"/>
    <col min="4" max="4" width="35.140625" customWidth="1"/>
    <col min="5" max="5" width="15.28515625" customWidth="1"/>
  </cols>
  <sheetData>
    <row r="1" spans="1:5" ht="51" x14ac:dyDescent="0.25">
      <c r="A1" s="4" t="s">
        <v>23</v>
      </c>
      <c r="B1" s="4" t="s">
        <v>11</v>
      </c>
      <c r="C1" s="4" t="s">
        <v>12</v>
      </c>
      <c r="D1" s="4" t="s">
        <v>13</v>
      </c>
      <c r="E1" s="5" t="s">
        <v>81</v>
      </c>
    </row>
    <row r="2" spans="1:5" ht="38.25" x14ac:dyDescent="0.25">
      <c r="A2" s="37" t="s">
        <v>28</v>
      </c>
      <c r="B2" s="10" t="s">
        <v>18</v>
      </c>
      <c r="C2" s="6">
        <v>10</v>
      </c>
      <c r="D2" s="7" t="s">
        <v>82</v>
      </c>
      <c r="E2" s="8">
        <v>7388032.1938800002</v>
      </c>
    </row>
    <row r="3" spans="1:5" ht="38.25" x14ac:dyDescent="0.25">
      <c r="A3" s="37" t="s">
        <v>30</v>
      </c>
      <c r="B3" s="10" t="s">
        <v>18</v>
      </c>
      <c r="C3" s="6">
        <v>10</v>
      </c>
      <c r="D3" s="7" t="s">
        <v>82</v>
      </c>
      <c r="E3" s="8">
        <v>7388032.1938800002</v>
      </c>
    </row>
    <row r="4" spans="1:5" ht="38.25" x14ac:dyDescent="0.25">
      <c r="A4" s="37" t="s">
        <v>31</v>
      </c>
      <c r="B4" s="10" t="s">
        <v>18</v>
      </c>
      <c r="C4" s="6">
        <v>9</v>
      </c>
      <c r="D4" s="7" t="s">
        <v>83</v>
      </c>
      <c r="E4" s="8">
        <v>7144254.2811200004</v>
      </c>
    </row>
    <row r="5" spans="1:5" ht="25.5" x14ac:dyDescent="0.25">
      <c r="A5" s="37" t="s">
        <v>21</v>
      </c>
      <c r="B5" s="10" t="s">
        <v>18</v>
      </c>
      <c r="C5" s="6">
        <v>5</v>
      </c>
      <c r="D5" s="7" t="s">
        <v>43</v>
      </c>
      <c r="E5" s="8">
        <v>6008005</v>
      </c>
    </row>
    <row r="6" spans="1:5" ht="38.25" x14ac:dyDescent="0.25">
      <c r="A6" s="37" t="s">
        <v>32</v>
      </c>
      <c r="B6" s="10" t="s">
        <v>18</v>
      </c>
      <c r="C6" s="6">
        <v>9</v>
      </c>
      <c r="D6" s="7" t="s">
        <v>83</v>
      </c>
      <c r="E6" s="8">
        <v>7144254.2811200004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zoomScale="115" zoomScaleNormal="115" workbookViewId="0">
      <selection activeCell="K2" sqref="K2"/>
    </sheetView>
  </sheetViews>
  <sheetFormatPr baseColWidth="10" defaultRowHeight="15" x14ac:dyDescent="0.25"/>
  <cols>
    <col min="1" max="1" width="6.85546875" style="9" customWidth="1"/>
    <col min="2" max="2" width="16.42578125" style="9" customWidth="1"/>
    <col min="3" max="3" width="29.5703125" style="9" customWidth="1"/>
    <col min="4" max="4" width="33" style="9" customWidth="1"/>
    <col min="5" max="16384" width="11.42578125" style="9"/>
  </cols>
  <sheetData>
    <row r="1" spans="1:7" ht="22.5" x14ac:dyDescent="0.25">
      <c r="A1" s="45"/>
      <c r="B1" s="45" t="s">
        <v>16</v>
      </c>
      <c r="C1" s="45" t="s">
        <v>65</v>
      </c>
      <c r="D1" s="45" t="s">
        <v>66</v>
      </c>
      <c r="E1" s="45" t="s">
        <v>17</v>
      </c>
      <c r="F1" s="45" t="s">
        <v>67</v>
      </c>
      <c r="G1" s="45" t="s">
        <v>68</v>
      </c>
    </row>
    <row r="2" spans="1:7" ht="135" x14ac:dyDescent="0.25">
      <c r="A2" s="61" t="s">
        <v>69</v>
      </c>
      <c r="B2" s="46" t="s">
        <v>28</v>
      </c>
      <c r="C2" s="46" t="s">
        <v>80</v>
      </c>
      <c r="D2" s="46" t="s">
        <v>70</v>
      </c>
      <c r="E2" s="46" t="s">
        <v>29</v>
      </c>
      <c r="F2" s="46">
        <v>5</v>
      </c>
      <c r="G2" s="47">
        <v>0.7</v>
      </c>
    </row>
    <row r="3" spans="1:7" ht="119.25" customHeight="1" x14ac:dyDescent="0.25">
      <c r="A3" s="61"/>
      <c r="B3" s="46" t="s">
        <v>30</v>
      </c>
      <c r="C3" s="46" t="s">
        <v>71</v>
      </c>
      <c r="D3" s="46" t="s">
        <v>72</v>
      </c>
      <c r="E3" s="46" t="s">
        <v>29</v>
      </c>
      <c r="F3" s="46">
        <v>4</v>
      </c>
      <c r="G3" s="47">
        <v>0.7</v>
      </c>
    </row>
    <row r="4" spans="1:7" ht="56.25" x14ac:dyDescent="0.25">
      <c r="A4" s="61"/>
      <c r="B4" s="46" t="s">
        <v>73</v>
      </c>
      <c r="C4" s="46" t="s">
        <v>74</v>
      </c>
      <c r="D4" s="46" t="s">
        <v>75</v>
      </c>
      <c r="E4" s="46" t="s">
        <v>29</v>
      </c>
      <c r="F4" s="46">
        <v>4</v>
      </c>
      <c r="G4" s="47">
        <v>0.7</v>
      </c>
    </row>
    <row r="5" spans="1:7" ht="78.75" x14ac:dyDescent="0.25">
      <c r="A5" s="61"/>
      <c r="B5" s="46" t="s">
        <v>21</v>
      </c>
      <c r="C5" s="46" t="s">
        <v>76</v>
      </c>
      <c r="D5" s="46" t="s">
        <v>77</v>
      </c>
      <c r="E5" s="46" t="s">
        <v>29</v>
      </c>
      <c r="F5" s="46">
        <v>4</v>
      </c>
      <c r="G5" s="47">
        <v>0.7</v>
      </c>
    </row>
    <row r="6" spans="1:7" ht="140.25" customHeight="1" x14ac:dyDescent="0.25">
      <c r="A6" s="61"/>
      <c r="B6" s="46" t="s">
        <v>32</v>
      </c>
      <c r="C6" s="46" t="s">
        <v>78</v>
      </c>
      <c r="D6" s="46" t="s">
        <v>79</v>
      </c>
      <c r="E6" s="46" t="s">
        <v>29</v>
      </c>
      <c r="F6" s="46">
        <v>4</v>
      </c>
      <c r="G6" s="47">
        <v>0.7</v>
      </c>
    </row>
  </sheetData>
  <mergeCells count="1">
    <mergeCell ref="A2:A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3"/>
  <sheetViews>
    <sheetView tabSelected="1" zoomScale="70" zoomScaleNormal="70" workbookViewId="0">
      <selection sqref="A1:F13"/>
    </sheetView>
  </sheetViews>
  <sheetFormatPr baseColWidth="10" defaultRowHeight="15" x14ac:dyDescent="0.25"/>
  <cols>
    <col min="1" max="1" width="27.140625" style="40" customWidth="1"/>
    <col min="2" max="2" width="54.28515625" style="40" customWidth="1"/>
    <col min="3" max="16384" width="11.42578125" style="40"/>
  </cols>
  <sheetData>
    <row r="1" spans="1:6" s="15" customFormat="1" x14ac:dyDescent="0.25">
      <c r="A1" s="42" t="s">
        <v>19</v>
      </c>
      <c r="B1" s="42" t="s">
        <v>20</v>
      </c>
      <c r="C1" s="42" t="s">
        <v>24</v>
      </c>
      <c r="D1" s="42" t="s">
        <v>25</v>
      </c>
      <c r="E1" s="42" t="s">
        <v>26</v>
      </c>
      <c r="F1" s="42" t="s">
        <v>27</v>
      </c>
    </row>
    <row r="2" spans="1:6" ht="63.75" x14ac:dyDescent="0.25">
      <c r="A2" s="62" t="s">
        <v>48</v>
      </c>
      <c r="B2" s="43" t="s">
        <v>51</v>
      </c>
      <c r="C2" s="38"/>
      <c r="D2" s="39"/>
      <c r="E2" s="39"/>
      <c r="F2" s="41"/>
    </row>
    <row r="3" spans="1:6" ht="38.25" x14ac:dyDescent="0.25">
      <c r="A3" s="62"/>
      <c r="B3" s="43" t="s">
        <v>52</v>
      </c>
      <c r="C3" s="38"/>
      <c r="D3" s="39"/>
      <c r="E3" s="39"/>
      <c r="F3" s="41"/>
    </row>
    <row r="4" spans="1:6" ht="38.25" customHeight="1" x14ac:dyDescent="0.25">
      <c r="A4" s="62" t="s">
        <v>49</v>
      </c>
      <c r="B4" s="43" t="s">
        <v>53</v>
      </c>
      <c r="C4" s="38"/>
      <c r="D4" s="38"/>
      <c r="E4" s="39"/>
      <c r="F4" s="41"/>
    </row>
    <row r="5" spans="1:6" ht="38.25" x14ac:dyDescent="0.25">
      <c r="A5" s="62"/>
      <c r="B5" s="43" t="s">
        <v>54</v>
      </c>
      <c r="C5" s="39"/>
      <c r="D5" s="38"/>
      <c r="E5" s="39"/>
      <c r="F5" s="41"/>
    </row>
    <row r="6" spans="1:6" ht="41.25" customHeight="1" x14ac:dyDescent="0.25">
      <c r="A6" s="62"/>
      <c r="B6" s="43" t="s">
        <v>55</v>
      </c>
      <c r="C6" s="39"/>
      <c r="D6" s="38"/>
      <c r="E6" s="39"/>
      <c r="F6" s="41"/>
    </row>
    <row r="7" spans="1:6" ht="51" x14ac:dyDescent="0.25">
      <c r="A7" s="62"/>
      <c r="B7" s="43" t="s">
        <v>56</v>
      </c>
      <c r="C7" s="39"/>
      <c r="D7" s="39"/>
      <c r="E7" s="38"/>
      <c r="F7" s="38"/>
    </row>
    <row r="8" spans="1:6" ht="78.75" customHeight="1" x14ac:dyDescent="0.25">
      <c r="A8" s="62" t="s">
        <v>50</v>
      </c>
      <c r="B8" s="43" t="s">
        <v>57</v>
      </c>
      <c r="C8" s="39"/>
      <c r="D8" s="39"/>
      <c r="E8" s="38"/>
      <c r="F8" s="38"/>
    </row>
    <row r="9" spans="1:6" ht="38.25" x14ac:dyDescent="0.25">
      <c r="A9" s="62"/>
      <c r="B9" s="43" t="s">
        <v>58</v>
      </c>
      <c r="C9" s="39"/>
      <c r="D9" s="39"/>
      <c r="E9" s="39"/>
      <c r="F9" s="38"/>
    </row>
    <row r="10" spans="1:6" ht="25.5" x14ac:dyDescent="0.25">
      <c r="A10" s="62"/>
      <c r="B10" s="43" t="s">
        <v>59</v>
      </c>
      <c r="C10" s="39"/>
      <c r="D10" s="39"/>
      <c r="E10" s="39"/>
      <c r="F10" s="38"/>
    </row>
    <row r="11" spans="1:6" ht="76.5" x14ac:dyDescent="0.25">
      <c r="A11" s="62" t="s">
        <v>60</v>
      </c>
      <c r="B11" s="43" t="s">
        <v>61</v>
      </c>
      <c r="C11" s="39"/>
      <c r="D11" s="38"/>
      <c r="E11" s="38"/>
      <c r="F11" s="38"/>
    </row>
    <row r="12" spans="1:6" ht="63.75" x14ac:dyDescent="0.25">
      <c r="A12" s="62"/>
      <c r="B12" s="44" t="s">
        <v>63</v>
      </c>
      <c r="C12" s="39"/>
      <c r="D12" s="39"/>
      <c r="E12" s="39"/>
      <c r="F12" s="38"/>
    </row>
    <row r="13" spans="1:6" ht="25.5" x14ac:dyDescent="0.25">
      <c r="A13" s="62"/>
      <c r="B13" s="43" t="s">
        <v>64</v>
      </c>
      <c r="C13" s="39"/>
      <c r="D13" s="39"/>
      <c r="E13" s="39"/>
      <c r="F13" s="38"/>
    </row>
  </sheetData>
  <mergeCells count="4">
    <mergeCell ref="A2:A3"/>
    <mergeCell ref="A4:A7"/>
    <mergeCell ref="A8:A10"/>
    <mergeCell ref="A11:A13"/>
  </mergeCells>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ptto</vt:lpstr>
      <vt:lpstr>GRADOS</vt:lpstr>
      <vt:lpstr>competencias</vt:lpstr>
      <vt:lpstr>crono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Bermeo</dc:creator>
  <cp:lastModifiedBy>Diana Marcela Bermeo</cp:lastModifiedBy>
  <dcterms:created xsi:type="dcterms:W3CDTF">2022-08-01T19:26:43Z</dcterms:created>
  <dcterms:modified xsi:type="dcterms:W3CDTF">2026-08-05T13:13:20Z</dcterms:modified>
</cp:coreProperties>
</file>