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ERONAUTICA\9.CONTROL PLAGAS-CRISTIAN MEDINA\"/>
    </mc:Choice>
  </mc:AlternateContent>
  <xr:revisionPtr revIDLastSave="0" documentId="8_{9D503044-77DD-4EED-B34B-94A4BCC7748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7A PRESUPUESTO" sheetId="6" r:id="rId1"/>
    <sheet name="7 PROPUESTA ECONOMICA" sheetId="7" r:id="rId2"/>
  </sheets>
  <definedNames>
    <definedName name="_Hlk222900896" localSheetId="1">'7 PROPUESTA ECONOMICA'!#REF!</definedName>
    <definedName name="_Hlk222900896" localSheetId="0">'7A PRESUPUESTO'!#REF!</definedName>
    <definedName name="_xlnm.Print_Area" localSheetId="1">'7 PROPUESTA ECONOMICA'!$A$1:$M$50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6" l="1"/>
  <c r="L22" i="6"/>
  <c r="L26" i="6"/>
  <c r="L30" i="6"/>
  <c r="L33" i="7"/>
  <c r="L32" i="7"/>
  <c r="L31" i="7"/>
  <c r="L29" i="7"/>
  <c r="L28" i="7"/>
  <c r="L27" i="7"/>
  <c r="L25" i="7"/>
  <c r="L24" i="7"/>
  <c r="L23" i="7"/>
  <c r="L21" i="7"/>
  <c r="L20" i="7"/>
  <c r="L19" i="7"/>
  <c r="L17" i="7"/>
  <c r="L16" i="7"/>
  <c r="L15" i="7"/>
  <c r="L13" i="7"/>
  <c r="L12" i="7"/>
  <c r="L11" i="7"/>
  <c r="L9" i="7"/>
  <c r="L8" i="7"/>
  <c r="L7" i="7"/>
  <c r="L8" i="6"/>
  <c r="L9" i="6"/>
  <c r="L7" i="6"/>
  <c r="L22" i="7" l="1"/>
  <c r="L34" i="7"/>
  <c r="L18" i="7"/>
  <c r="L14" i="7"/>
  <c r="L36" i="7" s="1"/>
  <c r="L30" i="7"/>
  <c r="L26" i="7"/>
  <c r="L10" i="7"/>
  <c r="L32" i="6"/>
  <c r="L28" i="6"/>
  <c r="L24" i="6"/>
  <c r="L20" i="6"/>
  <c r="L12" i="6"/>
  <c r="L16" i="6"/>
  <c r="L37" i="7" l="1"/>
  <c r="L38" i="7" s="1"/>
  <c r="L27" i="6"/>
  <c r="L25" i="6"/>
  <c r="L23" i="6"/>
  <c r="L17" i="6"/>
  <c r="L15" i="6"/>
  <c r="L11" i="6"/>
  <c r="L29" i="6"/>
  <c r="L13" i="6"/>
  <c r="L14" i="6" l="1"/>
  <c r="L18" i="6"/>
  <c r="L31" i="6"/>
  <c r="L33" i="6"/>
  <c r="L19" i="6"/>
  <c r="L21" i="6"/>
  <c r="L34" i="6" l="1"/>
  <c r="L36" i="6" l="1"/>
  <c r="L37" i="6" s="1"/>
  <c r="L38" i="6" s="1"/>
</calcChain>
</file>

<file path=xl/sharedStrings.xml><?xml version="1.0" encoding="utf-8"?>
<sst xmlns="http://schemas.openxmlformats.org/spreadsheetml/2006/main" count="155" uniqueCount="47">
  <si>
    <t>FORMATO</t>
  </si>
  <si>
    <r>
      <t xml:space="preserve">OBJETO: </t>
    </r>
    <r>
      <rPr>
        <b/>
        <sz val="12"/>
        <color theme="1"/>
        <rFont val="Arial"/>
        <family val="2"/>
      </rPr>
      <t>63400C1866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rFont val="Arial"/>
        <family val="2"/>
      </rPr>
      <t xml:space="preserve">REALIZAR LOS PROGRAMAS DE MANEJO Y CONTROL INTEGRAL DE PLAGAS, VECTORES Y ROEDORES EN LA INFRAESTRUCTURA AERONAUTICA REGIONAL OCCIDENTE </t>
    </r>
  </si>
  <si>
    <t>DESCRIPCION</t>
  </si>
  <si>
    <t>AEROPUERTO</t>
  </si>
  <si>
    <t>ACTIVIDAD</t>
  </si>
  <si>
    <t xml:space="preserve">UNIDAD DE MEDIDA </t>
  </si>
  <si>
    <t>CANTIDAD</t>
  </si>
  <si>
    <t>FRECUENCIAS</t>
  </si>
  <si>
    <t>VALOR UNITARIO ACTIVIDAD INCLUIDO IVA</t>
  </si>
  <si>
    <t>VALOR TOTAL ACTIVIDAD</t>
  </si>
  <si>
    <t xml:space="preserve"> 63400C1866 REALIZAR LOS PROGRAMAS DE MANEJO Y CONTROL INTEGRAL DE PLAGAS, VECTORES Y ROEDORES EN LA INFRAESTRUCTURA AERONAUTICA REGIONAL OCCIDENTE </t>
  </si>
  <si>
    <t>Alfonso Bonilla Aragón de Cali – Valle del Cauca           Estacion Bomberos Aeroportuarios, Sub Estacion de Energia, Almacen, Centro de Acopio y Preentacion de Residuos solidos, Edificio Nuevo Centro de Control, Torre de control, Oficina de comunicacion CECOA)</t>
  </si>
  <si>
    <t>Control químico mediante el uso de plaguicidas (nebulización y/o aspersión)</t>
  </si>
  <si>
    <t>M2</t>
  </si>
  <si>
    <t>Servicio de limpieza, mantenimiento, desinfección y recarga de estaciones control de roedores.</t>
  </si>
  <si>
    <t>UNIDAD</t>
  </si>
  <si>
    <t>Trampas adhesivas (monitores de insectos voladores y rastreros)</t>
  </si>
  <si>
    <t>SUBTOTAL ALFONSO BONILLA ARAGON</t>
  </si>
  <si>
    <t xml:space="preserve">El Edén de Armenia – Quindío (Plataforma, Edificio Terminal, Torre Control Transito Aéreo, Cuartel de Bomberos, Subestación Eléctrica, Aviación General, Planta de Tratamiento, Zona de Combustibles, Policía Aeroportuaria, Estación Meteorológica)                                               </t>
  </si>
  <si>
    <t>SUBTOTAL EL EDEN</t>
  </si>
  <si>
    <t xml:space="preserve">San Luis de Ipiales – Nariño. (Plataforma, Edificio Terminal Aéreo, Torre Control Transito Aéreo, Cuartel de Bomberos, Plataforma Secundaria, VOR /DME, Planta Secundaria, jardín Meteorológico)                                   </t>
  </si>
  <si>
    <t>SUBTOTAL SAN LUIS</t>
  </si>
  <si>
    <t xml:space="preserve"> Antonio Nariño de Pasto – Nariño. (Plataforma, Edificio Terminal Aéreo, Torre Control Transito Aéreo, Helipuertos, Cuartel de Bomberos, Zona combustibles, Cuartel de Policía, Cuarto de Equipos)                                        </t>
  </si>
  <si>
    <t>SUBTOTAL ANTONIO NARIÑO</t>
  </si>
  <si>
    <t xml:space="preserve">La Florida de Tumaco – Nariño (Plataforma, Edificio Terminal Aéreo, Torre Control Transito Aéreo, Cuartel de Bomberos, Zona combustibles, Ejercito Nacional, Helipuntos)                                                     </t>
  </si>
  <si>
    <t>SUBTOTAL LA FLORIDA</t>
  </si>
  <si>
    <t xml:space="preserve">Guillermo León Valencia de Popayán – Cauca (Plataforma, Edificio Terminal Aéreo, Torre Control Transito Aéreo, VOR)
</t>
  </si>
  <si>
    <t>SUBTOTAL GUILLERMO LEON VALENCIA</t>
  </si>
  <si>
    <t xml:space="preserve"> Juan Casiano Solís de Guapi – Cauca. (Plataforma, Edificio Terminal Aéreo, Torre Control Transito Aéreo)                                   
</t>
  </si>
  <si>
    <t xml:space="preserve">SUBTOTAL JUAN CASIANO SOLIS </t>
  </si>
  <si>
    <t xml:space="preserve">SUB TOTAL PROPUESTA </t>
  </si>
  <si>
    <t>VALOR IVA 19%</t>
  </si>
  <si>
    <t>VALOR TOTAL DE LA PROPUESTA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</si>
  <si>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</si>
  <si>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</si>
  <si>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</si>
  <si>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</si>
  <si>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</si>
  <si>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</si>
  <si>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</si>
  <si>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</si>
  <si>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 xml:space="preserve">NOTA IMPORTANTE: Se considerará como causal de rechazo las propuestas económicas que superen el precio unitario promedio por actividad determinado para cada aeropuerto en el estudio de mercado. 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</si>
  <si>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</si>
  <si>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</si>
  <si>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FORMATO 7 PROPUESTA ECONOMICA</t>
  </si>
  <si>
    <r>
      <rPr>
        <b/>
        <sz val="9"/>
        <rFont val="Arial"/>
        <family val="2"/>
      </rPr>
      <t>Clave:</t>
    </r>
    <r>
      <rPr>
        <sz val="9"/>
        <rFont val="Arial"/>
        <family val="2"/>
      </rPr>
      <t xml:space="preserve"> APOY-9.0-12-014</t>
    </r>
  </si>
  <si>
    <t xml:space="preserve">FORMATO No. 7A PROPUESTA ECONOMICA O ITEMS A COTIZAR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</si>
</sst>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.00\ _P_t_s_-;\-* #,##0.00\ _P_t_s_-;_-* &quot;-&quot;??\ _P_t_s_-;_-@_-"/>
    <numFmt numFmtId="165" formatCode="&quot;$&quot;\ #,##0.00"/>
    <numFmt numFmtId="166" formatCode="&quot;$&quot;\ #,##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Arial"/>
      <family val="2"/>
    </font>
    <font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b/>
      <sz val="9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</cellStyleXfs>
  <cellXfs count="128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horizontal="left" vertical="center" wrapText="1"/>
    </xf>
    <xf numFmtId="49" fontId="10" fillId="7" borderId="6" xfId="0" applyNumberFormat="1" applyFont="1" applyFill="1" applyBorder="1" applyAlignment="1">
      <alignment horizontal="center" vertical="center"/>
    </xf>
    <xf numFmtId="165" fontId="8" fillId="8" borderId="10" xfId="5" applyNumberFormat="1" applyFont="1" applyFill="1" applyBorder="1" applyAlignment="1">
      <alignment horizontal="right" vertical="center"/>
    </xf>
    <xf numFmtId="165" fontId="8" fillId="8" borderId="3" xfId="5" applyNumberFormat="1" applyFont="1" applyFill="1" applyBorder="1" applyAlignment="1">
      <alignment horizontal="right" vertical="center"/>
    </xf>
    <xf numFmtId="165" fontId="9" fillId="8" borderId="13" xfId="5" applyNumberFormat="1" applyFont="1" applyFill="1" applyBorder="1" applyAlignment="1">
      <alignment vertical="center"/>
    </xf>
    <xf numFmtId="165" fontId="8" fillId="8" borderId="12" xfId="5" applyNumberFormat="1" applyFont="1" applyFill="1" applyBorder="1" applyAlignment="1">
      <alignment horizontal="right" vertical="center"/>
    </xf>
    <xf numFmtId="165" fontId="11" fillId="8" borderId="13" xfId="5" applyNumberFormat="1" applyFont="1" applyFill="1" applyBorder="1" applyAlignment="1">
      <alignment vertical="center"/>
    </xf>
    <xf numFmtId="165" fontId="6" fillId="9" borderId="8" xfId="0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165" fontId="6" fillId="9" borderId="14" xfId="0" applyNumberFormat="1" applyFont="1" applyFill="1" applyBorder="1" applyAlignment="1">
      <alignment vertical="center"/>
    </xf>
    <xf numFmtId="165" fontId="11" fillId="9" borderId="14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16" fillId="10" borderId="6" xfId="2" applyFont="1" applyFill="1" applyBorder="1" applyAlignment="1">
      <alignment horizontal="center" vertical="center" wrapText="1"/>
    </xf>
    <xf numFmtId="49" fontId="17" fillId="10" borderId="6" xfId="0" applyNumberFormat="1" applyFont="1" applyFill="1" applyBorder="1" applyAlignment="1">
      <alignment horizontal="center" vertical="center"/>
    </xf>
    <xf numFmtId="0" fontId="14" fillId="10" borderId="0" xfId="0" applyFont="1" applyFill="1"/>
    <xf numFmtId="165" fontId="7" fillId="9" borderId="23" xfId="0" applyNumberFormat="1" applyFont="1" applyFill="1" applyBorder="1" applyAlignment="1">
      <alignment vertical="center"/>
    </xf>
    <xf numFmtId="165" fontId="7" fillId="9" borderId="24" xfId="0" applyNumberFormat="1" applyFont="1" applyFill="1" applyBorder="1" applyAlignment="1">
      <alignment vertical="center"/>
    </xf>
    <xf numFmtId="0" fontId="6" fillId="4" borderId="29" xfId="2" applyFont="1" applyFill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6" fillId="4" borderId="14" xfId="2" applyFont="1" applyFill="1" applyBorder="1" applyAlignment="1">
      <alignment horizontal="center"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8" fillId="0" borderId="35" xfId="0" applyFont="1" applyBorder="1" applyAlignment="1">
      <alignment horizontal="center" vertical="center"/>
    </xf>
    <xf numFmtId="165" fontId="6" fillId="8" borderId="6" xfId="2" applyNumberFormat="1" applyFont="1" applyFill="1" applyBorder="1" applyAlignment="1">
      <alignment horizontal="center" vertical="center" wrapText="1"/>
    </xf>
    <xf numFmtId="165" fontId="8" fillId="8" borderId="15" xfId="5" applyNumberFormat="1" applyFont="1" applyFill="1" applyBorder="1" applyAlignment="1">
      <alignment horizontal="right" vertical="center"/>
    </xf>
    <xf numFmtId="165" fontId="8" fillId="8" borderId="2" xfId="5" applyNumberFormat="1" applyFont="1" applyFill="1" applyBorder="1" applyAlignment="1">
      <alignment horizontal="right" vertical="center"/>
    </xf>
    <xf numFmtId="165" fontId="8" fillId="8" borderId="4" xfId="5" applyNumberFormat="1" applyFont="1" applyFill="1" applyBorder="1" applyAlignment="1">
      <alignment horizontal="right" vertical="center"/>
    </xf>
    <xf numFmtId="165" fontId="7" fillId="9" borderId="31" xfId="0" applyNumberFormat="1" applyFont="1" applyFill="1" applyBorder="1" applyAlignment="1">
      <alignment vertical="center"/>
    </xf>
    <xf numFmtId="165" fontId="7" fillId="9" borderId="32" xfId="0" applyNumberFormat="1" applyFont="1" applyFill="1" applyBorder="1" applyAlignment="1">
      <alignment vertical="center"/>
    </xf>
    <xf numFmtId="165" fontId="7" fillId="9" borderId="33" xfId="0" applyNumberFormat="1" applyFont="1" applyFill="1" applyBorder="1" applyAlignment="1">
      <alignment vertical="center"/>
    </xf>
    <xf numFmtId="165" fontId="7" fillId="9" borderId="34" xfId="0" applyNumberFormat="1" applyFont="1" applyFill="1" applyBorder="1" applyAlignment="1">
      <alignment vertical="center"/>
    </xf>
    <xf numFmtId="165" fontId="7" fillId="9" borderId="36" xfId="0" applyNumberFormat="1" applyFont="1" applyFill="1" applyBorder="1" applyAlignment="1">
      <alignment vertical="center"/>
    </xf>
    <xf numFmtId="0" fontId="7" fillId="0" borderId="22" xfId="2" applyFont="1" applyBorder="1" applyAlignment="1">
      <alignment vertical="center" wrapText="1"/>
    </xf>
    <xf numFmtId="0" fontId="7" fillId="0" borderId="25" xfId="2" applyFont="1" applyBorder="1" applyAlignment="1">
      <alignment vertical="center" wrapText="1"/>
    </xf>
    <xf numFmtId="0" fontId="7" fillId="0" borderId="39" xfId="2" applyFont="1" applyBorder="1" applyAlignment="1">
      <alignment vertical="center" wrapText="1"/>
    </xf>
    <xf numFmtId="0" fontId="7" fillId="0" borderId="40" xfId="2" applyFont="1" applyBorder="1" applyAlignment="1">
      <alignment vertical="center" wrapText="1"/>
    </xf>
    <xf numFmtId="0" fontId="15" fillId="0" borderId="0" xfId="0" applyFont="1" applyAlignment="1">
      <alignment vertical="center"/>
    </xf>
    <xf numFmtId="166" fontId="11" fillId="9" borderId="14" xfId="0" applyNumberFormat="1" applyFont="1" applyFill="1" applyBorder="1" applyAlignment="1">
      <alignment vertical="center"/>
    </xf>
    <xf numFmtId="165" fontId="0" fillId="0" borderId="0" xfId="0" applyNumberFormat="1"/>
    <xf numFmtId="0" fontId="20" fillId="4" borderId="14" xfId="2" applyFont="1" applyFill="1" applyBorder="1" applyAlignment="1">
      <alignment horizontal="center" vertical="center" wrapText="1"/>
    </xf>
    <xf numFmtId="0" fontId="20" fillId="10" borderId="29" xfId="2" applyFont="1" applyFill="1" applyBorder="1" applyAlignment="1">
      <alignment horizontal="center" vertical="center" wrapText="1"/>
    </xf>
    <xf numFmtId="3" fontId="21" fillId="0" borderId="31" xfId="0" applyNumberFormat="1" applyFont="1" applyBorder="1" applyAlignment="1">
      <alignment horizontal="center" vertical="center"/>
    </xf>
    <xf numFmtId="0" fontId="22" fillId="10" borderId="30" xfId="0" applyFont="1" applyFill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10" borderId="26" xfId="0" applyFont="1" applyFill="1" applyBorder="1" applyAlignment="1">
      <alignment horizontal="center" vertical="center"/>
    </xf>
    <xf numFmtId="0" fontId="22" fillId="10" borderId="35" xfId="0" applyFont="1" applyFill="1" applyBorder="1" applyAlignment="1">
      <alignment horizontal="center" vertical="center"/>
    </xf>
    <xf numFmtId="3" fontId="22" fillId="0" borderId="32" xfId="0" applyNumberFormat="1" applyFont="1" applyBorder="1" applyAlignment="1">
      <alignment horizontal="center" vertical="center"/>
    </xf>
    <xf numFmtId="0" fontId="22" fillId="10" borderId="41" xfId="0" applyFont="1" applyFill="1" applyBorder="1" applyAlignment="1">
      <alignment horizontal="center" vertical="center"/>
    </xf>
    <xf numFmtId="0" fontId="22" fillId="10" borderId="11" xfId="0" applyFont="1" applyFill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165" fontId="6" fillId="9" borderId="14" xfId="2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left" vertical="center" wrapText="1"/>
    </xf>
    <xf numFmtId="49" fontId="5" fillId="4" borderId="2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7" borderId="5" xfId="2" applyFont="1" applyFill="1" applyBorder="1" applyAlignment="1">
      <alignment horizontal="center" vertical="center" wrapText="1"/>
    </xf>
    <xf numFmtId="0" fontId="6" fillId="7" borderId="6" xfId="2" applyFont="1" applyFill="1" applyBorder="1" applyAlignment="1">
      <alignment horizontal="center" vertical="center" wrapText="1"/>
    </xf>
    <xf numFmtId="0" fontId="7" fillId="7" borderId="5" xfId="2" applyFont="1" applyFill="1" applyBorder="1" applyAlignment="1">
      <alignment horizontal="center" vertical="center" wrapText="1"/>
    </xf>
    <xf numFmtId="0" fontId="7" fillId="7" borderId="6" xfId="2" applyFont="1" applyFill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29" xfId="2" applyFont="1" applyBorder="1" applyAlignment="1">
      <alignment horizontal="center" vertical="center" wrapText="1"/>
    </xf>
    <xf numFmtId="49" fontId="10" fillId="7" borderId="5" xfId="0" applyNumberFormat="1" applyFont="1" applyFill="1" applyBorder="1" applyAlignment="1">
      <alignment horizontal="center" vertical="center"/>
    </xf>
    <xf numFmtId="49" fontId="10" fillId="7" borderId="6" xfId="0" applyNumberFormat="1" applyFont="1" applyFill="1" applyBorder="1" applyAlignment="1">
      <alignment horizontal="center" vertical="center"/>
    </xf>
    <xf numFmtId="0" fontId="6" fillId="5" borderId="5" xfId="2" applyFont="1" applyFill="1" applyBorder="1" applyAlignment="1">
      <alignment horizontal="center" vertical="center" wrapText="1"/>
    </xf>
    <xf numFmtId="0" fontId="6" fillId="5" borderId="6" xfId="2" applyFont="1" applyFill="1" applyBorder="1" applyAlignment="1">
      <alignment horizontal="center" vertical="center" wrapText="1"/>
    </xf>
    <xf numFmtId="0" fontId="6" fillId="5" borderId="29" xfId="2" applyFont="1" applyFill="1" applyBorder="1" applyAlignment="1">
      <alignment horizontal="center" vertical="center" wrapText="1"/>
    </xf>
    <xf numFmtId="0" fontId="7" fillId="0" borderId="22" xfId="2" applyFont="1" applyBorder="1" applyAlignment="1">
      <alignment horizontal="center" vertical="center" wrapText="1"/>
    </xf>
    <xf numFmtId="0" fontId="7" fillId="0" borderId="39" xfId="2" applyFont="1" applyBorder="1" applyAlignment="1">
      <alignment horizontal="center" vertical="center" wrapText="1"/>
    </xf>
    <xf numFmtId="0" fontId="7" fillId="0" borderId="25" xfId="2" applyFont="1" applyBorder="1" applyAlignment="1">
      <alignment horizontal="center" vertical="center" wrapText="1"/>
    </xf>
    <xf numFmtId="0" fontId="7" fillId="0" borderId="40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4" borderId="28" xfId="2" applyFont="1" applyFill="1" applyBorder="1" applyAlignment="1">
      <alignment horizontal="center" vertical="center" wrapText="1"/>
    </xf>
    <xf numFmtId="0" fontId="5" fillId="4" borderId="13" xfId="2" applyFont="1" applyFill="1" applyBorder="1" applyAlignment="1">
      <alignment horizontal="center" vertical="center" wrapText="1"/>
    </xf>
    <xf numFmtId="0" fontId="6" fillId="4" borderId="28" xfId="2" applyFont="1" applyFill="1" applyBorder="1" applyAlignment="1">
      <alignment horizontal="center" vertical="center" wrapText="1"/>
    </xf>
    <xf numFmtId="0" fontId="6" fillId="4" borderId="7" xfId="2" applyFont="1" applyFill="1" applyBorder="1" applyAlignment="1">
      <alignment horizontal="center" vertical="center" wrapText="1"/>
    </xf>
    <xf numFmtId="0" fontId="6" fillId="4" borderId="13" xfId="2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21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27" xfId="2" applyFont="1" applyBorder="1" applyAlignment="1">
      <alignment horizontal="center" vertical="center" wrapText="1"/>
    </xf>
    <xf numFmtId="0" fontId="19" fillId="0" borderId="22" xfId="2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6" fillId="5" borderId="46" xfId="2" applyFont="1" applyFill="1" applyBorder="1" applyAlignment="1">
      <alignment horizontal="center" vertical="center" wrapText="1"/>
    </xf>
    <xf numFmtId="0" fontId="7" fillId="0" borderId="37" xfId="2" applyFont="1" applyBorder="1" applyAlignment="1">
      <alignment horizontal="center" vertical="center" wrapText="1"/>
    </xf>
    <xf numFmtId="0" fontId="7" fillId="0" borderId="38" xfId="2" applyFont="1" applyBorder="1" applyAlignment="1">
      <alignment horizontal="center" vertical="center" wrapText="1"/>
    </xf>
    <xf numFmtId="0" fontId="3" fillId="0" borderId="21" xfId="2" applyFont="1" applyBorder="1" applyAlignment="1">
      <alignment horizontal="left" vertical="center" wrapText="1"/>
    </xf>
    <xf numFmtId="0" fontId="3" fillId="0" borderId="4" xfId="2" applyFont="1" applyBorder="1" applyAlignment="1">
      <alignment horizontal="left" vertical="center" wrapText="1"/>
    </xf>
    <xf numFmtId="0" fontId="3" fillId="0" borderId="27" xfId="2" applyFont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49" fontId="5" fillId="4" borderId="0" xfId="0" applyNumberFormat="1" applyFont="1" applyFill="1" applyAlignment="1">
      <alignment horizontal="right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right" vertical="top" wrapText="1"/>
    </xf>
    <xf numFmtId="49" fontId="12" fillId="6" borderId="3" xfId="0" applyNumberFormat="1" applyFont="1" applyFill="1" applyBorder="1" applyAlignment="1">
      <alignment vertical="top" wrapText="1"/>
    </xf>
    <xf numFmtId="49" fontId="12" fillId="6" borderId="4" xfId="0" applyNumberFormat="1" applyFont="1" applyFill="1" applyBorder="1" applyAlignment="1">
      <alignment vertical="top" wrapText="1"/>
    </xf>
    <xf numFmtId="49" fontId="10" fillId="7" borderId="29" xfId="0" applyNumberFormat="1" applyFont="1" applyFill="1" applyBorder="1" applyAlignment="1">
      <alignment horizontal="center" vertical="center"/>
    </xf>
    <xf numFmtId="0" fontId="7" fillId="7" borderId="29" xfId="2" applyFont="1" applyFill="1" applyBorder="1" applyAlignment="1">
      <alignment horizontal="center" vertical="center" wrapText="1"/>
    </xf>
    <xf numFmtId="0" fontId="6" fillId="7" borderId="29" xfId="2" applyFont="1" applyFill="1" applyBorder="1" applyAlignment="1">
      <alignment horizontal="center" vertical="center" wrapText="1"/>
    </xf>
  </cellXfs>
  <cellStyles count="6">
    <cellStyle name="Millares 2" xfId="3" xr:uid="{00000000-0005-0000-0000-000000000000}"/>
    <cellStyle name="Moneda 2" xfId="5" xr:uid="{00000000-0005-0000-0000-000002000000}"/>
    <cellStyle name="Normal" xfId="0" builtinId="0"/>
    <cellStyle name="Normal 13" xfId="2" xr:uid="{00000000-0005-0000-0000-000004000000}"/>
    <cellStyle name="Normal 2" xfId="1" xr:uid="{00000000-0005-0000-0000-000005000000}"/>
    <cellStyle name="Normal 2 4 3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</xdr:row>
      <xdr:rowOff>47625</xdr:rowOff>
    </xdr:from>
    <xdr:to>
      <xdr:col>2</xdr:col>
      <xdr:colOff>12700</xdr:colOff>
      <xdr:row>3</xdr:row>
      <xdr:rowOff>190500</xdr:rowOff>
    </xdr:to>
    <xdr:pic>
      <xdr:nvPicPr>
        <xdr:cNvPr id="4" name="Imagen 3" descr="logo digital">
          <a:extLst>
            <a:ext uri="{FF2B5EF4-FFF2-40B4-BE49-F238E27FC236}">
              <a16:creationId xmlns:a16="http://schemas.microsoft.com/office/drawing/2014/main" id="{9F1119E0-B30F-42E2-AC72-C36147FA8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238125"/>
          <a:ext cx="6127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755831</xdr:colOff>
      <xdr:row>1</xdr:row>
      <xdr:rowOff>19587</xdr:rowOff>
    </xdr:from>
    <xdr:to>
      <xdr:col>3</xdr:col>
      <xdr:colOff>38914</xdr:colOff>
      <xdr:row>3</xdr:row>
      <xdr:rowOff>234771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1D97B42C-D6E9-4BF3-9383-F02037F04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817" y="220819"/>
          <a:ext cx="812449" cy="6042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2C592-542A-489B-8740-AC237757BEA5}">
  <dimension ref="B1:N106"/>
  <sheetViews>
    <sheetView workbookViewId="0">
      <selection activeCell="B19" sqref="B19:C34"/>
    </sheetView>
  </sheetViews>
  <sheetFormatPr baseColWidth="10" defaultColWidth="11.44140625" defaultRowHeight="14.4" x14ac:dyDescent="0.3"/>
  <cols>
    <col min="6" max="6" width="22.44140625" customWidth="1"/>
    <col min="7" max="7" width="21" style="15" customWidth="1"/>
    <col min="9" max="9" width="11.44140625" customWidth="1"/>
    <col min="10" max="10" width="13.5546875" style="18" customWidth="1"/>
    <col min="12" max="12" width="21.6640625" bestFit="1" customWidth="1"/>
    <col min="13" max="13" width="7.44140625" customWidth="1"/>
    <col min="14" max="14" width="86.5546875" customWidth="1"/>
  </cols>
  <sheetData>
    <row r="1" spans="2:14" ht="15.6" thickBot="1" x14ac:dyDescent="0.35">
      <c r="B1" s="1"/>
      <c r="C1" s="1"/>
      <c r="D1" s="1"/>
      <c r="E1" s="1"/>
      <c r="F1" s="1"/>
      <c r="G1" s="1"/>
      <c r="H1" s="1"/>
      <c r="I1" s="1"/>
      <c r="J1" s="44"/>
      <c r="K1" s="3"/>
      <c r="L1" s="12"/>
    </row>
    <row r="2" spans="2:14" ht="15.75" customHeight="1" x14ac:dyDescent="0.3">
      <c r="B2" s="80"/>
      <c r="C2" s="81"/>
      <c r="D2" s="90" t="s">
        <v>0</v>
      </c>
      <c r="E2" s="90"/>
      <c r="F2" s="90"/>
      <c r="G2" s="90"/>
      <c r="H2" s="90"/>
      <c r="I2" s="90"/>
      <c r="J2" s="90"/>
      <c r="K2" s="90"/>
      <c r="L2" s="91"/>
    </row>
    <row r="3" spans="2:14" ht="15" customHeight="1" x14ac:dyDescent="0.3">
      <c r="B3" s="82"/>
      <c r="C3" s="83"/>
      <c r="D3" s="83" t="s">
        <v>46</v>
      </c>
      <c r="E3" s="83"/>
      <c r="F3" s="83"/>
      <c r="G3" s="83"/>
      <c r="H3" s="83"/>
      <c r="I3" s="83"/>
      <c r="J3" s="83"/>
      <c r="K3" s="83"/>
      <c r="L3" s="89"/>
    </row>
    <row r="4" spans="2:14" ht="15" customHeight="1" x14ac:dyDescent="0.3">
      <c r="B4" s="82"/>
      <c r="C4" s="83"/>
      <c r="D4" s="83"/>
      <c r="E4" s="83"/>
      <c r="F4" s="83"/>
      <c r="G4" s="83"/>
      <c r="H4" s="83"/>
      <c r="I4" s="83"/>
      <c r="J4" s="83"/>
      <c r="K4" s="83"/>
      <c r="L4" s="89"/>
    </row>
    <row r="5" spans="2:14" ht="51.75" customHeight="1" thickBot="1" x14ac:dyDescent="0.35">
      <c r="B5" s="92" t="s">
        <v>1</v>
      </c>
      <c r="C5" s="93"/>
      <c r="D5" s="93"/>
      <c r="E5" s="93"/>
      <c r="F5" s="93"/>
      <c r="G5" s="93"/>
      <c r="H5" s="93"/>
      <c r="I5" s="93"/>
      <c r="J5" s="93"/>
      <c r="K5" s="93"/>
      <c r="L5" s="94"/>
    </row>
    <row r="6" spans="2:14" ht="34.5" customHeight="1" thickBot="1" x14ac:dyDescent="0.35">
      <c r="B6" s="84" t="s">
        <v>2</v>
      </c>
      <c r="C6" s="85"/>
      <c r="D6" s="86" t="s">
        <v>3</v>
      </c>
      <c r="E6" s="87"/>
      <c r="F6" s="88"/>
      <c r="G6" s="25" t="s">
        <v>4</v>
      </c>
      <c r="H6" s="21" t="s">
        <v>5</v>
      </c>
      <c r="I6" s="47" t="s">
        <v>6</v>
      </c>
      <c r="J6" s="48" t="s">
        <v>7</v>
      </c>
      <c r="K6" s="31" t="s">
        <v>8</v>
      </c>
      <c r="L6" s="58" t="s">
        <v>9</v>
      </c>
    </row>
    <row r="7" spans="2:14" ht="72.75" customHeight="1" x14ac:dyDescent="0.3">
      <c r="B7" s="98" t="s">
        <v>10</v>
      </c>
      <c r="C7" s="99"/>
      <c r="D7" s="95" t="s">
        <v>11</v>
      </c>
      <c r="E7" s="96"/>
      <c r="F7" s="96"/>
      <c r="G7" s="26" t="s">
        <v>12</v>
      </c>
      <c r="H7" s="22" t="s">
        <v>13</v>
      </c>
      <c r="I7" s="49">
        <v>16528.977574505756</v>
      </c>
      <c r="J7" s="50">
        <v>4</v>
      </c>
      <c r="K7" s="32">
        <v>455.66</v>
      </c>
      <c r="L7" s="35">
        <f>I7*J7*K7</f>
        <v>30126375.686397173</v>
      </c>
    </row>
    <row r="8" spans="2:14" ht="60" x14ac:dyDescent="0.3">
      <c r="B8" s="74"/>
      <c r="C8" s="75"/>
      <c r="D8" s="95"/>
      <c r="E8" s="96"/>
      <c r="F8" s="96"/>
      <c r="G8" s="27" t="s">
        <v>14</v>
      </c>
      <c r="H8" s="23" t="s">
        <v>15</v>
      </c>
      <c r="I8" s="51">
        <v>20</v>
      </c>
      <c r="J8" s="52">
        <v>4</v>
      </c>
      <c r="K8" s="33">
        <v>25460.49</v>
      </c>
      <c r="L8" s="36">
        <f t="shared" ref="L8:L9" si="0">I8*J8*K8</f>
        <v>2036839.2000000002</v>
      </c>
    </row>
    <row r="9" spans="2:14" ht="36.6" thickBot="1" x14ac:dyDescent="0.35">
      <c r="B9" s="74"/>
      <c r="C9" s="75"/>
      <c r="D9" s="95"/>
      <c r="E9" s="96"/>
      <c r="F9" s="96"/>
      <c r="G9" s="28" t="s">
        <v>16</v>
      </c>
      <c r="H9" s="24" t="s">
        <v>15</v>
      </c>
      <c r="I9" s="51">
        <v>45</v>
      </c>
      <c r="J9" s="53">
        <v>4</v>
      </c>
      <c r="K9" s="34">
        <v>3388.3</v>
      </c>
      <c r="L9" s="37">
        <f t="shared" si="0"/>
        <v>609894</v>
      </c>
    </row>
    <row r="10" spans="2:14" ht="15" customHeight="1" thickBot="1" x14ac:dyDescent="0.35">
      <c r="B10" s="74"/>
      <c r="C10" s="75"/>
      <c r="D10" s="71" t="s">
        <v>17</v>
      </c>
      <c r="E10" s="72"/>
      <c r="F10" s="72"/>
      <c r="G10" s="72"/>
      <c r="H10" s="72"/>
      <c r="I10" s="72"/>
      <c r="J10" s="72"/>
      <c r="K10" s="97"/>
      <c r="L10" s="11">
        <f>SUM(L7:L9)</f>
        <v>32773108.886397172</v>
      </c>
      <c r="M10" s="46"/>
      <c r="N10" s="46"/>
    </row>
    <row r="11" spans="2:14" ht="36" x14ac:dyDescent="0.3">
      <c r="B11" s="74"/>
      <c r="C11" s="75"/>
      <c r="D11" s="74" t="s">
        <v>18</v>
      </c>
      <c r="E11" s="78"/>
      <c r="F11" s="78"/>
      <c r="G11" s="29" t="s">
        <v>12</v>
      </c>
      <c r="H11" s="22" t="s">
        <v>13</v>
      </c>
      <c r="I11" s="54">
        <v>13980.177625518194</v>
      </c>
      <c r="J11" s="55">
        <v>5</v>
      </c>
      <c r="K11" s="32">
        <v>583.79999999999995</v>
      </c>
      <c r="L11" s="38">
        <f>I11*J11*K11</f>
        <v>40808138.488887601</v>
      </c>
    </row>
    <row r="12" spans="2:14" ht="60" x14ac:dyDescent="0.3">
      <c r="B12" s="74"/>
      <c r="C12" s="75"/>
      <c r="D12" s="74"/>
      <c r="E12" s="78"/>
      <c r="F12" s="78"/>
      <c r="G12" s="27" t="s">
        <v>14</v>
      </c>
      <c r="H12" s="23" t="s">
        <v>15</v>
      </c>
      <c r="I12" s="51">
        <v>20</v>
      </c>
      <c r="J12" s="52">
        <v>5</v>
      </c>
      <c r="K12" s="33">
        <v>25505.11</v>
      </c>
      <c r="L12" s="35">
        <f>I12*J12*K12</f>
        <v>2550511</v>
      </c>
    </row>
    <row r="13" spans="2:14" ht="36.6" thickBot="1" x14ac:dyDescent="0.35">
      <c r="B13" s="74"/>
      <c r="C13" s="75"/>
      <c r="D13" s="74"/>
      <c r="E13" s="78"/>
      <c r="F13" s="78"/>
      <c r="G13" s="28" t="s">
        <v>16</v>
      </c>
      <c r="H13" s="24" t="s">
        <v>15</v>
      </c>
      <c r="I13" s="51">
        <v>20</v>
      </c>
      <c r="J13" s="53">
        <v>5</v>
      </c>
      <c r="K13" s="34">
        <v>3388.3</v>
      </c>
      <c r="L13" s="39">
        <f>I13*J13*K13</f>
        <v>338830</v>
      </c>
    </row>
    <row r="14" spans="2:14" ht="15.75" customHeight="1" thickBot="1" x14ac:dyDescent="0.35">
      <c r="B14" s="74"/>
      <c r="C14" s="75"/>
      <c r="D14" s="71" t="s">
        <v>19</v>
      </c>
      <c r="E14" s="72"/>
      <c r="F14" s="72"/>
      <c r="G14" s="72"/>
      <c r="H14" s="72"/>
      <c r="I14" s="72"/>
      <c r="J14" s="72"/>
      <c r="K14" s="73"/>
      <c r="L14" s="13">
        <f>SUM(L11:L13)</f>
        <v>43697479.488887601</v>
      </c>
    </row>
    <row r="15" spans="2:14" ht="60" customHeight="1" x14ac:dyDescent="0.3">
      <c r="B15" s="74"/>
      <c r="C15" s="75"/>
      <c r="D15" s="74" t="s">
        <v>20</v>
      </c>
      <c r="E15" s="78"/>
      <c r="F15" s="78"/>
      <c r="G15" s="29" t="s">
        <v>12</v>
      </c>
      <c r="H15" s="22" t="s">
        <v>13</v>
      </c>
      <c r="I15" s="54">
        <v>7742.2703631199129</v>
      </c>
      <c r="J15" s="56">
        <v>6</v>
      </c>
      <c r="K15" s="9">
        <v>583.79999999999995</v>
      </c>
      <c r="L15" s="19">
        <f>I15*J15*K15</f>
        <v>27119624.62793643</v>
      </c>
    </row>
    <row r="16" spans="2:14" ht="66" customHeight="1" x14ac:dyDescent="0.3">
      <c r="B16" s="74"/>
      <c r="C16" s="75"/>
      <c r="D16" s="74"/>
      <c r="E16" s="78"/>
      <c r="F16" s="78"/>
      <c r="G16" s="27" t="s">
        <v>14</v>
      </c>
      <c r="H16" s="23" t="s">
        <v>15</v>
      </c>
      <c r="I16" s="51">
        <v>20</v>
      </c>
      <c r="J16" s="56">
        <v>6</v>
      </c>
      <c r="K16" s="6">
        <v>25516.79</v>
      </c>
      <c r="L16" s="19">
        <f>I16*J16*K16</f>
        <v>3062014.8000000003</v>
      </c>
    </row>
    <row r="17" spans="2:12" ht="41.25" customHeight="1" thickBot="1" x14ac:dyDescent="0.35">
      <c r="B17" s="74"/>
      <c r="C17" s="75"/>
      <c r="D17" s="74"/>
      <c r="E17" s="78"/>
      <c r="F17" s="78"/>
      <c r="G17" s="28" t="s">
        <v>16</v>
      </c>
      <c r="H17" s="24" t="s">
        <v>15</v>
      </c>
      <c r="I17" s="51">
        <v>20</v>
      </c>
      <c r="J17" s="56">
        <v>6</v>
      </c>
      <c r="K17" s="7">
        <v>3388.3</v>
      </c>
      <c r="L17" s="20">
        <f>I17*J17*K17</f>
        <v>406596</v>
      </c>
    </row>
    <row r="18" spans="2:12" ht="15" thickBot="1" x14ac:dyDescent="0.35">
      <c r="B18" s="74"/>
      <c r="C18" s="75"/>
      <c r="D18" s="71" t="s">
        <v>21</v>
      </c>
      <c r="E18" s="72"/>
      <c r="F18" s="72"/>
      <c r="G18" s="72"/>
      <c r="H18" s="72"/>
      <c r="I18" s="72"/>
      <c r="J18" s="72"/>
      <c r="K18" s="73"/>
      <c r="L18" s="13">
        <f>SUM(L15:L17)</f>
        <v>30588235.427936431</v>
      </c>
    </row>
    <row r="19" spans="2:12" ht="51" customHeight="1" x14ac:dyDescent="0.3">
      <c r="B19" s="74" t="s">
        <v>10</v>
      </c>
      <c r="C19" s="75"/>
      <c r="D19" s="74" t="s">
        <v>22</v>
      </c>
      <c r="E19" s="78"/>
      <c r="F19" s="78"/>
      <c r="G19" s="29" t="s">
        <v>12</v>
      </c>
      <c r="H19" s="22" t="s">
        <v>13</v>
      </c>
      <c r="I19" s="54">
        <v>4594.6604387379093</v>
      </c>
      <c r="J19" s="56">
        <v>5</v>
      </c>
      <c r="K19" s="9">
        <v>583.79999999999995</v>
      </c>
      <c r="L19" s="19">
        <f>I19*J19*K19</f>
        <v>13411813.820675956</v>
      </c>
    </row>
    <row r="20" spans="2:12" ht="66.75" customHeight="1" x14ac:dyDescent="0.3">
      <c r="B20" s="74"/>
      <c r="C20" s="75"/>
      <c r="D20" s="74"/>
      <c r="E20" s="78"/>
      <c r="F20" s="78"/>
      <c r="G20" s="27" t="s">
        <v>14</v>
      </c>
      <c r="H20" s="23" t="s">
        <v>15</v>
      </c>
      <c r="I20" s="51">
        <v>10</v>
      </c>
      <c r="J20" s="56">
        <v>5</v>
      </c>
      <c r="K20" s="6">
        <v>25518.28</v>
      </c>
      <c r="L20" s="19">
        <f>I20*J20*K20</f>
        <v>1275914</v>
      </c>
    </row>
    <row r="21" spans="2:12" ht="51" customHeight="1" thickBot="1" x14ac:dyDescent="0.35">
      <c r="B21" s="74"/>
      <c r="C21" s="75"/>
      <c r="D21" s="74"/>
      <c r="E21" s="78"/>
      <c r="F21" s="78"/>
      <c r="G21" s="28" t="s">
        <v>16</v>
      </c>
      <c r="H21" s="24" t="s">
        <v>15</v>
      </c>
      <c r="I21" s="51">
        <v>10</v>
      </c>
      <c r="J21" s="56">
        <v>5</v>
      </c>
      <c r="K21" s="7">
        <v>3388.3</v>
      </c>
      <c r="L21" s="20">
        <f>I21*J21*K21</f>
        <v>169415</v>
      </c>
    </row>
    <row r="22" spans="2:12" ht="15" thickBot="1" x14ac:dyDescent="0.35">
      <c r="B22" s="74"/>
      <c r="C22" s="75"/>
      <c r="D22" s="71" t="s">
        <v>23</v>
      </c>
      <c r="E22" s="72"/>
      <c r="F22" s="72"/>
      <c r="G22" s="72"/>
      <c r="H22" s="72"/>
      <c r="I22" s="72"/>
      <c r="J22" s="72"/>
      <c r="K22" s="73"/>
      <c r="L22" s="13">
        <f>SUM(L19:L21)</f>
        <v>14857142.820675956</v>
      </c>
    </row>
    <row r="23" spans="2:12" ht="52.5" customHeight="1" x14ac:dyDescent="0.3">
      <c r="B23" s="74"/>
      <c r="C23" s="75"/>
      <c r="D23" s="74" t="s">
        <v>24</v>
      </c>
      <c r="E23" s="78"/>
      <c r="F23" s="78"/>
      <c r="G23" s="29" t="s">
        <v>12</v>
      </c>
      <c r="H23" s="22" t="s">
        <v>13</v>
      </c>
      <c r="I23" s="54">
        <v>7991.9710202991428</v>
      </c>
      <c r="J23" s="56">
        <v>6</v>
      </c>
      <c r="K23" s="9">
        <v>839</v>
      </c>
      <c r="L23" s="19">
        <f>I23*J23*K23</f>
        <v>40231582.116185889</v>
      </c>
    </row>
    <row r="24" spans="2:12" ht="70.5" customHeight="1" x14ac:dyDescent="0.3">
      <c r="B24" s="74"/>
      <c r="C24" s="75"/>
      <c r="D24" s="74"/>
      <c r="E24" s="78"/>
      <c r="F24" s="78"/>
      <c r="G24" s="27" t="s">
        <v>14</v>
      </c>
      <c r="H24" s="23" t="s">
        <v>15</v>
      </c>
      <c r="I24" s="51">
        <v>20</v>
      </c>
      <c r="J24" s="56">
        <v>6</v>
      </c>
      <c r="K24" s="6">
        <v>25494.17</v>
      </c>
      <c r="L24" s="19">
        <f>I24*J24*K24</f>
        <v>3059300.4</v>
      </c>
    </row>
    <row r="25" spans="2:12" ht="52.5" customHeight="1" thickBot="1" x14ac:dyDescent="0.35">
      <c r="B25" s="74"/>
      <c r="C25" s="75"/>
      <c r="D25" s="74"/>
      <c r="E25" s="78"/>
      <c r="F25" s="78"/>
      <c r="G25" s="28" t="s">
        <v>16</v>
      </c>
      <c r="H25" s="24" t="s">
        <v>15</v>
      </c>
      <c r="I25" s="51">
        <v>20</v>
      </c>
      <c r="J25" s="56">
        <v>6</v>
      </c>
      <c r="K25" s="7">
        <v>3388.3</v>
      </c>
      <c r="L25" s="20">
        <f>I25*J25*K25</f>
        <v>406596</v>
      </c>
    </row>
    <row r="26" spans="2:12" ht="15" thickBot="1" x14ac:dyDescent="0.35">
      <c r="B26" s="74"/>
      <c r="C26" s="75"/>
      <c r="D26" s="71" t="s">
        <v>25</v>
      </c>
      <c r="E26" s="72"/>
      <c r="F26" s="72"/>
      <c r="G26" s="72"/>
      <c r="H26" s="72"/>
      <c r="I26" s="72"/>
      <c r="J26" s="72"/>
      <c r="K26" s="73"/>
      <c r="L26" s="13">
        <f>SUM(L23:L25)</f>
        <v>43697478.516185887</v>
      </c>
    </row>
    <row r="27" spans="2:12" ht="54.75" customHeight="1" x14ac:dyDescent="0.3">
      <c r="B27" s="74"/>
      <c r="C27" s="75"/>
      <c r="D27" s="74" t="s">
        <v>26</v>
      </c>
      <c r="E27" s="78"/>
      <c r="F27" s="78"/>
      <c r="G27" s="29" t="s">
        <v>12</v>
      </c>
      <c r="H27" s="22" t="s">
        <v>13</v>
      </c>
      <c r="I27" s="54">
        <v>11980.814668739446</v>
      </c>
      <c r="J27" s="56">
        <v>6</v>
      </c>
      <c r="K27" s="9">
        <v>583.79999999999995</v>
      </c>
      <c r="L27" s="19">
        <f>J27*K27*I27</f>
        <v>41966397.621660523</v>
      </c>
    </row>
    <row r="28" spans="2:12" ht="63.75" customHeight="1" x14ac:dyDescent="0.3">
      <c r="B28" s="74"/>
      <c r="C28" s="75"/>
      <c r="D28" s="74"/>
      <c r="E28" s="78"/>
      <c r="F28" s="78"/>
      <c r="G28" s="27" t="s">
        <v>14</v>
      </c>
      <c r="H28" s="23" t="s">
        <v>15</v>
      </c>
      <c r="I28" s="51">
        <v>10</v>
      </c>
      <c r="J28" s="56">
        <v>6</v>
      </c>
      <c r="K28" s="6">
        <v>28012.36</v>
      </c>
      <c r="L28" s="19">
        <f>I28*J28*K28</f>
        <v>1680741.6</v>
      </c>
    </row>
    <row r="29" spans="2:12" ht="54.75" customHeight="1" thickBot="1" x14ac:dyDescent="0.35">
      <c r="B29" s="74"/>
      <c r="C29" s="75"/>
      <c r="D29" s="74"/>
      <c r="E29" s="78"/>
      <c r="F29" s="78"/>
      <c r="G29" s="28" t="s">
        <v>16</v>
      </c>
      <c r="H29" s="24" t="s">
        <v>15</v>
      </c>
      <c r="I29" s="51">
        <v>10</v>
      </c>
      <c r="J29" s="56">
        <v>6</v>
      </c>
      <c r="K29" s="7">
        <v>839</v>
      </c>
      <c r="L29" s="20">
        <f>I29*J29*K29</f>
        <v>50340</v>
      </c>
    </row>
    <row r="30" spans="2:12" ht="15" thickBot="1" x14ac:dyDescent="0.35">
      <c r="B30" s="74"/>
      <c r="C30" s="75"/>
      <c r="D30" s="71" t="s">
        <v>27</v>
      </c>
      <c r="E30" s="72"/>
      <c r="F30" s="72"/>
      <c r="G30" s="72"/>
      <c r="H30" s="72"/>
      <c r="I30" s="72"/>
      <c r="J30" s="72"/>
      <c r="K30" s="73"/>
      <c r="L30" s="13">
        <f>L27+L28+L29</f>
        <v>43697479.221660525</v>
      </c>
    </row>
    <row r="31" spans="2:12" ht="61.5" customHeight="1" x14ac:dyDescent="0.3">
      <c r="B31" s="74"/>
      <c r="C31" s="75"/>
      <c r="D31" s="74" t="s">
        <v>28</v>
      </c>
      <c r="E31" s="78"/>
      <c r="F31" s="78"/>
      <c r="G31" s="29" t="s">
        <v>12</v>
      </c>
      <c r="H31" s="22" t="s">
        <v>13</v>
      </c>
      <c r="I31" s="54">
        <v>5388.1797542735039</v>
      </c>
      <c r="J31" s="56">
        <v>6</v>
      </c>
      <c r="K31" s="9">
        <v>839</v>
      </c>
      <c r="L31" s="19">
        <f>I31*J31*K31</f>
        <v>27124096.88301282</v>
      </c>
    </row>
    <row r="32" spans="2:12" ht="65.25" customHeight="1" x14ac:dyDescent="0.3">
      <c r="B32" s="74"/>
      <c r="C32" s="75"/>
      <c r="D32" s="74"/>
      <c r="E32" s="78"/>
      <c r="F32" s="78"/>
      <c r="G32" s="27" t="s">
        <v>14</v>
      </c>
      <c r="H32" s="23" t="s">
        <v>15</v>
      </c>
      <c r="I32" s="51">
        <v>20</v>
      </c>
      <c r="J32" s="56">
        <v>6</v>
      </c>
      <c r="K32" s="6">
        <v>25479.52</v>
      </c>
      <c r="L32" s="19">
        <f>I32*J32*K32</f>
        <v>3057542.4</v>
      </c>
    </row>
    <row r="33" spans="2:12" ht="54.75" customHeight="1" thickBot="1" x14ac:dyDescent="0.35">
      <c r="B33" s="74"/>
      <c r="C33" s="75"/>
      <c r="D33" s="76"/>
      <c r="E33" s="79"/>
      <c r="F33" s="79"/>
      <c r="G33" s="28" t="s">
        <v>16</v>
      </c>
      <c r="H33" s="30" t="s">
        <v>15</v>
      </c>
      <c r="I33" s="57">
        <v>20</v>
      </c>
      <c r="J33" s="56">
        <v>6</v>
      </c>
      <c r="K33" s="7">
        <v>3388.3</v>
      </c>
      <c r="L33" s="20">
        <f>I33*J33*K33</f>
        <v>406596</v>
      </c>
    </row>
    <row r="34" spans="2:12" ht="15" thickBot="1" x14ac:dyDescent="0.35">
      <c r="B34" s="76"/>
      <c r="C34" s="77"/>
      <c r="D34" s="71" t="s">
        <v>29</v>
      </c>
      <c r="E34" s="72"/>
      <c r="F34" s="72"/>
      <c r="G34" s="72"/>
      <c r="H34" s="72"/>
      <c r="I34" s="72"/>
      <c r="J34" s="72"/>
      <c r="K34" s="73"/>
      <c r="L34" s="14">
        <f>SUM(L31:L33)</f>
        <v>30588235.283012819</v>
      </c>
    </row>
    <row r="35" spans="2:12" ht="15" thickBot="1" x14ac:dyDescent="0.35"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8"/>
    </row>
    <row r="36" spans="2:12" ht="15" thickBot="1" x14ac:dyDescent="0.35">
      <c r="B36" s="62" t="s">
        <v>30</v>
      </c>
      <c r="C36" s="63"/>
      <c r="D36" s="63"/>
      <c r="E36" s="63"/>
      <c r="F36" s="63"/>
      <c r="G36" s="63"/>
      <c r="H36" s="63"/>
      <c r="I36" s="63"/>
      <c r="J36" s="16"/>
      <c r="K36" s="8"/>
      <c r="L36" s="14">
        <f>L34+L30+L26+L22+L18+L14+L10</f>
        <v>239899159.64475641</v>
      </c>
    </row>
    <row r="37" spans="2:12" ht="15" thickBot="1" x14ac:dyDescent="0.35">
      <c r="B37" s="64" t="s">
        <v>31</v>
      </c>
      <c r="C37" s="65"/>
      <c r="D37" s="65"/>
      <c r="E37" s="65"/>
      <c r="F37" s="65"/>
      <c r="G37" s="65"/>
      <c r="H37" s="65"/>
      <c r="I37" s="65"/>
      <c r="J37" s="16"/>
      <c r="K37" s="8"/>
      <c r="L37" s="14">
        <f>L36*19%</f>
        <v>45580840.332503721</v>
      </c>
    </row>
    <row r="38" spans="2:12" ht="16.2" thickBot="1" x14ac:dyDescent="0.35">
      <c r="B38" s="69" t="s">
        <v>32</v>
      </c>
      <c r="C38" s="70"/>
      <c r="D38" s="70"/>
      <c r="E38" s="70"/>
      <c r="F38" s="70"/>
      <c r="G38" s="70"/>
      <c r="H38" s="70"/>
      <c r="I38" s="5"/>
      <c r="J38" s="17"/>
      <c r="K38" s="10"/>
      <c r="L38" s="45">
        <f>L36+L37</f>
        <v>285479999.97726011</v>
      </c>
    </row>
    <row r="39" spans="2:12" x14ac:dyDescent="0.3">
      <c r="J39"/>
    </row>
    <row r="40" spans="2:12" x14ac:dyDescent="0.3">
      <c r="J40"/>
    </row>
    <row r="41" spans="2:12" x14ac:dyDescent="0.3">
      <c r="J41"/>
    </row>
    <row r="42" spans="2:12" x14ac:dyDescent="0.3">
      <c r="J42"/>
    </row>
    <row r="43" spans="2:12" x14ac:dyDescent="0.3">
      <c r="J43"/>
    </row>
    <row r="44" spans="2:12" x14ac:dyDescent="0.3">
      <c r="J44"/>
    </row>
    <row r="45" spans="2:12" x14ac:dyDescent="0.3">
      <c r="J45"/>
    </row>
    <row r="46" spans="2:12" x14ac:dyDescent="0.3">
      <c r="J46"/>
    </row>
    <row r="47" spans="2:12" x14ac:dyDescent="0.3">
      <c r="J47"/>
    </row>
    <row r="48" spans="2:12" x14ac:dyDescent="0.3">
      <c r="J48"/>
    </row>
    <row r="49" spans="10:10" x14ac:dyDescent="0.3">
      <c r="J49"/>
    </row>
    <row r="50" spans="10:10" x14ac:dyDescent="0.3">
      <c r="J50"/>
    </row>
    <row r="51" spans="10:10" x14ac:dyDescent="0.3">
      <c r="J51"/>
    </row>
    <row r="52" spans="10:10" x14ac:dyDescent="0.3">
      <c r="J52"/>
    </row>
    <row r="53" spans="10:10" x14ac:dyDescent="0.3">
      <c r="J53"/>
    </row>
    <row r="54" spans="10:10" x14ac:dyDescent="0.3">
      <c r="J54"/>
    </row>
    <row r="55" spans="10:10" x14ac:dyDescent="0.3">
      <c r="J55"/>
    </row>
    <row r="56" spans="10:10" x14ac:dyDescent="0.3">
      <c r="J56"/>
    </row>
    <row r="57" spans="10:10" x14ac:dyDescent="0.3">
      <c r="J57"/>
    </row>
    <row r="58" spans="10:10" x14ac:dyDescent="0.3">
      <c r="J58"/>
    </row>
    <row r="59" spans="10:10" x14ac:dyDescent="0.3">
      <c r="J59"/>
    </row>
    <row r="60" spans="10:10" x14ac:dyDescent="0.3">
      <c r="J60"/>
    </row>
    <row r="61" spans="10:10" x14ac:dyDescent="0.3">
      <c r="J61"/>
    </row>
    <row r="62" spans="10:10" x14ac:dyDescent="0.3">
      <c r="J62"/>
    </row>
    <row r="63" spans="10:10" x14ac:dyDescent="0.3">
      <c r="J63"/>
    </row>
    <row r="64" spans="10:10" x14ac:dyDescent="0.3">
      <c r="J64"/>
    </row>
    <row r="65" spans="10:10" x14ac:dyDescent="0.3">
      <c r="J65"/>
    </row>
    <row r="66" spans="10:10" x14ac:dyDescent="0.3">
      <c r="J66"/>
    </row>
    <row r="67" spans="10:10" x14ac:dyDescent="0.3">
      <c r="J67"/>
    </row>
    <row r="68" spans="10:10" x14ac:dyDescent="0.3">
      <c r="J68"/>
    </row>
    <row r="69" spans="10:10" x14ac:dyDescent="0.3">
      <c r="J69"/>
    </row>
    <row r="70" spans="10:10" x14ac:dyDescent="0.3">
      <c r="J70"/>
    </row>
    <row r="71" spans="10:10" x14ac:dyDescent="0.3">
      <c r="J71"/>
    </row>
    <row r="72" spans="10:10" x14ac:dyDescent="0.3">
      <c r="J72"/>
    </row>
    <row r="73" spans="10:10" x14ac:dyDescent="0.3">
      <c r="J73"/>
    </row>
    <row r="74" spans="10:10" x14ac:dyDescent="0.3">
      <c r="J74"/>
    </row>
    <row r="75" spans="10:10" x14ac:dyDescent="0.3">
      <c r="J75"/>
    </row>
    <row r="76" spans="10:10" x14ac:dyDescent="0.3">
      <c r="J76"/>
    </row>
    <row r="77" spans="10:10" x14ac:dyDescent="0.3">
      <c r="J77"/>
    </row>
    <row r="78" spans="10:10" x14ac:dyDescent="0.3">
      <c r="J78"/>
    </row>
    <row r="79" spans="10:10" x14ac:dyDescent="0.3">
      <c r="J79"/>
    </row>
    <row r="80" spans="10:10" x14ac:dyDescent="0.3">
      <c r="J80"/>
    </row>
    <row r="81" spans="10:10" x14ac:dyDescent="0.3">
      <c r="J81"/>
    </row>
    <row r="82" spans="10:10" x14ac:dyDescent="0.3">
      <c r="J82"/>
    </row>
    <row r="83" spans="10:10" x14ac:dyDescent="0.3">
      <c r="J83"/>
    </row>
    <row r="84" spans="10:10" x14ac:dyDescent="0.3">
      <c r="J84"/>
    </row>
    <row r="85" spans="10:10" x14ac:dyDescent="0.3">
      <c r="J85"/>
    </row>
    <row r="86" spans="10:10" x14ac:dyDescent="0.3">
      <c r="J86"/>
    </row>
    <row r="87" spans="10:10" x14ac:dyDescent="0.3">
      <c r="J87"/>
    </row>
    <row r="88" spans="10:10" x14ac:dyDescent="0.3">
      <c r="J88"/>
    </row>
    <row r="89" spans="10:10" x14ac:dyDescent="0.3">
      <c r="J89"/>
    </row>
    <row r="90" spans="10:10" x14ac:dyDescent="0.3">
      <c r="J90"/>
    </row>
    <row r="91" spans="10:10" x14ac:dyDescent="0.3">
      <c r="J91"/>
    </row>
    <row r="92" spans="10:10" x14ac:dyDescent="0.3">
      <c r="J92"/>
    </row>
    <row r="93" spans="10:10" x14ac:dyDescent="0.3">
      <c r="J93"/>
    </row>
    <row r="94" spans="10:10" x14ac:dyDescent="0.3">
      <c r="J94"/>
    </row>
    <row r="95" spans="10:10" x14ac:dyDescent="0.3">
      <c r="J95"/>
    </row>
    <row r="96" spans="10:10" x14ac:dyDescent="0.3">
      <c r="J96"/>
    </row>
    <row r="97" spans="10:10" x14ac:dyDescent="0.3">
      <c r="J97"/>
    </row>
    <row r="98" spans="10:10" x14ac:dyDescent="0.3">
      <c r="J98"/>
    </row>
    <row r="99" spans="10:10" x14ac:dyDescent="0.3">
      <c r="J99"/>
    </row>
    <row r="100" spans="10:10" x14ac:dyDescent="0.3">
      <c r="J100"/>
    </row>
    <row r="101" spans="10:10" x14ac:dyDescent="0.3">
      <c r="J101"/>
    </row>
    <row r="102" spans="10:10" x14ac:dyDescent="0.3">
      <c r="J102"/>
    </row>
    <row r="103" spans="10:10" x14ac:dyDescent="0.3">
      <c r="J103"/>
    </row>
    <row r="104" spans="10:10" x14ac:dyDescent="0.3">
      <c r="J104"/>
    </row>
    <row r="105" spans="10:10" x14ac:dyDescent="0.3">
      <c r="J105"/>
    </row>
    <row r="106" spans="10:10" x14ac:dyDescent="0.3">
      <c r="J106"/>
    </row>
  </sheetData>
  <mergeCells count="26">
    <mergeCell ref="B7:C18"/>
    <mergeCell ref="D7:F9"/>
    <mergeCell ref="D11:F13"/>
    <mergeCell ref="D15:F17"/>
    <mergeCell ref="D19:F21"/>
    <mergeCell ref="D10:K10"/>
    <mergeCell ref="D14:K14"/>
    <mergeCell ref="D18:K18"/>
    <mergeCell ref="B2:C4"/>
    <mergeCell ref="B6:C6"/>
    <mergeCell ref="D6:F6"/>
    <mergeCell ref="D3:L4"/>
    <mergeCell ref="D2:L2"/>
    <mergeCell ref="B5:L5"/>
    <mergeCell ref="B36:I36"/>
    <mergeCell ref="B37:I37"/>
    <mergeCell ref="B35:L35"/>
    <mergeCell ref="B38:H38"/>
    <mergeCell ref="D34:K34"/>
    <mergeCell ref="B19:C34"/>
    <mergeCell ref="D23:F25"/>
    <mergeCell ref="D27:F29"/>
    <mergeCell ref="D31:F33"/>
    <mergeCell ref="D26:K26"/>
    <mergeCell ref="D30:K30"/>
    <mergeCell ref="D22:K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1A187-131E-4977-9A52-AB898B0D80EB}">
  <dimension ref="B1:N118"/>
  <sheetViews>
    <sheetView tabSelected="1" view="pageBreakPreview" topLeftCell="A8" zoomScale="89" zoomScaleNormal="100" zoomScaleSheetLayoutView="89" workbookViewId="0">
      <selection activeCell="L6" sqref="L6"/>
    </sheetView>
  </sheetViews>
  <sheetFormatPr baseColWidth="10" defaultColWidth="11.44140625" defaultRowHeight="14.4" x14ac:dyDescent="0.3"/>
  <cols>
    <col min="1" max="1" width="2.44140625" customWidth="1"/>
    <col min="5" max="5" width="19.44140625" customWidth="1"/>
    <col min="6" max="6" width="22.44140625" customWidth="1"/>
    <col min="7" max="7" width="21" style="15" customWidth="1"/>
    <col min="9" max="9" width="11.44140625" customWidth="1"/>
    <col min="10" max="10" width="13.5546875" style="18" customWidth="1"/>
    <col min="12" max="12" width="18.33203125" customWidth="1"/>
    <col min="13" max="13" width="2.109375" customWidth="1"/>
    <col min="14" max="14" width="86.5546875" customWidth="1"/>
  </cols>
  <sheetData>
    <row r="1" spans="2:14" ht="15" x14ac:dyDescent="0.3">
      <c r="B1" s="1"/>
      <c r="C1" s="1"/>
      <c r="D1" s="1"/>
      <c r="E1" s="1"/>
      <c r="F1" s="1"/>
      <c r="G1" s="1"/>
      <c r="H1" s="1"/>
      <c r="I1" s="1"/>
      <c r="J1" s="44"/>
      <c r="K1" s="3"/>
      <c r="L1" s="12"/>
    </row>
    <row r="2" spans="2:14" ht="15.75" customHeight="1" x14ac:dyDescent="0.3">
      <c r="B2" s="103"/>
      <c r="C2" s="104"/>
      <c r="D2" s="105"/>
      <c r="E2" s="119" t="s">
        <v>0</v>
      </c>
      <c r="F2" s="120"/>
      <c r="G2" s="120"/>
      <c r="H2" s="120"/>
      <c r="I2" s="120"/>
      <c r="J2" s="120"/>
      <c r="K2" s="120"/>
      <c r="L2" s="121"/>
    </row>
    <row r="3" spans="2:14" ht="15" customHeight="1" x14ac:dyDescent="0.3">
      <c r="B3" s="106"/>
      <c r="C3" s="107"/>
      <c r="D3" s="108"/>
      <c r="E3" s="116" t="s">
        <v>44</v>
      </c>
      <c r="F3" s="117"/>
      <c r="G3" s="117"/>
      <c r="H3" s="117"/>
      <c r="I3" s="117"/>
      <c r="J3" s="117"/>
      <c r="K3" s="117"/>
      <c r="L3" s="118"/>
    </row>
    <row r="4" spans="2:14" ht="22.5" customHeight="1" x14ac:dyDescent="0.3">
      <c r="B4" s="109"/>
      <c r="C4" s="110"/>
      <c r="D4" s="111"/>
      <c r="E4" s="61" t="s">
        <v>45</v>
      </c>
      <c r="F4" s="113" t="s">
        <v>42</v>
      </c>
      <c r="G4" s="113"/>
      <c r="H4" s="113"/>
      <c r="I4" s="113"/>
      <c r="J4" s="113"/>
      <c r="K4" s="114" t="s">
        <v>43</v>
      </c>
      <c r="L4" s="115"/>
    </row>
    <row r="5" spans="2:14" ht="51.75" customHeight="1" thickBot="1" x14ac:dyDescent="0.35">
      <c r="B5" s="100" t="s">
        <v>1</v>
      </c>
      <c r="C5" s="101"/>
      <c r="D5" s="101"/>
      <c r="E5" s="101"/>
      <c r="F5" s="101"/>
      <c r="G5" s="101"/>
      <c r="H5" s="101"/>
      <c r="I5" s="101"/>
      <c r="J5" s="101"/>
      <c r="K5" s="101"/>
      <c r="L5" s="102"/>
    </row>
    <row r="6" spans="2:14" ht="34.5" customHeight="1" thickBot="1" x14ac:dyDescent="0.35">
      <c r="B6" s="84" t="s">
        <v>2</v>
      </c>
      <c r="C6" s="85"/>
      <c r="D6" s="86" t="s">
        <v>3</v>
      </c>
      <c r="E6" s="87"/>
      <c r="F6" s="88"/>
      <c r="G6" s="25" t="s">
        <v>4</v>
      </c>
      <c r="H6" s="21" t="s">
        <v>5</v>
      </c>
      <c r="I6" s="47" t="s">
        <v>6</v>
      </c>
      <c r="J6" s="48" t="s">
        <v>7</v>
      </c>
      <c r="K6" s="31" t="s">
        <v>8</v>
      </c>
      <c r="L6" s="58" t="s">
        <v>9</v>
      </c>
    </row>
    <row r="7" spans="2:14" ht="72.75" customHeight="1" x14ac:dyDescent="0.3">
      <c r="B7" s="98" t="s">
        <v>10</v>
      </c>
      <c r="C7" s="99"/>
      <c r="D7" s="95" t="s">
        <v>11</v>
      </c>
      <c r="E7" s="96"/>
      <c r="F7" s="96"/>
      <c r="G7" s="26" t="s">
        <v>12</v>
      </c>
      <c r="H7" s="22" t="s">
        <v>13</v>
      </c>
      <c r="I7" s="49">
        <v>16528.977574505756</v>
      </c>
      <c r="J7" s="50">
        <v>4</v>
      </c>
      <c r="K7" s="32"/>
      <c r="L7" s="35">
        <f>I7*J7*K7</f>
        <v>0</v>
      </c>
    </row>
    <row r="8" spans="2:14" ht="60" x14ac:dyDescent="0.3">
      <c r="B8" s="74"/>
      <c r="C8" s="75"/>
      <c r="D8" s="95"/>
      <c r="E8" s="96"/>
      <c r="F8" s="96"/>
      <c r="G8" s="27" t="s">
        <v>14</v>
      </c>
      <c r="H8" s="23" t="s">
        <v>15</v>
      </c>
      <c r="I8" s="51">
        <v>20</v>
      </c>
      <c r="J8" s="52">
        <v>4</v>
      </c>
      <c r="K8" s="33"/>
      <c r="L8" s="36">
        <f t="shared" ref="L8:L9" si="0">I8*J8*K8</f>
        <v>0</v>
      </c>
    </row>
    <row r="9" spans="2:14" ht="36.6" thickBot="1" x14ac:dyDescent="0.35">
      <c r="B9" s="74"/>
      <c r="C9" s="75"/>
      <c r="D9" s="95"/>
      <c r="E9" s="96"/>
      <c r="F9" s="96"/>
      <c r="G9" s="28" t="s">
        <v>16</v>
      </c>
      <c r="H9" s="24" t="s">
        <v>15</v>
      </c>
      <c r="I9" s="51">
        <v>45</v>
      </c>
      <c r="J9" s="53">
        <v>4</v>
      </c>
      <c r="K9" s="34"/>
      <c r="L9" s="37">
        <f t="shared" si="0"/>
        <v>0</v>
      </c>
    </row>
    <row r="10" spans="2:14" ht="15.75" customHeight="1" thickBot="1" x14ac:dyDescent="0.35">
      <c r="B10" s="74"/>
      <c r="C10" s="75"/>
      <c r="D10" s="71" t="s">
        <v>17</v>
      </c>
      <c r="E10" s="72"/>
      <c r="F10" s="72"/>
      <c r="G10" s="72"/>
      <c r="H10" s="72"/>
      <c r="I10" s="72"/>
      <c r="J10" s="72"/>
      <c r="K10" s="97"/>
      <c r="L10" s="11">
        <f>SUM(L7:L9)</f>
        <v>0</v>
      </c>
      <c r="M10" s="46"/>
      <c r="N10" s="46"/>
    </row>
    <row r="11" spans="2:14" ht="36" x14ac:dyDescent="0.3">
      <c r="B11" s="74"/>
      <c r="C11" s="75"/>
      <c r="D11" s="74" t="s">
        <v>18</v>
      </c>
      <c r="E11" s="78"/>
      <c r="F11" s="78"/>
      <c r="G11" s="29" t="s">
        <v>12</v>
      </c>
      <c r="H11" s="22" t="s">
        <v>13</v>
      </c>
      <c r="I11" s="54">
        <v>13980.177625518199</v>
      </c>
      <c r="J11" s="55">
        <v>5</v>
      </c>
      <c r="K11" s="32"/>
      <c r="L11" s="38">
        <f>I11*J11*K11</f>
        <v>0</v>
      </c>
    </row>
    <row r="12" spans="2:14" ht="60" x14ac:dyDescent="0.3">
      <c r="B12" s="74"/>
      <c r="C12" s="75"/>
      <c r="D12" s="74"/>
      <c r="E12" s="78"/>
      <c r="F12" s="78"/>
      <c r="G12" s="27" t="s">
        <v>14</v>
      </c>
      <c r="H12" s="23" t="s">
        <v>15</v>
      </c>
      <c r="I12" s="51">
        <v>20</v>
      </c>
      <c r="J12" s="52">
        <v>5</v>
      </c>
      <c r="K12" s="33"/>
      <c r="L12" s="35">
        <f>I12*J12*K12</f>
        <v>0</v>
      </c>
    </row>
    <row r="13" spans="2:14" ht="36.6" thickBot="1" x14ac:dyDescent="0.35">
      <c r="B13" s="74"/>
      <c r="C13" s="75"/>
      <c r="D13" s="74"/>
      <c r="E13" s="78"/>
      <c r="F13" s="78"/>
      <c r="G13" s="28" t="s">
        <v>16</v>
      </c>
      <c r="H13" s="24" t="s">
        <v>15</v>
      </c>
      <c r="I13" s="51">
        <v>20</v>
      </c>
      <c r="J13" s="53">
        <v>5</v>
      </c>
      <c r="K13" s="34"/>
      <c r="L13" s="39">
        <f>I13*J13*K13</f>
        <v>0</v>
      </c>
    </row>
    <row r="14" spans="2:14" ht="15" thickBot="1" x14ac:dyDescent="0.35">
      <c r="B14" s="74"/>
      <c r="C14" s="75"/>
      <c r="D14" s="71" t="s">
        <v>19</v>
      </c>
      <c r="E14" s="72"/>
      <c r="F14" s="72"/>
      <c r="G14" s="72"/>
      <c r="H14" s="72"/>
      <c r="I14" s="72"/>
      <c r="J14" s="72"/>
      <c r="K14" s="73"/>
      <c r="L14" s="13">
        <f>SUM(L11:L13)</f>
        <v>0</v>
      </c>
    </row>
    <row r="15" spans="2:14" ht="36" x14ac:dyDescent="0.3">
      <c r="B15" s="74"/>
      <c r="C15" s="75"/>
      <c r="D15" s="74" t="s">
        <v>20</v>
      </c>
      <c r="E15" s="78"/>
      <c r="F15" s="78"/>
      <c r="G15" s="29" t="s">
        <v>12</v>
      </c>
      <c r="H15" s="22" t="s">
        <v>13</v>
      </c>
      <c r="I15" s="54">
        <v>7742.2703631199129</v>
      </c>
      <c r="J15" s="56">
        <v>6</v>
      </c>
      <c r="K15" s="9"/>
      <c r="L15" s="19">
        <f>I15*J15*K15</f>
        <v>0</v>
      </c>
    </row>
    <row r="16" spans="2:14" ht="66" customHeight="1" x14ac:dyDescent="0.3">
      <c r="B16" s="74"/>
      <c r="C16" s="75"/>
      <c r="D16" s="74"/>
      <c r="E16" s="78"/>
      <c r="F16" s="78"/>
      <c r="G16" s="27" t="s">
        <v>14</v>
      </c>
      <c r="H16" s="23" t="s">
        <v>15</v>
      </c>
      <c r="I16" s="51">
        <v>20</v>
      </c>
      <c r="J16" s="56">
        <v>6</v>
      </c>
      <c r="K16" s="6"/>
      <c r="L16" s="19">
        <f>I16*J16*K16</f>
        <v>0</v>
      </c>
    </row>
    <row r="17" spans="2:12" ht="41.25" customHeight="1" thickBot="1" x14ac:dyDescent="0.35">
      <c r="B17" s="74"/>
      <c r="C17" s="75"/>
      <c r="D17" s="74"/>
      <c r="E17" s="78"/>
      <c r="F17" s="78"/>
      <c r="G17" s="28" t="s">
        <v>16</v>
      </c>
      <c r="H17" s="24" t="s">
        <v>15</v>
      </c>
      <c r="I17" s="51">
        <v>20</v>
      </c>
      <c r="J17" s="56">
        <v>6</v>
      </c>
      <c r="K17" s="7"/>
      <c r="L17" s="20">
        <f>I17*J17*K17</f>
        <v>0</v>
      </c>
    </row>
    <row r="18" spans="2:12" ht="15" thickBot="1" x14ac:dyDescent="0.35">
      <c r="B18" s="74"/>
      <c r="C18" s="75"/>
      <c r="D18" s="71" t="s">
        <v>21</v>
      </c>
      <c r="E18" s="72"/>
      <c r="F18" s="72"/>
      <c r="G18" s="72"/>
      <c r="H18" s="72"/>
      <c r="I18" s="72"/>
      <c r="J18" s="72"/>
      <c r="K18" s="73"/>
      <c r="L18" s="13">
        <f>SUM(L15:L17)</f>
        <v>0</v>
      </c>
    </row>
    <row r="19" spans="2:12" ht="51" customHeight="1" x14ac:dyDescent="0.3">
      <c r="B19" s="74"/>
      <c r="C19" s="75"/>
      <c r="D19" s="74" t="s">
        <v>22</v>
      </c>
      <c r="E19" s="78"/>
      <c r="F19" s="78"/>
      <c r="G19" s="29" t="s">
        <v>12</v>
      </c>
      <c r="H19" s="22" t="s">
        <v>13</v>
      </c>
      <c r="I19" s="54">
        <v>4594.6604387379093</v>
      </c>
      <c r="J19" s="56">
        <v>5</v>
      </c>
      <c r="K19" s="9"/>
      <c r="L19" s="19">
        <f>I19*J19*K19</f>
        <v>0</v>
      </c>
    </row>
    <row r="20" spans="2:12" ht="66.75" customHeight="1" x14ac:dyDescent="0.3">
      <c r="B20" s="74"/>
      <c r="C20" s="75"/>
      <c r="D20" s="74"/>
      <c r="E20" s="78"/>
      <c r="F20" s="78"/>
      <c r="G20" s="27" t="s">
        <v>14</v>
      </c>
      <c r="H20" s="23" t="s">
        <v>15</v>
      </c>
      <c r="I20" s="51">
        <v>10</v>
      </c>
      <c r="J20" s="56">
        <v>5</v>
      </c>
      <c r="K20" s="6"/>
      <c r="L20" s="19">
        <f>I20*J20*K20</f>
        <v>0</v>
      </c>
    </row>
    <row r="21" spans="2:12" ht="51" customHeight="1" thickBot="1" x14ac:dyDescent="0.35">
      <c r="B21" s="74"/>
      <c r="C21" s="75"/>
      <c r="D21" s="74"/>
      <c r="E21" s="78"/>
      <c r="F21" s="78"/>
      <c r="G21" s="28" t="s">
        <v>16</v>
      </c>
      <c r="H21" s="24" t="s">
        <v>15</v>
      </c>
      <c r="I21" s="51">
        <v>10</v>
      </c>
      <c r="J21" s="56">
        <v>5</v>
      </c>
      <c r="K21" s="7"/>
      <c r="L21" s="20">
        <f>I21*J21*K21</f>
        <v>0</v>
      </c>
    </row>
    <row r="22" spans="2:12" ht="15" thickBot="1" x14ac:dyDescent="0.35">
      <c r="B22" s="74"/>
      <c r="C22" s="75"/>
      <c r="D22" s="71" t="s">
        <v>23</v>
      </c>
      <c r="E22" s="72"/>
      <c r="F22" s="72"/>
      <c r="G22" s="72"/>
      <c r="H22" s="72"/>
      <c r="I22" s="72"/>
      <c r="J22" s="72"/>
      <c r="K22" s="73"/>
      <c r="L22" s="13">
        <f>SUM(L19:L21)</f>
        <v>0</v>
      </c>
    </row>
    <row r="23" spans="2:12" ht="52.5" customHeight="1" x14ac:dyDescent="0.3">
      <c r="B23" s="40"/>
      <c r="C23" s="42"/>
      <c r="D23" s="74" t="s">
        <v>24</v>
      </c>
      <c r="E23" s="78"/>
      <c r="F23" s="78"/>
      <c r="G23" s="29" t="s">
        <v>12</v>
      </c>
      <c r="H23" s="22" t="s">
        <v>13</v>
      </c>
      <c r="I23" s="54">
        <v>7991.9710202991428</v>
      </c>
      <c r="J23" s="56">
        <v>6</v>
      </c>
      <c r="K23" s="9"/>
      <c r="L23" s="19">
        <f>I23*J23*K23</f>
        <v>0</v>
      </c>
    </row>
    <row r="24" spans="2:12" ht="70.5" customHeight="1" x14ac:dyDescent="0.3">
      <c r="B24" s="40"/>
      <c r="C24" s="42"/>
      <c r="D24" s="74"/>
      <c r="E24" s="78"/>
      <c r="F24" s="78"/>
      <c r="G24" s="27" t="s">
        <v>14</v>
      </c>
      <c r="H24" s="23" t="s">
        <v>15</v>
      </c>
      <c r="I24" s="51">
        <v>20</v>
      </c>
      <c r="J24" s="56">
        <v>6</v>
      </c>
      <c r="K24" s="6"/>
      <c r="L24" s="19">
        <f>I24*J24*K24</f>
        <v>0</v>
      </c>
    </row>
    <row r="25" spans="2:12" ht="52.5" customHeight="1" thickBot="1" x14ac:dyDescent="0.35">
      <c r="B25" s="40"/>
      <c r="C25" s="42"/>
      <c r="D25" s="74"/>
      <c r="E25" s="78"/>
      <c r="F25" s="78"/>
      <c r="G25" s="28" t="s">
        <v>16</v>
      </c>
      <c r="H25" s="24" t="s">
        <v>15</v>
      </c>
      <c r="I25" s="51">
        <v>20</v>
      </c>
      <c r="J25" s="56">
        <v>6</v>
      </c>
      <c r="K25" s="7"/>
      <c r="L25" s="20">
        <f>I25*J25*K25</f>
        <v>0</v>
      </c>
    </row>
    <row r="26" spans="2:12" ht="15" thickBot="1" x14ac:dyDescent="0.35">
      <c r="B26" s="40"/>
      <c r="C26" s="42"/>
      <c r="D26" s="71" t="s">
        <v>25</v>
      </c>
      <c r="E26" s="72"/>
      <c r="F26" s="72"/>
      <c r="G26" s="72"/>
      <c r="H26" s="72"/>
      <c r="I26" s="72"/>
      <c r="J26" s="72"/>
      <c r="K26" s="73"/>
      <c r="L26" s="13">
        <f>SUM(L23:L25)</f>
        <v>0</v>
      </c>
    </row>
    <row r="27" spans="2:12" ht="54.75" customHeight="1" x14ac:dyDescent="0.3">
      <c r="B27" s="40"/>
      <c r="C27" s="42"/>
      <c r="D27" s="74" t="s">
        <v>26</v>
      </c>
      <c r="E27" s="78"/>
      <c r="F27" s="78"/>
      <c r="G27" s="29" t="s">
        <v>12</v>
      </c>
      <c r="H27" s="22" t="s">
        <v>13</v>
      </c>
      <c r="I27" s="54">
        <v>11980.814668739446</v>
      </c>
      <c r="J27" s="56">
        <v>6</v>
      </c>
      <c r="K27" s="9"/>
      <c r="L27" s="19">
        <f>J27*K27*I27</f>
        <v>0</v>
      </c>
    </row>
    <row r="28" spans="2:12" ht="63.75" customHeight="1" x14ac:dyDescent="0.3">
      <c r="B28" s="40"/>
      <c r="C28" s="42"/>
      <c r="D28" s="74"/>
      <c r="E28" s="78"/>
      <c r="F28" s="78"/>
      <c r="G28" s="27" t="s">
        <v>14</v>
      </c>
      <c r="H28" s="23" t="s">
        <v>15</v>
      </c>
      <c r="I28" s="51">
        <v>10</v>
      </c>
      <c r="J28" s="56">
        <v>6</v>
      </c>
      <c r="K28" s="6"/>
      <c r="L28" s="19">
        <f>I28*J28*K28</f>
        <v>0</v>
      </c>
    </row>
    <row r="29" spans="2:12" ht="54.75" customHeight="1" thickBot="1" x14ac:dyDescent="0.35">
      <c r="B29" s="40"/>
      <c r="C29" s="42"/>
      <c r="D29" s="74"/>
      <c r="E29" s="78"/>
      <c r="F29" s="78"/>
      <c r="G29" s="28" t="s">
        <v>16</v>
      </c>
      <c r="H29" s="24" t="s">
        <v>15</v>
      </c>
      <c r="I29" s="51">
        <v>10</v>
      </c>
      <c r="J29" s="56">
        <v>6</v>
      </c>
      <c r="K29" s="7"/>
      <c r="L29" s="20">
        <f>I29*J29*K29</f>
        <v>0</v>
      </c>
    </row>
    <row r="30" spans="2:12" ht="15" thickBot="1" x14ac:dyDescent="0.35">
      <c r="B30" s="40"/>
      <c r="C30" s="42"/>
      <c r="D30" s="71" t="s">
        <v>27</v>
      </c>
      <c r="E30" s="72"/>
      <c r="F30" s="72"/>
      <c r="G30" s="72"/>
      <c r="H30" s="72"/>
      <c r="I30" s="72"/>
      <c r="J30" s="72"/>
      <c r="K30" s="73"/>
      <c r="L30" s="13">
        <f>L27+L28+L29</f>
        <v>0</v>
      </c>
    </row>
    <row r="31" spans="2:12" ht="61.5" customHeight="1" x14ac:dyDescent="0.3">
      <c r="B31" s="40"/>
      <c r="C31" s="42"/>
      <c r="D31" s="74" t="s">
        <v>28</v>
      </c>
      <c r="E31" s="78"/>
      <c r="F31" s="78"/>
      <c r="G31" s="29" t="s">
        <v>12</v>
      </c>
      <c r="H31" s="22" t="s">
        <v>13</v>
      </c>
      <c r="I31" s="54">
        <v>5388.1797542735039</v>
      </c>
      <c r="J31" s="56">
        <v>6</v>
      </c>
      <c r="K31" s="9"/>
      <c r="L31" s="19">
        <f>I31*J31*K31</f>
        <v>0</v>
      </c>
    </row>
    <row r="32" spans="2:12" ht="65.25" customHeight="1" x14ac:dyDescent="0.3">
      <c r="B32" s="40"/>
      <c r="C32" s="42"/>
      <c r="D32" s="74"/>
      <c r="E32" s="78"/>
      <c r="F32" s="78"/>
      <c r="G32" s="27" t="s">
        <v>14</v>
      </c>
      <c r="H32" s="23" t="s">
        <v>15</v>
      </c>
      <c r="I32" s="51">
        <v>20</v>
      </c>
      <c r="J32" s="56">
        <v>6</v>
      </c>
      <c r="K32" s="6"/>
      <c r="L32" s="19">
        <f>I32*J32*K32</f>
        <v>0</v>
      </c>
    </row>
    <row r="33" spans="2:12" ht="54.75" customHeight="1" thickBot="1" x14ac:dyDescent="0.35">
      <c r="B33" s="40"/>
      <c r="C33" s="42"/>
      <c r="D33" s="76"/>
      <c r="E33" s="79"/>
      <c r="F33" s="79"/>
      <c r="G33" s="28" t="s">
        <v>16</v>
      </c>
      <c r="H33" s="30" t="s">
        <v>15</v>
      </c>
      <c r="I33" s="57">
        <v>20</v>
      </c>
      <c r="J33" s="56">
        <v>6</v>
      </c>
      <c r="K33" s="7"/>
      <c r="L33" s="20">
        <f>I33*J33*K33</f>
        <v>0</v>
      </c>
    </row>
    <row r="34" spans="2:12" ht="15" thickBot="1" x14ac:dyDescent="0.35">
      <c r="B34" s="41"/>
      <c r="C34" s="43"/>
      <c r="D34" s="71" t="s">
        <v>29</v>
      </c>
      <c r="E34" s="72"/>
      <c r="F34" s="72"/>
      <c r="G34" s="72"/>
      <c r="H34" s="72"/>
      <c r="I34" s="72"/>
      <c r="J34" s="72"/>
      <c r="K34" s="73"/>
      <c r="L34" s="14">
        <f>SUM(L31:L33)</f>
        <v>0</v>
      </c>
    </row>
    <row r="35" spans="2:12" ht="15" thickBot="1" x14ac:dyDescent="0.35"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8"/>
    </row>
    <row r="36" spans="2:12" ht="15.75" customHeight="1" thickBot="1" x14ac:dyDescent="0.35">
      <c r="B36" s="62" t="s">
        <v>30</v>
      </c>
      <c r="C36" s="63"/>
      <c r="D36" s="63"/>
      <c r="E36" s="63"/>
      <c r="F36" s="63"/>
      <c r="G36" s="63"/>
      <c r="H36" s="63"/>
      <c r="I36" s="63"/>
      <c r="J36" s="63"/>
      <c r="K36" s="127"/>
      <c r="L36" s="14">
        <f>L34+L30+L26+L22+L18+L14+L10</f>
        <v>0</v>
      </c>
    </row>
    <row r="37" spans="2:12" ht="15" thickBot="1" x14ac:dyDescent="0.35">
      <c r="B37" s="64" t="s">
        <v>31</v>
      </c>
      <c r="C37" s="65"/>
      <c r="D37" s="65"/>
      <c r="E37" s="65"/>
      <c r="F37" s="65"/>
      <c r="G37" s="65"/>
      <c r="H37" s="65"/>
      <c r="I37" s="65"/>
      <c r="J37" s="65"/>
      <c r="K37" s="126"/>
      <c r="L37" s="14">
        <f>L36*19%</f>
        <v>0</v>
      </c>
    </row>
    <row r="38" spans="2:12" ht="16.2" thickBot="1" x14ac:dyDescent="0.35">
      <c r="B38" s="69" t="s">
        <v>32</v>
      </c>
      <c r="C38" s="70"/>
      <c r="D38" s="70"/>
      <c r="E38" s="70"/>
      <c r="F38" s="70"/>
      <c r="G38" s="70"/>
      <c r="H38" s="70"/>
      <c r="I38" s="70"/>
      <c r="J38" s="70"/>
      <c r="K38" s="125"/>
      <c r="L38" s="45">
        <f>L36+L37</f>
        <v>0</v>
      </c>
    </row>
    <row r="39" spans="2:12" ht="4.5" customHeight="1" x14ac:dyDescent="0.3"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"/>
    </row>
    <row r="40" spans="2:12" ht="28.5" customHeight="1" x14ac:dyDescent="0.3">
      <c r="B40" s="123" t="s">
        <v>41</v>
      </c>
      <c r="C40" s="124"/>
      <c r="D40" s="124"/>
      <c r="E40" s="124"/>
      <c r="F40" s="124"/>
      <c r="G40" s="124"/>
      <c r="H40" s="124"/>
      <c r="I40" s="124"/>
      <c r="J40" s="124"/>
      <c r="K40" s="124"/>
      <c r="L40" s="12"/>
    </row>
    <row r="41" spans="2:12" x14ac:dyDescent="0.3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2:12" ht="15" customHeight="1" x14ac:dyDescent="0.3">
      <c r="B42" s="4"/>
      <c r="C42" s="4"/>
      <c r="D42" s="4"/>
      <c r="E42" s="112" t="s">
        <v>33</v>
      </c>
      <c r="F42" s="112"/>
      <c r="G42" s="112"/>
      <c r="H42" s="112"/>
      <c r="I42" s="112"/>
      <c r="J42" s="112"/>
      <c r="K42" s="59"/>
      <c r="L42" s="59"/>
    </row>
    <row r="43" spans="2:12" x14ac:dyDescent="0.3">
      <c r="B43" s="4"/>
      <c r="C43" s="4"/>
      <c r="D43" s="4"/>
      <c r="E43" s="112" t="s">
        <v>34</v>
      </c>
      <c r="F43" s="112"/>
      <c r="G43" s="112"/>
      <c r="H43" s="112"/>
      <c r="I43" s="112"/>
      <c r="J43" s="112"/>
      <c r="K43" s="60"/>
      <c r="L43" s="60"/>
    </row>
    <row r="44" spans="2:12" x14ac:dyDescent="0.3">
      <c r="B44" s="4"/>
      <c r="C44" s="4"/>
      <c r="D44" s="4"/>
      <c r="E44" s="112" t="s">
        <v>35</v>
      </c>
      <c r="F44" s="112"/>
      <c r="G44" s="112"/>
      <c r="H44" s="112"/>
      <c r="I44" s="112"/>
      <c r="J44" s="112"/>
      <c r="K44" s="60"/>
      <c r="L44" s="60"/>
    </row>
    <row r="45" spans="2:12" x14ac:dyDescent="0.3">
      <c r="B45" s="4"/>
      <c r="C45" s="4"/>
      <c r="D45" s="4"/>
      <c r="E45" s="112" t="s">
        <v>36</v>
      </c>
      <c r="F45" s="112"/>
      <c r="G45" s="112"/>
      <c r="H45" s="112"/>
      <c r="I45" s="112"/>
      <c r="J45" s="112"/>
      <c r="K45" s="60"/>
      <c r="L45" s="60"/>
    </row>
    <row r="46" spans="2:12" ht="15" customHeight="1" x14ac:dyDescent="0.3">
      <c r="B46" s="4"/>
      <c r="C46" s="4"/>
      <c r="D46" s="4"/>
      <c r="E46" s="112" t="s">
        <v>37</v>
      </c>
      <c r="F46" s="112"/>
      <c r="G46" s="112"/>
      <c r="H46" s="112"/>
      <c r="I46" s="112"/>
      <c r="J46" s="112"/>
      <c r="K46" s="60"/>
      <c r="L46" s="60"/>
    </row>
    <row r="47" spans="2:12" ht="15" customHeight="1" x14ac:dyDescent="0.3">
      <c r="B47" s="4"/>
      <c r="C47" s="4"/>
      <c r="D47" s="4"/>
      <c r="E47" s="112" t="s">
        <v>38</v>
      </c>
      <c r="F47" s="112"/>
      <c r="G47" s="112"/>
      <c r="H47" s="112"/>
      <c r="I47" s="112"/>
      <c r="J47" s="112"/>
      <c r="K47" s="60"/>
      <c r="L47" s="60"/>
    </row>
    <row r="48" spans="2:12" ht="15" customHeight="1" x14ac:dyDescent="0.3">
      <c r="B48" s="4"/>
      <c r="C48" s="4"/>
      <c r="D48" s="4"/>
      <c r="E48" s="112" t="s">
        <v>39</v>
      </c>
      <c r="F48" s="112"/>
      <c r="G48" s="112"/>
      <c r="H48" s="112"/>
      <c r="I48" s="112"/>
      <c r="J48" s="112"/>
      <c r="K48" s="60"/>
      <c r="L48" s="60"/>
    </row>
    <row r="49" spans="2:12" x14ac:dyDescent="0.3">
      <c r="B49" s="4"/>
      <c r="C49" s="4"/>
      <c r="D49" s="4"/>
      <c r="E49" s="112" t="s">
        <v>40</v>
      </c>
      <c r="F49" s="112"/>
      <c r="G49" s="112"/>
      <c r="H49" s="112"/>
      <c r="I49" s="112"/>
      <c r="J49" s="112"/>
      <c r="K49" s="60"/>
      <c r="L49" s="60"/>
    </row>
    <row r="50" spans="2:12" ht="15" x14ac:dyDescent="0.3">
      <c r="B50" s="1"/>
      <c r="C50" s="1"/>
      <c r="D50" s="1"/>
      <c r="E50" s="1"/>
      <c r="F50" s="2"/>
      <c r="G50" s="1"/>
      <c r="H50" s="1"/>
      <c r="I50" s="1"/>
      <c r="J50" s="1"/>
      <c r="K50" s="1"/>
      <c r="L50" s="12"/>
    </row>
    <row r="51" spans="2:12" x14ac:dyDescent="0.3">
      <c r="J51"/>
    </row>
    <row r="52" spans="2:12" x14ac:dyDescent="0.3">
      <c r="J52"/>
    </row>
    <row r="53" spans="2:12" x14ac:dyDescent="0.3">
      <c r="J53"/>
    </row>
    <row r="54" spans="2:12" x14ac:dyDescent="0.3">
      <c r="J54"/>
    </row>
    <row r="55" spans="2:12" x14ac:dyDescent="0.3">
      <c r="J55"/>
    </row>
    <row r="56" spans="2:12" x14ac:dyDescent="0.3">
      <c r="J56"/>
    </row>
    <row r="57" spans="2:12" x14ac:dyDescent="0.3">
      <c r="J57"/>
    </row>
    <row r="58" spans="2:12" x14ac:dyDescent="0.3">
      <c r="J58"/>
    </row>
    <row r="59" spans="2:12" x14ac:dyDescent="0.3">
      <c r="J59"/>
    </row>
    <row r="60" spans="2:12" x14ac:dyDescent="0.3">
      <c r="J60"/>
    </row>
    <row r="61" spans="2:12" x14ac:dyDescent="0.3">
      <c r="J61"/>
    </row>
    <row r="62" spans="2:12" x14ac:dyDescent="0.3">
      <c r="J62"/>
    </row>
    <row r="63" spans="2:12" x14ac:dyDescent="0.3">
      <c r="J63"/>
    </row>
    <row r="64" spans="2:12" x14ac:dyDescent="0.3">
      <c r="J64"/>
    </row>
    <row r="65" spans="10:10" x14ac:dyDescent="0.3">
      <c r="J65"/>
    </row>
    <row r="66" spans="10:10" x14ac:dyDescent="0.3">
      <c r="J66"/>
    </row>
    <row r="67" spans="10:10" x14ac:dyDescent="0.3">
      <c r="J67"/>
    </row>
    <row r="68" spans="10:10" x14ac:dyDescent="0.3">
      <c r="J68"/>
    </row>
    <row r="69" spans="10:10" x14ac:dyDescent="0.3">
      <c r="J69"/>
    </row>
    <row r="70" spans="10:10" x14ac:dyDescent="0.3">
      <c r="J70"/>
    </row>
    <row r="71" spans="10:10" x14ac:dyDescent="0.3">
      <c r="J71"/>
    </row>
    <row r="72" spans="10:10" x14ac:dyDescent="0.3">
      <c r="J72"/>
    </row>
    <row r="73" spans="10:10" x14ac:dyDescent="0.3">
      <c r="J73"/>
    </row>
    <row r="74" spans="10:10" x14ac:dyDescent="0.3">
      <c r="J74"/>
    </row>
    <row r="75" spans="10:10" x14ac:dyDescent="0.3">
      <c r="J75"/>
    </row>
    <row r="76" spans="10:10" x14ac:dyDescent="0.3">
      <c r="J76"/>
    </row>
    <row r="77" spans="10:10" x14ac:dyDescent="0.3">
      <c r="J77"/>
    </row>
    <row r="78" spans="10:10" x14ac:dyDescent="0.3">
      <c r="J78"/>
    </row>
    <row r="79" spans="10:10" x14ac:dyDescent="0.3">
      <c r="J79"/>
    </row>
    <row r="80" spans="10:10" x14ac:dyDescent="0.3">
      <c r="J80"/>
    </row>
    <row r="81" spans="10:10" x14ac:dyDescent="0.3">
      <c r="J81"/>
    </row>
    <row r="82" spans="10:10" x14ac:dyDescent="0.3">
      <c r="J82"/>
    </row>
    <row r="83" spans="10:10" x14ac:dyDescent="0.3">
      <c r="J83"/>
    </row>
    <row r="84" spans="10:10" x14ac:dyDescent="0.3">
      <c r="J84"/>
    </row>
    <row r="85" spans="10:10" x14ac:dyDescent="0.3">
      <c r="J85"/>
    </row>
    <row r="86" spans="10:10" x14ac:dyDescent="0.3">
      <c r="J86"/>
    </row>
    <row r="87" spans="10:10" x14ac:dyDescent="0.3">
      <c r="J87"/>
    </row>
    <row r="88" spans="10:10" x14ac:dyDescent="0.3">
      <c r="J88"/>
    </row>
    <row r="89" spans="10:10" x14ac:dyDescent="0.3">
      <c r="J89"/>
    </row>
    <row r="90" spans="10:10" x14ac:dyDescent="0.3">
      <c r="J90"/>
    </row>
    <row r="91" spans="10:10" x14ac:dyDescent="0.3">
      <c r="J91"/>
    </row>
    <row r="92" spans="10:10" x14ac:dyDescent="0.3">
      <c r="J92"/>
    </row>
    <row r="93" spans="10:10" x14ac:dyDescent="0.3">
      <c r="J93"/>
    </row>
    <row r="94" spans="10:10" x14ac:dyDescent="0.3">
      <c r="J94"/>
    </row>
    <row r="95" spans="10:10" x14ac:dyDescent="0.3">
      <c r="J95"/>
    </row>
    <row r="96" spans="10:10" x14ac:dyDescent="0.3">
      <c r="J96"/>
    </row>
    <row r="97" spans="10:10" x14ac:dyDescent="0.3">
      <c r="J97"/>
    </row>
    <row r="98" spans="10:10" x14ac:dyDescent="0.3">
      <c r="J98"/>
    </row>
    <row r="99" spans="10:10" x14ac:dyDescent="0.3">
      <c r="J99"/>
    </row>
    <row r="100" spans="10:10" x14ac:dyDescent="0.3">
      <c r="J100"/>
    </row>
    <row r="101" spans="10:10" x14ac:dyDescent="0.3">
      <c r="J101"/>
    </row>
    <row r="102" spans="10:10" x14ac:dyDescent="0.3">
      <c r="J102"/>
    </row>
    <row r="103" spans="10:10" x14ac:dyDescent="0.3">
      <c r="J103"/>
    </row>
    <row r="104" spans="10:10" x14ac:dyDescent="0.3">
      <c r="J104"/>
    </row>
    <row r="105" spans="10:10" x14ac:dyDescent="0.3">
      <c r="J105"/>
    </row>
    <row r="106" spans="10:10" x14ac:dyDescent="0.3">
      <c r="J106"/>
    </row>
    <row r="107" spans="10:10" x14ac:dyDescent="0.3">
      <c r="J107"/>
    </row>
    <row r="108" spans="10:10" x14ac:dyDescent="0.3">
      <c r="J108"/>
    </row>
    <row r="109" spans="10:10" x14ac:dyDescent="0.3">
      <c r="J109"/>
    </row>
    <row r="110" spans="10:10" x14ac:dyDescent="0.3">
      <c r="J110"/>
    </row>
    <row r="111" spans="10:10" x14ac:dyDescent="0.3">
      <c r="J111"/>
    </row>
    <row r="112" spans="10:10" x14ac:dyDescent="0.3">
      <c r="J112"/>
    </row>
    <row r="113" spans="10:10" x14ac:dyDescent="0.3">
      <c r="J113"/>
    </row>
    <row r="114" spans="10:10" x14ac:dyDescent="0.3">
      <c r="J114"/>
    </row>
    <row r="115" spans="10:10" x14ac:dyDescent="0.3">
      <c r="J115"/>
    </row>
    <row r="116" spans="10:10" x14ac:dyDescent="0.3">
      <c r="J116"/>
    </row>
    <row r="117" spans="10:10" x14ac:dyDescent="0.3">
      <c r="J117"/>
    </row>
    <row r="118" spans="10:10" x14ac:dyDescent="0.3">
      <c r="J118"/>
    </row>
  </sheetData>
  <mergeCells count="37">
    <mergeCell ref="D26:K26"/>
    <mergeCell ref="D30:K30"/>
    <mergeCell ref="D34:K34"/>
    <mergeCell ref="B36:K36"/>
    <mergeCell ref="D11:F13"/>
    <mergeCell ref="D15:F17"/>
    <mergeCell ref="D19:F21"/>
    <mergeCell ref="D18:K18"/>
    <mergeCell ref="D22:K22"/>
    <mergeCell ref="E48:J48"/>
    <mergeCell ref="E49:J49"/>
    <mergeCell ref="B35:L35"/>
    <mergeCell ref="B39:K39"/>
    <mergeCell ref="B40:K40"/>
    <mergeCell ref="B38:K38"/>
    <mergeCell ref="E42:J42"/>
    <mergeCell ref="E43:J43"/>
    <mergeCell ref="E44:J44"/>
    <mergeCell ref="E45:J45"/>
    <mergeCell ref="E46:J46"/>
    <mergeCell ref="B37:K37"/>
    <mergeCell ref="B5:L5"/>
    <mergeCell ref="B6:C6"/>
    <mergeCell ref="D6:F6"/>
    <mergeCell ref="B2:D4"/>
    <mergeCell ref="E47:J47"/>
    <mergeCell ref="F4:J4"/>
    <mergeCell ref="K4:L4"/>
    <mergeCell ref="E3:L3"/>
    <mergeCell ref="E2:L2"/>
    <mergeCell ref="D10:K10"/>
    <mergeCell ref="D14:K14"/>
    <mergeCell ref="D23:F25"/>
    <mergeCell ref="D27:F29"/>
    <mergeCell ref="D31:F33"/>
    <mergeCell ref="B7:C22"/>
    <mergeCell ref="D7:F9"/>
  </mergeCells>
  <pageMargins left="0.7" right="0.7" top="0.75" bottom="0.75" header="0.3" footer="0.3"/>
  <pageSetup scale="5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5984FA2EB65A4EA8D65B0BF0BF80CA" ma:contentTypeVersion="12" ma:contentTypeDescription="Create a new document." ma:contentTypeScope="" ma:versionID="1610ba794546d8529ba099c43e3ae9de">
  <xsd:schema xmlns:xsd="http://www.w3.org/2001/XMLSchema" xmlns:xs="http://www.w3.org/2001/XMLSchema" xmlns:p="http://schemas.microsoft.com/office/2006/metadata/properties" xmlns:ns2="f40911bd-a1a6-4044-84ca-9d7b6b9b5024" xmlns:ns3="8b24adac-81f3-4b81-97b8-85529ff5cbcd" targetNamespace="http://schemas.microsoft.com/office/2006/metadata/properties" ma:root="true" ma:fieldsID="cea0c1fa3bd5b012af055eff7dba60f2" ns2:_="" ns3:_="">
    <xsd:import namespace="f40911bd-a1a6-4044-84ca-9d7b6b9b5024"/>
    <xsd:import namespace="8b24adac-81f3-4b81-97b8-85529ff5cb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911bd-a1a6-4044-84ca-9d7b6b9b50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24adac-81f3-4b81-97b8-85529ff5cb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8f36301-9245-480a-9db9-9d175afafeee}" ma:internalName="TaxCatchAll" ma:showField="CatchAllData" ma:web="8b24adac-81f3-4b81-97b8-85529ff5cb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0911bd-a1a6-4044-84ca-9d7b6b9b5024">
      <Terms xmlns="http://schemas.microsoft.com/office/infopath/2007/PartnerControls"/>
    </lcf76f155ced4ddcb4097134ff3c332f>
    <TaxCatchAll xmlns="8b24adac-81f3-4b81-97b8-85529ff5cbcd" xsi:nil="true"/>
  </documentManagement>
</p:properties>
</file>

<file path=customXml/itemProps1.xml><?xml version="1.0" encoding="utf-8"?>
<ds:datastoreItem xmlns:ds="http://schemas.openxmlformats.org/officeDocument/2006/customXml" ds:itemID="{25695C00-7505-4671-AB24-86A7F61EA9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0911bd-a1a6-4044-84ca-9d7b6b9b5024"/>
    <ds:schemaRef ds:uri="8b24adac-81f3-4b81-97b8-85529ff5c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1AA455-FE44-43D8-BF83-21B6240EA4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8CF741-ED9F-46F9-AE42-AFB337DFE08C}">
  <ds:schemaRefs>
    <ds:schemaRef ds:uri="http://schemas.microsoft.com/office/2006/metadata/properties"/>
    <ds:schemaRef ds:uri="http://schemas.microsoft.com/office/infopath/2007/PartnerControls"/>
    <ds:schemaRef ds:uri="f40911bd-a1a6-4044-84ca-9d7b6b9b5024"/>
    <ds:schemaRef ds:uri="8b24adac-81f3-4b81-97b8-85529ff5cbcd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7A PRESUPUESTO</vt:lpstr>
      <vt:lpstr>7 PROPUESTA ECONOMICA</vt:lpstr>
      <vt:lpstr>'7 PROPUESTA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Hernan David Gonzalez Rodriguez</dc:creator>
  <cp:keywords/>
  <dc:description/>
  <cp:lastModifiedBy>Natalia Andrea Mejía Ospina</cp:lastModifiedBy>
  <cp:revision/>
  <cp:lastPrinted>2026-07-27T13:56:27Z</cp:lastPrinted>
  <dcterms:created xsi:type="dcterms:W3CDTF">2024-02-28T19:15:50Z</dcterms:created>
  <dcterms:modified xsi:type="dcterms:W3CDTF">2026-07-30T12:26:48Z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0x010100CB5984FA2EB65A4EA8D65B0BF0BF80CA</vt:lpwstr>
  </property>
  <property fmtid="{D5CDD505-2E9C-101B-9397-08002B2CF9AE}" pid="3" name="MediaServiceImageTags">
    <vt:lpwstr/>
  </property>
</Properties>
</file>