
<file path=[Content_Types].xml><?xml version="1.0" encoding="utf-8"?>
<Types xmlns="http://schemas.openxmlformats.org/package/2006/content-types">
  <Default Extension="png" ContentType="image/png"/>
  <Default Extension="wmf" ContentType="image/x-wmf"/>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mc:AlternateContent xmlns:mc="http://schemas.openxmlformats.org/markup-compatibility/2006">
    <mc:Choice Requires="x15">
      <x15ac:absPath xmlns:x15ac="http://schemas.microsoft.com/office/spreadsheetml/2010/11/ac" url="C:\Users\maria\OneDrive - Instituto Nacional de Vigilancia de Medicamentos y Alimentos\Escritorio\EVALUACIÓN FINAL CM 012-2026\"/>
    </mc:Choice>
  </mc:AlternateContent>
  <xr:revisionPtr revIDLastSave="0" documentId="13_ncr:1_{406D5086-E309-4BCC-A3C2-1F4633A4EDDF}" xr6:coauthVersionLast="36" xr6:coauthVersionMax="47" xr10:uidLastSave="{00000000-0000-0000-0000-000000000000}"/>
  <bookViews>
    <workbookView xWindow="0" yWindow="0" windowWidth="23040" windowHeight="8076" activeTab="1" xr2:uid="{00000000-000D-0000-FFFF-FFFF00000000}"/>
  </bookViews>
  <sheets>
    <sheet name="DATOS" sheetId="86" r:id="rId1"/>
    <sheet name="PROPONENTE 2" sheetId="63" r:id="rId2"/>
    <sheet name="CERT 1" sheetId="167" r:id="rId3"/>
    <sheet name="CERT 2" sheetId="215" r:id="rId4"/>
    <sheet name="CERT 3" sheetId="216" r:id="rId5"/>
    <sheet name="CERT 4" sheetId="224" r:id="rId6"/>
    <sheet name="CERT 5" sheetId="225" r:id="rId7"/>
    <sheet name="CARTA ACEPTACION" sheetId="220" r:id="rId8"/>
    <sheet name="OTROS REQUISITOS TÉCNICOS HABIL" sheetId="221" r:id="rId9"/>
    <sheet name="DIRECTOR INTERVENTORIA" sheetId="114" r:id="rId10"/>
    <sheet name="PROFESIONAL FINANCIERO" sheetId="217" r:id="rId11"/>
    <sheet name="PONDER DIRECTOR" sheetId="212" r:id="rId12"/>
    <sheet name="PONDER PROF FINANCIERO" sheetId="211" r:id="rId13"/>
    <sheet name="RESUMEN DEFINITIVO" sheetId="222" r:id="rId14"/>
    <sheet name="REQUITOS HABILITANTES" sheetId="223" r:id="rId15"/>
    <sheet name="FACTORES 5.1.4-5.1.7" sheetId="226" r:id="rId16"/>
    <sheet name="PUNTAJE 100 PUNTOS" sheetId="227" r:id="rId17"/>
  </sheets>
  <definedNames>
    <definedName name="VCERT1" localSheetId="3">#REF!</definedName>
    <definedName name="VCERT1" localSheetId="4">#REF!</definedName>
    <definedName name="VCERT1" localSheetId="11">#REF!</definedName>
    <definedName name="VCERT1" localSheetId="12">#REF!</definedName>
    <definedName name="VCERT1" localSheetId="10">#REF!</definedName>
    <definedName name="VCERT1">#REF!</definedName>
    <definedName name="VCERT2" localSheetId="3">#REF!</definedName>
    <definedName name="VCERT2" localSheetId="4">#REF!</definedName>
    <definedName name="VCERT2" localSheetId="11">#REF!</definedName>
    <definedName name="VCERT2" localSheetId="12">#REF!</definedName>
    <definedName name="VCERT2" localSheetId="10">#REF!</definedName>
    <definedName name="VCERT2">#REF!</definedName>
    <definedName name="VCERT3" localSheetId="3">#REF!</definedName>
    <definedName name="VCERT3" localSheetId="4">#REF!</definedName>
    <definedName name="VCERT3" localSheetId="11">#REF!</definedName>
    <definedName name="VCERT3" localSheetId="12">#REF!</definedName>
    <definedName name="VCERT3" localSheetId="10">#REF!</definedName>
    <definedName name="VCERT3">#REF!</definedName>
    <definedName name="VCERT4" localSheetId="3">#REF!</definedName>
    <definedName name="VCERT4" localSheetId="4">#REF!</definedName>
    <definedName name="VCERT4" localSheetId="11">#REF!</definedName>
    <definedName name="VCERT4" localSheetId="12">#REF!</definedName>
    <definedName name="VCERT4" localSheetId="10">#REF!</definedName>
    <definedName name="VCERT4">#REF!</definedName>
    <definedName name="VCERT5" localSheetId="3">#REF!</definedName>
    <definedName name="VCERT5" localSheetId="4">#REF!</definedName>
    <definedName name="VCERT5" localSheetId="11">#REF!</definedName>
    <definedName name="VCERT5" localSheetId="12">#REF!</definedName>
    <definedName name="VCERT5" localSheetId="10">#REF!</definedName>
    <definedName name="VCERT5">#REF!</definedName>
    <definedName name="VCERT6" localSheetId="3">#REF!</definedName>
    <definedName name="VCERT6" localSheetId="4">#REF!</definedName>
    <definedName name="VCERT6" localSheetId="11">#REF!</definedName>
    <definedName name="VCERT6" localSheetId="12">#REF!</definedName>
    <definedName name="VCERT6" localSheetId="10">#REF!</definedName>
    <definedName name="VCERT6">#REF!</definedName>
  </definedNames>
  <calcPr calcId="179021"/>
</workbook>
</file>

<file path=xl/calcChain.xml><?xml version="1.0" encoding="utf-8"?>
<calcChain xmlns="http://schemas.openxmlformats.org/spreadsheetml/2006/main">
  <c r="B35" i="211" l="1"/>
  <c r="J33" i="211"/>
  <c r="K32" i="211"/>
  <c r="J32" i="211"/>
  <c r="J30" i="211"/>
  <c r="K28" i="211"/>
  <c r="K30" i="211" s="1"/>
  <c r="J28" i="211"/>
  <c r="K27" i="211"/>
  <c r="J27" i="211"/>
  <c r="O26" i="211"/>
  <c r="K26" i="211"/>
  <c r="J26" i="211"/>
  <c r="K25" i="211"/>
  <c r="J25" i="211"/>
  <c r="K23" i="211"/>
  <c r="J23" i="211"/>
  <c r="K22" i="211"/>
  <c r="J22" i="211"/>
  <c r="K21" i="211"/>
  <c r="J21" i="211"/>
  <c r="J19" i="211"/>
  <c r="C6" i="211"/>
  <c r="C5" i="211"/>
  <c r="B28" i="212"/>
  <c r="J23" i="212"/>
  <c r="J22" i="212"/>
  <c r="C6" i="212"/>
  <c r="C5" i="212"/>
  <c r="B44" i="217"/>
  <c r="J31" i="217"/>
  <c r="J30" i="217"/>
  <c r="J29" i="217"/>
  <c r="J28" i="217"/>
  <c r="J27" i="217"/>
  <c r="J26" i="217"/>
  <c r="J21" i="217"/>
  <c r="O20" i="217"/>
  <c r="J20" i="217"/>
  <c r="J19" i="217"/>
  <c r="J18" i="217"/>
  <c r="K16" i="217"/>
  <c r="J13" i="217"/>
  <c r="C6" i="217"/>
  <c r="C5" i="217"/>
  <c r="B40" i="114"/>
  <c r="J31" i="114"/>
  <c r="J30" i="114"/>
  <c r="J29" i="114"/>
  <c r="J28" i="114"/>
  <c r="J27" i="114"/>
  <c r="J26" i="114"/>
  <c r="J21" i="114"/>
  <c r="O20" i="114"/>
  <c r="J20" i="114"/>
  <c r="J19" i="114"/>
  <c r="J18" i="114"/>
  <c r="K16" i="114"/>
  <c r="J13" i="114"/>
  <c r="C6" i="114"/>
  <c r="C5" i="114"/>
  <c r="I44" i="225"/>
  <c r="J44" i="225" s="1"/>
  <c r="O40" i="225"/>
  <c r="J40" i="225"/>
  <c r="O39" i="225"/>
  <c r="J37" i="225"/>
  <c r="J30" i="225"/>
  <c r="J29" i="225"/>
  <c r="J28" i="225"/>
  <c r="J26" i="225"/>
  <c r="J23" i="225"/>
  <c r="J19" i="225"/>
  <c r="J18" i="225"/>
  <c r="J17" i="225"/>
  <c r="J13" i="225"/>
  <c r="C6" i="225"/>
  <c r="C5" i="225"/>
  <c r="I44" i="224"/>
  <c r="J44" i="224" s="1"/>
  <c r="O40" i="224"/>
  <c r="J40" i="224"/>
  <c r="O39" i="224"/>
  <c r="J37" i="224"/>
  <c r="J30" i="224"/>
  <c r="J29" i="224"/>
  <c r="J28" i="224"/>
  <c r="J26" i="224"/>
  <c r="J23" i="224"/>
  <c r="J19" i="224"/>
  <c r="J18" i="224"/>
  <c r="J17" i="224"/>
  <c r="J13" i="224"/>
  <c r="C6" i="224"/>
  <c r="C5" i="224"/>
  <c r="J38" i="216"/>
  <c r="O37" i="216"/>
  <c r="J37" i="216"/>
  <c r="O36" i="216"/>
  <c r="J36" i="216"/>
  <c r="O35" i="216"/>
  <c r="J33" i="216"/>
  <c r="J29" i="216"/>
  <c r="J25" i="216"/>
  <c r="J22" i="216"/>
  <c r="J15" i="216"/>
  <c r="J14" i="216"/>
  <c r="J13" i="216"/>
  <c r="C6" i="216"/>
  <c r="C5" i="216"/>
  <c r="P50" i="215"/>
  <c r="O50" i="215"/>
  <c r="I44" i="215"/>
  <c r="J44" i="215" s="1"/>
  <c r="J42" i="215"/>
  <c r="O41" i="215"/>
  <c r="K45" i="215" s="1"/>
  <c r="J41" i="215"/>
  <c r="O40" i="215"/>
  <c r="J40" i="215"/>
  <c r="O39" i="215"/>
  <c r="J37" i="215"/>
  <c r="B34" i="215"/>
  <c r="J30" i="215"/>
  <c r="J29" i="215"/>
  <c r="K28" i="215"/>
  <c r="K29" i="215" s="1"/>
  <c r="K30" i="215" s="1"/>
  <c r="J28" i="215"/>
  <c r="J26" i="215"/>
  <c r="J23" i="215"/>
  <c r="J19" i="215"/>
  <c r="J18" i="215"/>
  <c r="J17" i="215"/>
  <c r="J15" i="215"/>
  <c r="J14" i="215"/>
  <c r="J13" i="215"/>
  <c r="C6" i="215"/>
  <c r="C5" i="215"/>
  <c r="K45" i="167"/>
  <c r="I44" i="167"/>
  <c r="J44" i="167" s="1"/>
  <c r="J42" i="167"/>
  <c r="O41" i="167"/>
  <c r="J41" i="167"/>
  <c r="O40" i="167"/>
  <c r="J40" i="167"/>
  <c r="O39" i="167"/>
  <c r="J37" i="167"/>
  <c r="B34" i="167"/>
  <c r="J30" i="167"/>
  <c r="K29" i="167"/>
  <c r="K30" i="167" s="1"/>
  <c r="J29" i="167"/>
  <c r="K28" i="167"/>
  <c r="J28" i="167"/>
  <c r="J26" i="167"/>
  <c r="J23" i="167"/>
  <c r="J19" i="167"/>
  <c r="J18" i="167"/>
  <c r="J17" i="167"/>
  <c r="J15" i="167"/>
  <c r="J14" i="167"/>
  <c r="J13" i="167"/>
  <c r="C6" i="167"/>
  <c r="C5" i="167"/>
  <c r="J44" i="63"/>
  <c r="C39" i="63"/>
  <c r="C29" i="63" a="1"/>
  <c r="C29" i="63" s="1"/>
  <c r="B17" i="63"/>
  <c r="J12" i="63"/>
  <c r="H29" i="63"/>
  <c r="G29" i="63"/>
  <c r="F29" i="63"/>
  <c r="E29" i="63"/>
  <c r="D29" i="63"/>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<sst xmlns="http://schemas.openxmlformats.org/spreadsheetml/2006/main" count="1050" uniqueCount="412">
  <si>
    <t>PROCESO:</t>
  </si>
  <si>
    <t>IDRD-SG-CM-012-2026</t>
  </si>
  <si>
    <t>CONTROL DE CAMBIOS</t>
  </si>
  <si>
    <t>OBJETO:</t>
  </si>
  <si>
    <t>CONTRATAR INTERVENTORÍA INTEGRAL QUE INCLUYE, PERO NO SE LIMITA A LA INTERVENTORÍA TÉCNICA, FINANCIERA Y/O CONTABLE, JURÍDICA, ADMINISTRATIVA, OPERATIVA Y MEDIO AMBIENTAL EN LA ETAPA DE OPERACIÓN Y MANTENIMIENTO DEL CONTRATO DE CONCESIÓN BAJO UN ESQUEMA DE ASOCIACIÓN PÚBLICO - PRIVADA DE INICIATIVA PRIVADA APP NO. IDRD-APP-IP-001-2015.</t>
  </si>
  <si>
    <t>Celdas amarillas / texto rojo</t>
  </si>
  <si>
    <t>Ajustes del 18/07/2026</t>
  </si>
  <si>
    <t xml:space="preserve">PRESUPUESTO DEL PROCESO </t>
  </si>
  <si>
    <t>Los valores de los contratos certificados aportados por el proponente deberán en sumatoria ser igual o superior al CIEN POR CIENTO (100%) del presupuesto oficial del presente proceso de selección, expresado en SMMLV certificados en el RUP.</t>
  </si>
  <si>
    <t xml:space="preserve">PRESUPUESTO OFICIAL DEL PROCESO EN SMMLV </t>
  </si>
  <si>
    <t>FECHA CIERRE PROCESO</t>
  </si>
  <si>
    <t>CÓDIGOS UNSPSC</t>
  </si>
  <si>
    <t xml:space="preserve">Nombre </t>
  </si>
  <si>
    <t>Servicios de consultoría de negocios y administración corporativa</t>
  </si>
  <si>
    <t>Gerencia de proyectos</t>
  </si>
  <si>
    <t>Servicios de apoyo gerencial</t>
  </si>
  <si>
    <t>TABLA SALARIOS MINIMOS LEGALES COLOMBIA.</t>
  </si>
  <si>
    <t xml:space="preserve"> (Fuente Banco de la Republica - Ministerio del Trabajo y decretos del Gobierno nacional</t>
  </si>
  <si>
    <t>EVALUACIÓN REQUISITOS HABILITANTES TÉCNICOS</t>
  </si>
  <si>
    <t>NO. DE PROPUESTA EN SECOP II:</t>
  </si>
  <si>
    <t>PROPONENTE:</t>
  </si>
  <si>
    <t>CONSORCIO INTERAPP CAMPÍN</t>
  </si>
  <si>
    <t>EVALUACION EXPERIENCIA DEL PROPONENTE</t>
  </si>
  <si>
    <t>EL PROPONENTE ES PLURAL:</t>
  </si>
  <si>
    <t>NOMBRE</t>
  </si>
  <si>
    <t>PARTICIPACIÓN</t>
  </si>
  <si>
    <t>NIT</t>
  </si>
  <si>
    <t>RUP VIGENTE Y FIRME</t>
  </si>
  <si>
    <t xml:space="preserve">CUMPLE </t>
  </si>
  <si>
    <t>NOMBRE DE DOCUMENTO EN LA OFERTA</t>
  </si>
  <si>
    <t>FOLIO</t>
  </si>
  <si>
    <t>OBSERVACIÓN</t>
  </si>
  <si>
    <t>SI</t>
  </si>
  <si>
    <t>INCOPLAN S.A.</t>
  </si>
  <si>
    <t>800.097.991-2</t>
  </si>
  <si>
    <t>RUP INCOPLAN</t>
  </si>
  <si>
    <t>Vigente y en firme</t>
  </si>
  <si>
    <t>Participación actual: 77%.</t>
  </si>
  <si>
    <t>INGEPLAN.CO S.A.S. BIC</t>
  </si>
  <si>
    <t>800.169.622-1</t>
  </si>
  <si>
    <t>RUP INGEPLAN</t>
  </si>
  <si>
    <t>Participación actual: 13%.</t>
  </si>
  <si>
    <t>ICP &amp; CO S.A.S. BIC</t>
  </si>
  <si>
    <t>901.887.638-3</t>
  </si>
  <si>
    <t>RUP ICP</t>
  </si>
  <si>
    <t>Participación actual: 10%.</t>
  </si>
  <si>
    <t>4.3.1</t>
  </si>
  <si>
    <t>Presenta FORMATO EXPERIENCIA HABILITANTE DEL PROPONENTE</t>
  </si>
  <si>
    <t>Formato 5 – Experiencia habilitante</t>
  </si>
  <si>
    <t>Relaciona cinco contratos y sus consecutivos RUP. La experiencia total y el aporte proporcional de cada integrante superan los mínimos exigidos.</t>
  </si>
  <si>
    <t>Relaciona cinco contratos y sus consecutivos RUP. La experiencia total supera el mínimo; se identifica déficit proporcional de INGEPLAN.</t>
  </si>
  <si>
    <t>CERT.</t>
  </si>
  <si>
    <t>CERTIFICACION CUMPLE EXPERIENCIA GENERAL</t>
  </si>
  <si>
    <t>OBJETO</t>
  </si>
  <si>
    <t>INTEGRANTE QUE APORTA EXPERIENCIA</t>
  </si>
  <si>
    <t>VALOR QUE APORTA EL INTEGRANTE (SMMLV)</t>
  </si>
  <si>
    <t>VALOR APORTADO POR CERTIFICACIÓN</t>
  </si>
  <si>
    <t>CUMPLE</t>
  </si>
  <si>
    <t>Interventoría técnica, administrativa, financiera, ambiental, operativa y jurídica a concesiones portuarias, incluida la etapa de operación y mantenimiento.</t>
  </si>
  <si>
    <t>RUP consecutivo 297; valor 17.199,97 SMMLV; participación histórica 45%.</t>
  </si>
  <si>
    <t>Interventoría administrativa, técnica, financiera, contable y jurídica a contratos de concesión portuaria.</t>
  </si>
  <si>
    <t>RUP consecutivo 271; valor 548,53 SMMLV; participación histórica 50%.</t>
  </si>
  <si>
    <t>Interventoría administrativa, técnica, financiera, contable y jurídica a concesiones portuarias.</t>
  </si>
  <si>
    <t>RUP consecutivo 108; valor 497,36 SMMLV; participación histórica 24%. INGEPLAN aporta 119,37 SMMLV y supera el mínimo exigible de 110,96 SMMLV.</t>
  </si>
  <si>
    <t>Interventoría administrativa, técnica, financiera, contable y jurídica a la concesión portuaria Puerto Impala.</t>
  </si>
  <si>
    <t>RUP consecutivo 270; valor 273,32 SMMLV; participación histórica 60%.</t>
  </si>
  <si>
    <t>RUP consecutivo 325; valor 943,01 SMMLV; participación histórica 40%.</t>
  </si>
  <si>
    <t>VALOR TOTAL APORTADO POR CETIFICACIONES</t>
  </si>
  <si>
    <t xml:space="preserve">4.3.1 </t>
  </si>
  <si>
    <t>REGLAS PARA LA VALORACIÓN DE LA EXPERIENCIA DE CONSORCIOS, UNIONES TEMPORALES O PROMESA DE SOCIEDAD FUTURA</t>
  </si>
  <si>
    <t>EXPERIENCIA EXIGIDA</t>
  </si>
  <si>
    <t>% SOBRE EXPERIENCIA EXIGIDA</t>
  </si>
  <si>
    <t>VALOR  TOTAL QUE APORTA EL INTEGRANTE (SMMLV)</t>
  </si>
  <si>
    <t>CUMPLE | mínimo 657,22 SMMLV</t>
  </si>
  <si>
    <t>CUMPLE | mínimo 110,96 SMMLV</t>
  </si>
  <si>
    <t>CUMPLE | mínimo 85,35 SMMLV</t>
  </si>
  <si>
    <t>RESULTADO EVALUACIÓN REQUISITOS HABILITANTES TÉCNICOS PROPONENTE 2</t>
  </si>
  <si>
    <t>EVALUADORES</t>
  </si>
  <si>
    <t>OBSERVACIONES</t>
  </si>
  <si>
    <t>ING. JUAN CAMILO RAMIREZ BARON</t>
  </si>
  <si>
    <t>TABATA YAJAHIRA GUERRERO RAMIREZ</t>
  </si>
  <si>
    <t>KARLA JULIETH ORTIZ GUTIERREZ</t>
  </si>
  <si>
    <t>CONTRATISTA IDRD</t>
  </si>
  <si>
    <t>DOCUMENTOS QUE ACREDITAN LA EXPERIENCIA DEL PROPONENTE</t>
  </si>
  <si>
    <t>Nombre o razón social del contratante</t>
  </si>
  <si>
    <t>AGENCIA NACIONAL DE INFRAESTRUCTURA – ANI</t>
  </si>
  <si>
    <t>RUP / soporte contrato 297</t>
  </si>
  <si>
    <t>Nombre o razón social del contratista</t>
  </si>
  <si>
    <t>Objeto</t>
  </si>
  <si>
    <t>Número del Contrato</t>
  </si>
  <si>
    <t>SEA-15-2012</t>
  </si>
  <si>
    <t>Fecha de emisión del certficado</t>
  </si>
  <si>
    <t>Soporte contrato SEA-15-2012</t>
  </si>
  <si>
    <t>Documento aportado</t>
  </si>
  <si>
    <t>Nombre, cargo y firma de la persona que expide la certificación</t>
  </si>
  <si>
    <t>Documento suscrito por la entidad contratante</t>
  </si>
  <si>
    <t>No se tendrán en cuenta auto certificaciones</t>
  </si>
  <si>
    <t>NO</t>
  </si>
  <si>
    <t>4.3.1 I</t>
  </si>
  <si>
    <t>No se tendrán en cuenta subcontratos ni Auto certificaciones de experiencia, ni cuentas de cobro, ni certificaciones expedidas por el o los otros miembros del Consorcio o Uniones temporales de los cuales fue miembro, bien sea como proponente individual o integrante de Consorcio o Unión Temporal</t>
  </si>
  <si>
    <t>Se aceptará como equivalente a la acreditación de experiencia de esta numeral copia de los contratos debidamente suscritos junto con la respectiva acta de liquidación o acta parcial de ejecución, siempre y cuando tales documentos contengan e indiquen los requisitos mencionados anteriormente, los cuales deberán ser indicados por el proponente en el documento aportado</t>
  </si>
  <si>
    <t xml:space="preserve">CERTIFICACIÓN DE LA ENTIDAD O EMPRESA CONTRATANTE. </t>
  </si>
  <si>
    <t>NO APLICA</t>
  </si>
  <si>
    <t>Experiencia específica en INTERVENTORÍA A UN PROYECTO DE CONCESIÓN O APP DE INFRAESTRUCTURA, que cumpla con las siguientes condiciones mínimas:
El proyecto debe haber incluido la etapa de operación y mantenimiento.
El objeto y/o alcance del contrato debe haber abarcado los componentes de supervisión técnico, financiero y jurídico.</t>
  </si>
  <si>
    <t>VALOR TOTAL DEL CONTRATO EJECUTADO</t>
  </si>
  <si>
    <t>La fecha de iniciación de la ejecución del Contrato</t>
  </si>
  <si>
    <t>La fecha de terminación de la ejecución del Contrato</t>
  </si>
  <si>
    <t>VALOR DEL CONTRATO EN SMMLV</t>
  </si>
  <si>
    <t>Respecto a la experiencia aportada por un proponente singular o por los integrantes del actual proponente plural proveniente de figuras asociativas (Consorcio, Unión Temporal o Promesa de sociedad futura), se afectará el valor, de las certificaciones aportadas para acreditar la experiencia, de acuerdo con porcentaje de participación de este proponente o integrante en el contrato respectivo.</t>
  </si>
  <si>
    <t>RUP consecutivo 297</t>
  </si>
  <si>
    <t>INTEGRANTES</t>
  </si>
  <si>
    <t>NÚMERO DE CONSECUTIVO EN EL RUP:</t>
  </si>
  <si>
    <t>VALOR DE CONTRATO EN EL RUP (SMLMV)</t>
  </si>
  <si>
    <t>(%) PARTICIPACIÓN</t>
  </si>
  <si>
    <t>VALOR APORTADO POR CADA INTEGRANTE (SMLMV)</t>
  </si>
  <si>
    <t>Códigos UNSPSC con el cual se encuentra registrado el contrato en el RUP:</t>
  </si>
  <si>
    <t>VALOR APORTADO DEL PROCESO (SMLMV)</t>
  </si>
  <si>
    <t>La experiencia certificada deberá estar inscrita en el registro único de proponentes RUP y deberá cumplir con mínimo un (1) código de las siguientes clasificaciones de Bienes y Servicios UNSPSC:</t>
  </si>
  <si>
    <t>Valor válido: 7.739,99 SMMLV. RUP consecutivo 297; valor 17.199,97 SMMLV; participación histórica 45%.</t>
  </si>
  <si>
    <t>CORMAGDALENA</t>
  </si>
  <si>
    <t>RUP / soporte contrato 271</t>
  </si>
  <si>
    <t>0-268-2023</t>
  </si>
  <si>
    <t>Soporte contrato 0-268-2023</t>
  </si>
  <si>
    <t>RUP consecutivo 271</t>
  </si>
  <si>
    <t>Valor válido: 274,27 SMMLV. RUP consecutivo 271; valor 548,53 SMMLV; participación histórica 50%.</t>
  </si>
  <si>
    <t>RUP / soporte contrato 108</t>
  </si>
  <si>
    <t>0-255-2022</t>
  </si>
  <si>
    <t>Soporte contrato 0-255-2022</t>
  </si>
  <si>
    <t>RUP consecutivo 108</t>
  </si>
  <si>
    <t>497,36 SMLMV</t>
  </si>
  <si>
    <t xml:space="preserve">Valor válido: 119,37 SMMLV. RUP consecutivo 108; valor 497,36 SMMLV; participación histórica 24%. </t>
  </si>
  <si>
    <t>RUP / soporte contrato 270</t>
  </si>
  <si>
    <t>CPS 0-263-2022</t>
  </si>
  <si>
    <t>Soporte contrato CPS 0-263-2022</t>
  </si>
  <si>
    <t>RUP consecutivo 270</t>
  </si>
  <si>
    <t>Valor válido: 163,99 SMMLV. RUP consecutivo 270; valor 273,32 SMMLV; participación histórica 60%.</t>
  </si>
  <si>
    <t>RUP / soporte contrato 325</t>
  </si>
  <si>
    <t>0-190-2019</t>
  </si>
  <si>
    <t>Soporte contrato 0-190-2019</t>
  </si>
  <si>
    <t>RUP consecutivo 325</t>
  </si>
  <si>
    <t>Valor válido: 377,20 SMMLV. RUP consecutivo 325; valor 943,01 SMMLV; participación histórica 40%.</t>
  </si>
  <si>
    <t>CARTA DE ACEPTACIÓN DE ESPECIFICACIONES TECNICAS</t>
  </si>
  <si>
    <t>Formato 7 aportado y suscrito; acepta expresamente el pliego, ficha técnica, anexos y adendas.</t>
  </si>
  <si>
    <t>PROPONENTE No. 2 - CONSORCIO INTER CAMPIN</t>
  </si>
  <si>
    <t>PROPONENTE No. 2: CONSORCIO INTERAPP CAMPÍN</t>
  </si>
  <si>
    <t>OTROS REQUISITOS TÉCNICOS HABILITANTES</t>
  </si>
  <si>
    <t>Formato 6 aportado, firmado, con los siete perfiles y compromiso expreso de vincular mínimo 50% de mujeres.</t>
  </si>
  <si>
    <t>PROPONENTE No. 2 - CONSORCIO INTERAPP CAMPÍN</t>
  </si>
  <si>
    <t>DIRECTOR DE INTERVENTORIA</t>
  </si>
  <si>
    <t>4.3.2</t>
  </si>
  <si>
    <t>PERFIL Y EXPERIENCIA HABILITANTE DEL DIRECTOR DE INTERVENTORÍA</t>
  </si>
  <si>
    <t>Presenta FORMATO EXPERIENCIA Y FORMACIÓN PROFESIONAL HABILITANTE</t>
  </si>
  <si>
    <t>Formato 6 – Personal mínimo</t>
  </si>
  <si>
    <t>FABIAN JARAMILLO SERMEÑO</t>
  </si>
  <si>
    <t>No. DOCUMENTO DE IDENTIDAD</t>
  </si>
  <si>
    <t>73.192.732</t>
  </si>
  <si>
    <t>TÍTULO PREGRADO</t>
  </si>
  <si>
    <t>INGENIERO CIVIL</t>
  </si>
  <si>
    <t>Diploma / acta de grado</t>
  </si>
  <si>
    <t>Título de pregrado taxativo admisible.</t>
  </si>
  <si>
    <t>No. TARJETA PROFESIONAL</t>
  </si>
  <si>
    <t>Matrícula profesional aportada</t>
  </si>
  <si>
    <t>Tarjeta profesional y vigencia</t>
  </si>
  <si>
    <t>Años Exp Profesional</t>
  </si>
  <si>
    <t>FECHA DE EXPEDICIÓN</t>
  </si>
  <si>
    <t>Vigente antes del cierre</t>
  </si>
  <si>
    <r>
      <rPr>
        <sz val="10"/>
        <rFont val="Arial"/>
        <family val="2"/>
      </rPr>
      <t xml:space="preserve">EXPERIENCIA PROFESIONAL </t>
    </r>
    <r>
      <rPr>
        <sz val="11"/>
        <rFont val="Arial"/>
        <family val="2"/>
      </rPr>
      <t xml:space="preserve">
</t>
    </r>
    <r>
      <rPr>
        <sz val="8"/>
        <rFont val="Arial"/>
        <family val="2"/>
      </rPr>
      <t xml:space="preserve">DESDE EXPEDICION MATRICULA PROFESIONAL </t>
    </r>
    <r>
      <rPr>
        <b/>
        <sz val="8"/>
        <rFont val="Arial"/>
        <family val="2"/>
      </rPr>
      <t>(AÑOS CUMPLIDOS)</t>
    </r>
  </si>
  <si>
    <t>Certificado profesional vigente</t>
  </si>
  <si>
    <t>TÍTULO POSGRADO</t>
  </si>
  <si>
    <t>ESPECIALISTA EN GERENCIA DE PROYECTOS DE INGENIERÍA</t>
  </si>
  <si>
    <t>Posgrado habilitante admisible.</t>
  </si>
  <si>
    <t>4.3.2 Nota 2</t>
  </si>
  <si>
    <t>DOCUMENTOS DE ACREDITACIÓN DE LA FORMACIÓN DE LOS PROFESIONALES</t>
  </si>
  <si>
    <t>Fotocopia legible del documento de identidad</t>
  </si>
  <si>
    <t>Documento de identidad</t>
  </si>
  <si>
    <t>Fotocopia legible de la tarjeta profesional</t>
  </si>
  <si>
    <t>Tarjeta profesional</t>
  </si>
  <si>
    <t>Fotocopia de diploma o Fotocopia de acta de grado del título de pregrado</t>
  </si>
  <si>
    <t>Diploma de pregrado</t>
  </si>
  <si>
    <t>Fotocopia de diploma o Fotocopia de acta de grado del título de posgrado</t>
  </si>
  <si>
    <t>Diploma de posgrado</t>
  </si>
  <si>
    <t>Certificación de vigencia profesional COPNIA o del CPNAA para aquellos ingenieros o arquitectos propuestos</t>
  </si>
  <si>
    <t>Certificado vigente</t>
  </si>
  <si>
    <t>Copia del documento de convalidación de los títulos obtenidos en el exterior, de conformidad con las disposiciones legales vigentes sobre la materia. (cuando aplique)</t>
  </si>
  <si>
    <t>Nota 2</t>
  </si>
  <si>
    <t>Los títulos de posgrado obtenidos en el extranjero deben estar debidamente convalidados por el Ministerio de Educación y la Entidad aplicará la interpretación de razonamiento lógico, con el fin de determinar si el título presentado para verificación de la formación académica habilitante está relacionado o es a fin con lo solicitado.</t>
  </si>
  <si>
    <t>CONVALIDACIÓN DE TÍTULOS</t>
  </si>
  <si>
    <t>En ejercicio de lo señalado en el Artículo 26 de la Constitución Política de Colombia, el Artículo 178 del Decreto 019 de 2012, y concepto emitido por el Ministerio de Educación Nacional del 19 de abril de 2012, los proponentes que presenten dentro de su equipo de trabajo personas que hayan cursado carreras profesionales o postgrados en el exterior, deberán presentar los títulos debidamente convalidados de acuerdo con la Resolución N°. 10687 de 2019. 
De conformidad con lo establecido en el Artículo 7 de la Ley 842 de 2003, podrán ser matriculados en el Registro Profesional de Ingenieros y obtener tarjeta profesional, para poder ejercer la profesión en el territorio nacional, quienes hayan obtenido el título de educación superior en cualquiera de sus ramas, otorgado por Instituciones de Educación Superior que funcionen en países con los cuales Colombia haya celebrado tratados o convenios sobre reciprocidad de títulos, situación que debe ser avalada por ICFES o por el organismo que se determine para tal efecto. Así mismo, quienes hayan adquirido el título académico de educación superior de Ingeniero en cualquiera de sus ramas, otorgado por Instituciones de Educación Superior que funcionen en países con los cuales Colombia no haya celebrado tratados o convenios sobre reciprocidad de títulos; siempre y cuando hayan obtenido convalidación del título académico ante las autoridades competentes, conforme con las normas vigentes sobre la materia.</t>
  </si>
  <si>
    <t>VALIDACIÓN DE CERTIFICACIONES</t>
  </si>
  <si>
    <t>CONTRATANTE</t>
  </si>
  <si>
    <t>CARGO</t>
  </si>
  <si>
    <t>FECHA INICIO</t>
  </si>
  <si>
    <t>FECHA FIN</t>
  </si>
  <si>
    <t>TIEMPO (AÑOS)</t>
  </si>
  <si>
    <t>PRESENTA CONTRATO LABORAL (SI/NO)</t>
  </si>
  <si>
    <t>CUMPLE / NO CUMPLE</t>
  </si>
  <si>
    <t>CERTIFICACIÓN 1</t>
  </si>
  <si>
    <t>CONSORCIO INTERPUERTOS</t>
  </si>
  <si>
    <t>DIRECTOR TÉCNICO DE CAMPO</t>
  </si>
  <si>
    <t>PROFESIONAL FINANCIERO</t>
  </si>
  <si>
    <t>PERFIL Y EXPERIENCIA HABILITANTE DEL PROFESIONAL FINANCIERO</t>
  </si>
  <si>
    <t>JOSÉ EDISSON JAIMES VILLALOBOS</t>
  </si>
  <si>
    <t>79.923.449</t>
  </si>
  <si>
    <t>ADMINISTRADOR DE EMPRESAS</t>
  </si>
  <si>
    <t>Registro profesional aportado</t>
  </si>
  <si>
    <t>Soporte profesional</t>
  </si>
  <si>
    <t>Vigente al cierre</t>
  </si>
  <si>
    <t>Certificado profesional vigente 08/07/2026</t>
  </si>
  <si>
    <t>ESPECIALISTA EN NEGOCIOS Y FINANZAS INTERNACIONALES</t>
  </si>
  <si>
    <t>Registro profesional</t>
  </si>
  <si>
    <t>CONTRATO LABORAL (SI/NO/NA)</t>
  </si>
  <si>
    <t>UNIÓN TEMPORAL PLANEAR</t>
  </si>
  <si>
    <t>ASESOR FINANCIERO</t>
  </si>
  <si>
    <t>Actividad financiera en proyecto de concesión.</t>
  </si>
  <si>
    <t>Cumple profesión, posgrado y experiencia específica superior a tres años; aporta certificado profesional vigente.</t>
  </si>
  <si>
    <t>EVALUACIÓN REQUISITOS PONDERABLES</t>
  </si>
  <si>
    <t>FORMACION ADICIONAL PONDERABLE DIRECTOR DE INTERVENTORIA</t>
  </si>
  <si>
    <t>5.1.2</t>
  </si>
  <si>
    <t>La entidad asignará QUINCE (15) puntos al proponente que acredite un segundo posgrado del Director de Interventoría diferente al presentado como requisito mínimo de formación habilitante</t>
  </si>
  <si>
    <t>Presenta Formato 9 – Formación adicional del Director</t>
  </si>
  <si>
    <t>Formato 9</t>
  </si>
  <si>
    <t>ESPECIALIZACIÓN EN FINANZAS</t>
  </si>
  <si>
    <t>Diploma / soporte académico</t>
  </si>
  <si>
    <t>CUMPLE DOCUMENTALMENTE</t>
  </si>
  <si>
    <t>15 PUNTOS DOCUMENTALES, CONDICIONADOS A LA HABILITACIÓN</t>
  </si>
  <si>
    <t>EXPERIENCIA PONDERABLE SUBDIRECTOR FINANCIERO</t>
  </si>
  <si>
    <t>5.1.3</t>
  </si>
  <si>
    <t>Se otorgará un puntaje máximo de 15 puntos, al proponente que acredite experiencia específica adicional y diferente a la habilitante del Profesional Financiero de mínimo dos años como profesional financiero en un solo proyecto de APP o Concesión.</t>
  </si>
  <si>
    <t>DOCUMENTOS DE ACREDITACIÓN DE LA EXPERIENCIA DEL PROFESIONAL</t>
  </si>
  <si>
    <t>Presenta Formato 10 – Experiencia específica adicional del Profesional Financiero</t>
  </si>
  <si>
    <t>Formato 10</t>
  </si>
  <si>
    <t>DOCUMENTOS APORTADO PARA LA ACREDITACIÓN DE EXPERIENCIA</t>
  </si>
  <si>
    <t>CERTIFICADOS LABORALES</t>
  </si>
  <si>
    <t>Formato 10 y soportes</t>
  </si>
  <si>
    <t>Contratante</t>
  </si>
  <si>
    <t>Contratista</t>
  </si>
  <si>
    <t>Objeto del contrato o Actividades u obligaciones desarrolladas</t>
  </si>
  <si>
    <t>Experiencia financiera adicional en interventoría de concesión portuaria.</t>
  </si>
  <si>
    <t>Fecha de inicio de la ejecución del Contrato</t>
  </si>
  <si>
    <t>Fecha de terminación de la ejecución del Contrato</t>
  </si>
  <si>
    <t>Nombre y cargo de la persona que expide la certificación</t>
  </si>
  <si>
    <t>Representante / certificación aportada</t>
  </si>
  <si>
    <t>Dato de contacto (número telefónico o número celular o correo electrónico)</t>
  </si>
  <si>
    <t>Datos incluidos en la certificación</t>
  </si>
  <si>
    <t>Fotocopia legible del contrato laboral y/o de prestación de servicios suscrito entre el proponente y la persona, a través del cual se evidencie el vínculo contractual para el periodo de la certificación que se pretende acreditar.
En caso de no existir contrato suscrito, deberá allegar una certificación de la junta directiva o junta de socios (la que corresponda) acompañada del visto bueno del revisor fiscal o contador (según corresponda).</t>
  </si>
  <si>
    <t xml:space="preserve">4.3.2
Experiencia Específica: </t>
  </si>
  <si>
    <t>CARGO QUE DESEMPEÑO</t>
  </si>
  <si>
    <t>Nota:</t>
  </si>
  <si>
    <t>Nota: En caso de que la certificación no contenga la totalidad de la información requerida, el profesional deberá de manera adicional allegar el contrato del proyecto donde se evidencie la experiencia
solicitada.</t>
  </si>
  <si>
    <t>Proceso IDRD-SG-CM-012-2026 | Pliego definitivo y Adenda No. 1</t>
  </si>
  <si>
    <t>Numeral</t>
  </si>
  <si>
    <t>Requisito</t>
  </si>
  <si>
    <t>Resultado</t>
  </si>
  <si>
    <t>Puntaje</t>
  </si>
  <si>
    <t>Soporte principal</t>
  </si>
  <si>
    <t>Observación</t>
  </si>
  <si>
    <t>Tratamiento</t>
  </si>
  <si>
    <t>Experiencia habilitante del proponente</t>
  </si>
  <si>
    <t>Formato 5, RUP y cinco contratos</t>
  </si>
  <si>
    <t>Total válido: 8.674,82 SMMLV. Con presupuesto de 853,53 SMMLV: INCOPLAN exige 657,22; INGEPLAN 110,96; ICP 85,35. Los tres integrantes superan su proporción.</t>
  </si>
  <si>
    <t>Habilitante cumplido</t>
  </si>
  <si>
    <t>Formato de personal mínimo</t>
  </si>
  <si>
    <t>Formato 6</t>
  </si>
  <si>
    <t>Documento firmado, siete perfiles y compromiso mínimo 50% de mujeres.</t>
  </si>
  <si>
    <t>Habilitante</t>
  </si>
  <si>
    <t>4.3.2 - Perfil 1</t>
  </si>
  <si>
    <t>Director de Interventoría</t>
  </si>
  <si>
    <t>Soportes de Fabian Jaramillo Sermeño</t>
  </si>
  <si>
    <t>4.3.2 - Perfil 5</t>
  </si>
  <si>
    <t>Profesional Financiero</t>
  </si>
  <si>
    <t>Soportes de José Edisson Jaimes Villalobos</t>
  </si>
  <si>
    <t>Cumple formación y 4,38 años específicos.</t>
  </si>
  <si>
    <t>4.3.3.1</t>
  </si>
  <si>
    <t>Aceptación de especificaciones técnicas</t>
  </si>
  <si>
    <t>Formato 7</t>
  </si>
  <si>
    <t>Documento aportado y suscrito; acepta adendas.</t>
  </si>
  <si>
    <t>5.1.1</t>
  </si>
  <si>
    <t>Experiencia ponderable del proponente</t>
  </si>
  <si>
    <t>Cinco contratos</t>
  </si>
  <si>
    <t>Formación adicional del Director</t>
  </si>
  <si>
    <t>Formato 9 y soporte académico</t>
  </si>
  <si>
    <t>Experiencia adicional del Profesional Financiero</t>
  </si>
  <si>
    <t>Formato 10 y certificación</t>
  </si>
  <si>
    <t>MATRIZ DE REQUISITOS HABILITANTES TÉCNICOS COMPLETOS</t>
  </si>
  <si>
    <t>CONSORCIO INTERAPP CAMPÍN | Numeración verificada contra Pliego definitivo y Adenda No. 1</t>
  </si>
  <si>
    <t>Control verificable</t>
  </si>
  <si>
    <t>Exigencia aplicable</t>
  </si>
  <si>
    <t>Soporte</t>
  </si>
  <si>
    <t>Analisis</t>
  </si>
  <si>
    <t>Responsable</t>
  </si>
  <si>
    <t>RUP vigente y en firme</t>
  </si>
  <si>
    <t>RUP vigente y en firme de cada integrante.</t>
  </si>
  <si>
    <t>RUP INCOPLAN, INGEPLAN e ICP</t>
  </si>
  <si>
    <t>Los tres RUP fueron aportados.</t>
  </si>
  <si>
    <t>Comité</t>
  </si>
  <si>
    <t>Máximo de contratos</t>
  </si>
  <si>
    <t>Máximo cinco, salvo criterio diferencial.</t>
  </si>
  <si>
    <t>Formato 5</t>
  </si>
  <si>
    <t>Relaciona cinco contratos.</t>
  </si>
  <si>
    <t>Contratos anteriores al cierre</t>
  </si>
  <si>
    <t>Ejecutados, terminados y/o liquidados.</t>
  </si>
  <si>
    <t>CERT 1 a CERT 5</t>
  </si>
  <si>
    <t>Los cinco contratos terminaron antes del cierre.</t>
  </si>
  <si>
    <t>Objeto y alcance específico</t>
  </si>
  <si>
    <t>Interventoría de concesión/APP con operación y mantenimiento y componentes técnico, financiero y jurídico.</t>
  </si>
  <si>
    <t>Soportes contractuales</t>
  </si>
  <si>
    <t>Los cinco contratos acreditan el alcance requerido.</t>
  </si>
  <si>
    <t>Clasificación UNSPSC</t>
  </si>
  <si>
    <t>Al menos uno de los códigos solicitados hasta tercer nivel.</t>
  </si>
  <si>
    <t>RUP</t>
  </si>
  <si>
    <t>Se acredita el código 801015.</t>
  </si>
  <si>
    <t>Formato de experiencia</t>
  </si>
  <si>
    <t>Consecutivo RUP y demás datos completos.</t>
  </si>
  <si>
    <t>Formato 5 y RUP</t>
  </si>
  <si>
    <t>Se identifican cinco contratos y sus datos esenciales.</t>
  </si>
  <si>
    <t>Valor mínimo total</t>
  </si>
  <si>
    <t>Mínimo 853,53 SMMLV.</t>
  </si>
  <si>
    <t>Total válido: 8.674,82 SMMLV.</t>
  </si>
  <si>
    <t>Experiencia de cada integrante y proporcionalidad</t>
  </si>
  <si>
    <t>Cada integrante debe aportar experiencia acorde con su participación actual.</t>
  </si>
  <si>
    <t>Formato 5 y acuerdo consorcial</t>
  </si>
  <si>
    <t>INCOPLAN 8.117,19 vs. 657,22; INGEPLAN 119,37 vs. 110,96; ICP 438,26 vs. 85,35 SMMLV.</t>
  </si>
  <si>
    <t>Proponente</t>
  </si>
  <si>
    <t>4.3.1.1 a 4.3.1.3</t>
  </si>
  <si>
    <t>Criterios diferenciales habilitantes</t>
  </si>
  <si>
    <t>Permiten contratos adicionales cuando aplique.</t>
  </si>
  <si>
    <t>NO REQUERIDO</t>
  </si>
  <si>
    <t>La propuesta utiliza cinco contratos.</t>
  </si>
  <si>
    <t>Condicional</t>
  </si>
  <si>
    <t>Formato 6 completo y firmado</t>
  </si>
  <si>
    <t>Siete perfiles y firma del representante.</t>
  </si>
  <si>
    <t>Documento completo y suscrito.</t>
  </si>
  <si>
    <t>4.3.2 - Perfiles 2, 3, 4, 6 y 7</t>
  </si>
  <si>
    <t>Identificación de perfiles no evaluables</t>
  </si>
  <si>
    <t>Deben quedar relacionados; soportes se verifican al adjudicatario.</t>
  </si>
  <si>
    <t>Los perfiles están identificados.</t>
  </si>
  <si>
    <t>Verificación posterior</t>
  </si>
  <si>
    <t>Adjudicatario</t>
  </si>
  <si>
    <t>Pregrado, posgrado y mínimo 7 años específicos.</t>
  </si>
  <si>
    <t>Soportes Fabian Jaramillo</t>
  </si>
  <si>
    <t>Pregrado, posgrado y mínimo 3 años específicos.</t>
  </si>
  <si>
    <t>Soportes José Edisson Jaimes</t>
  </si>
  <si>
    <t>4.3.2 Nota 8 - Adenda</t>
  </si>
  <si>
    <t>Mínimo 50% de mujeres</t>
  </si>
  <si>
    <t>Manifestación expresa en Formato 6.</t>
  </si>
  <si>
    <t>Existe compromiso; cuatro de siete perfiles son mujeres.</t>
  </si>
  <si>
    <t>Aceptación técnica</t>
  </si>
  <si>
    <t>Formato 7 firmado.</t>
  </si>
  <si>
    <t>Acepta pliego, anexos y adendas.</t>
  </si>
  <si>
    <t>FACTORES DE PONDERACIÓN 5.1.4 A 5.1.7 – CONSORCIO INTERAPP CAMPÍN</t>
  </si>
  <si>
    <t>Factor</t>
  </si>
  <si>
    <t>Máximo</t>
  </si>
  <si>
    <t>Análisis</t>
  </si>
  <si>
    <t>Condición</t>
  </si>
  <si>
    <t>5.1.4</t>
  </si>
  <si>
    <t>Apoyo a la industria nacional</t>
  </si>
  <si>
    <t>Formato 11 del Consorcio y de sus integrantes</t>
  </si>
  <si>
    <t>Proponente plural nacional; ofrece 100% de personal colombiano.</t>
  </si>
  <si>
    <t>5.1.5</t>
  </si>
  <si>
    <t>Vinculación de trabajadores con discapacidad</t>
  </si>
  <si>
    <t>Formato 13, certificado MinTrabajo y soportes INCOPLAN</t>
  </si>
  <si>
    <t>INCOPLAN participa con 77%: 41 trabajadores y 5 con discapacidad; mínimo exigido 3.</t>
  </si>
  <si>
    <t>5.1.6</t>
  </si>
  <si>
    <t>Emprendimientos y empresas de mujeres</t>
  </si>
  <si>
    <t>Formato y composición accionaria INGEPLAN</t>
  </si>
  <si>
    <t>INGEPLAN participa con 13%; mujer posee 100% de las acciones desde septiembre de 2023.</t>
  </si>
  <si>
    <t>5.1.7</t>
  </si>
  <si>
    <t>Mipyme</t>
  </si>
  <si>
    <t>Certificación Mipyme y existencia ICP</t>
  </si>
  <si>
    <t>ICP participa con 10% y acredita pequeña empresa.</t>
  </si>
  <si>
    <t>TOTAL FACTORES COMPLEMENTARIOS</t>
  </si>
  <si>
    <t>Puntaje preliminar</t>
  </si>
  <si>
    <t>Soporte / hoja</t>
  </si>
  <si>
    <t>Promedio declarado 1.734,96 SMMLV.</t>
  </si>
  <si>
    <t>PONDER DIRECTOR</t>
  </si>
  <si>
    <t>Segundo posgrado válido.</t>
  </si>
  <si>
    <t>PONDER PROF FINANCIERO</t>
  </si>
  <si>
    <t>TOTAL MÁXIMO</t>
  </si>
  <si>
    <t>PUNTAJE CIERTO DOCUMENTADO</t>
  </si>
  <si>
    <t>NO CUMPLE</t>
  </si>
  <si>
    <t>NO HABILITADO TÉCNICAMENTE – RESULTADO DEFINITIVO</t>
  </si>
  <si>
    <t>RESULTADO DE LA ACLARACIÓN</t>
  </si>
  <si>
    <t>La respuesta fue presentada dentro del traslado ordenado por la Resolución 1064. No incorporó un documento específico que armonice las denominaciones ni determine los periodos de cada rol. El precedente de 2023 y la evaluación de 2025 corresponden a actuaciones distintas y no sustituyen la prueba de este proceso. La presunción de buena fe no impide al IDRD contrastar integralmente los soportes cuando estos contienen información divergente.</t>
  </si>
  <si>
    <t>15 PUNTOS DOCUMENTALES / 0 PUNTOS EFECTIVOS</t>
  </si>
  <si>
    <t>El segundo posgrado se encuentra acreditado documentalmente. Sin embargo, la propuesta no resulta habilitada técnicamente por incumplimiento del Perfil 1 – Director de Interventoría; por tanto, este factor no genera puntaje efectivo.</t>
  </si>
  <si>
    <t>ACLARACIÓN CUMPLIDA: el Formato 10 identifica expresamente a JOSÉ EDISSON JAIMES VILLALOBOS, C.C. 79.923.449, como profesional asociado a la experiencia ya soportada en la oferta. La aclaración no adiciona, sustituye ni mejora la experiencia presentada.</t>
  </si>
  <si>
    <t>La aclaración satisface lo solicitado en la Nota 7 del numeral 5.1.3: identifica a José Edisson Jaimes Villalobos y se refiere a los soportes aportados con la oferta, que acreditan más de dos años adicionales en un solo proyecto de concesión. El factor cumpliría documentalmente y correspondería a 15 puntos; no obstante, al resultar la propuesta NO HABILITADA TÉCNICAMENTE, no genera puntaje efectivo.</t>
  </si>
  <si>
    <t>EVALUACIÓN TÉCNICA DEFINITIVA - CONSORCIO INTERAPP CAMPÍN</t>
  </si>
  <si>
    <t>Resolución 1064: traslado especial para garantizar contradicción. Artículo 5 de la Ley 1150 de 2007, modificado por la Ley 1882 de 2018: puede aclararse la prueba de condiciones habilitantes preexistentes, sin crear experiencia, modificar la oferta ni mejorar factores ponderables.</t>
  </si>
  <si>
    <t>Habilitante no cumplido</t>
  </si>
  <si>
    <t>NO PARTICIPA</t>
  </si>
  <si>
    <t>No participa en la comparación por no resultar habilitado técnicamente.</t>
  </si>
  <si>
    <t>Sin puntaje efectivo</t>
  </si>
  <si>
    <t>Segundo posgrado válido; 15 puntos documentales, sin puntaje efectivo por no habilitación.</t>
  </si>
  <si>
    <t>0 puntos efectivos</t>
  </si>
  <si>
    <t>ACLARACIÓN CUMPLIDA DOCUMENTALMENTE</t>
  </si>
  <si>
    <t>El Formato 10 identifica a José Edisson Jaimes Villalobos y los soportes preexistentes acreditan más de dos años adicionales. Corresponderían 15 puntos documentales; no generan puntaje efectivo por no habilitación.</t>
  </si>
  <si>
    <t>CONCLUSIÓN DEFINITIVA: NO HABILITADO TÉCNICAMENTE</t>
  </si>
  <si>
    <t>Requisito habilitante no cumplido – resultado definitivo</t>
  </si>
  <si>
    <t>0 puntos efectivos – propuesta no habilitada</t>
  </si>
  <si>
    <t>CONSOLIDADO DE PONDERACIÓN – PROPUESTA NO HABILITADA – CONSORCIO INTERAPP CAMPÍN</t>
  </si>
  <si>
    <t>No participa por no habilitación técnica</t>
  </si>
  <si>
    <t>15 puntos documentales / 0 efectivos</t>
  </si>
  <si>
    <t>El Formato 10 identifica a José Edisson Jaimes Villalobos y se limita a la experiencia ya aportada.</t>
  </si>
  <si>
    <t>La propuesta no resulta habilitada técnicamente por incumplimiento del Perfil 1 – Director de Interventoría. Aunque algunos factores se encuentran acreditados documentalmente, no participa en la ponderación y obtiene 0 puntos efectivos.</t>
  </si>
  <si>
    <t xml:space="preserve">NO CUMPLE </t>
  </si>
  <si>
    <t>El Consorcio INTERAPP CAMPÍN ejerció oportunamente su derecho de contradicción. Se acepta la aclaración del Profesional Financiero, que identifica al profesional sin modificar la oferta. No se acepta la aclaración del Director como suficiente: persiste la inconsistencia documental y no se acredita de manera cierta el mínimo de siete (7) años ejecutando actividades como director y/o líder. En consecuencia, la propuesta queda NO HABILITADA TÉCNICAMENTE y no participa en la ponderación; todos los factores tienen 0 puntos efectivos.</t>
  </si>
  <si>
    <t>NO CUMPLE. Aunque la formación académica satisface el requisito, la aclaración no demuestra de manera cierta y suficiente que Fabián Jaramillo Sermeño ejecutó durante mínimo siete (7) años actividades como director y/o líder en interventorías de proyectos APP o contratos de concesión con operación o mantenimiento. Los documentos continúan identificándolo con cargos directivos y de residencia sin delimitación temporal verificable y el proponente no allegó lo señalado en el inciso 3 del numeral 4.3.1, documentos de acreditación de la experiencia de los profesionales del pliego de condiciones del proceso, modificado a través de la adenda No. 1, lo que  no permitió eventualmente hacer verificación la participación efectiva del profesional en la ejecución del proyecto y el desempeño del cargo exigido en el proyecto. Por tanto, el Perfil 1 no cumple el numeral 4.3.2 y la propuesta queda NO HABILITADA TÉCNICAMENTE.</t>
  </si>
  <si>
    <t>La aclaración fue oportuna, pero no resuelve la divergencia entre los cargos directivos y de residencia ni delimita el periodo verificable de actividades como director y/o líder. Los argumentos y antecedentes aportados no acreditan por sí mismos el mínimo de siete años y el proponente no allegó lo señalado en el inciso 3 del numeral 4.3.1, documentos de acreditación de la experiencia de los profesionales del pliego de condiciones del proceso, modificado a través de la adenda No. 1, lo que  no permitió eventualmente hacer verificación la participación efectiva del profesional en la ejecución del proyecto y el desempeño del cargo exigido en el proyecto.</t>
  </si>
  <si>
    <t>La aclaración no delimita ni acredita el tiempo efectivo en actividades de director y/o líder frente a los periodos en que los soportes lo identifican como residente. No se verifica el mínimo de siete años y el proponente no allegó lo señalado en el inciso 3 del numeral 4.3.1, documentos de acreditación de la experiencia de los profesionales del pliego de condiciones del proceso, modificado a través de la adenda No. 1, lo que  no permitió eventualmente hacer verificación la participación efectiva del profesional en la ejecución del proyecto y el desempeño del cargo exigido en el proyecto.</t>
  </si>
  <si>
    <t>La certificación indica “Director Técnico de Campo” para el periodo 01/03/2012–11/11/2020 y el Acta No. 121 utiliza “Director Técnico y Operativo”; otros documentos de ejecución lo registran como “Residente Técnico y Operativo” o “Ingeniero Residente”. La aclaración explica la posible existencia de cargos adicionales y describe funciones de coordinación, pero no delimita ni acredita de forma verificable el periodo durante el cual el profesional ejecutó actividades de director y/o líder. Así mismo, el proponente no allegó lo señalado en el inciso 3 del numeral 4.3.1, documentos de acreditación de la experiencia de los profesionales del pliego de condiciones del proceso, modificado a través de la adenda No. 1, lo que  no permitió eventualmente hacer verificación la participación efectiva del profesional en la ejecución del proyecto y el desempeño del cargo exigido en el proyecto</t>
  </si>
  <si>
    <t>NO CUMPLE - RESULTADO DEFINITIVO: NO HABILITADO TÉCNICAMENTE. Cumplen la experiencia habilitante del proponente, el Formato 6, el Profesional Financiero y el Formato 7. La aclaración del Perfil 1 no acredita de manera cierta y suficiente el mínimo de siete (7) años ejecutando actividades como director y/o líder exigido en el numeral 4.3.2. El antecedente del proceso IDRD-SG-CM-038-2023 y la evaluación de otro proceso no sustituyen los soportes de esta oferta ni vinculan el juicio técnico del presente proceso. El  proponente no allegó lo señalado en el inciso 3 del numeral 4.3.1, documentos de acreditación de la experiencia de los profesionales del pliego de condiciones del proceso, modificado a través de la adenda No. 1, lo que  no permitió eventualmente hacer verificación la participación efectiva del profesional en la ejecución del proyecto y el desempeño del cargo exigido en el proyecto.
El Formato 10 aclarado identifica a José Edisson Jaimes Villalobos y satisface la aclaración del factor 5.1.3; no obstante, al no resultar habilitada la propuesta, ningún factor genera puntaje efectivo.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</si>
</sst>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7" formatCode="&quot;$&quot;\ #,##0.00;\-&quot;$&quot;\ #,##0.00"/>
    <numFmt numFmtId="42" formatCode="_-&quot;$&quot;\ * #,##0_-;\-&quot;$&quot;\ * #,##0_-;_-&quot;$&quot;\ * &quot;-&quot;_-;_-@_-"/>
    <numFmt numFmtId="41" formatCode="_-* #,##0_-;\-* #,##0_-;_-* &quot;-&quot;_-;_-@_-"/>
    <numFmt numFmtId="44" formatCode="_-&quot;$&quot;\ * #,##0.00_-;\-&quot;$&quot;\ * #,##0.00_-;_-&quot;$&quot;\ * &quot;-&quot;??_-;_-@_-"/>
    <numFmt numFmtId="164" formatCode="_-&quot;$&quot;* #,##0_-;\-&quot;$&quot;* #,##0_-;_-&quot;$&quot;* &quot;-&quot;_-;_-@_-"/>
    <numFmt numFmtId="165" formatCode="_-&quot;$&quot;* #,##0.00_-;\-&quot;$&quot;* #,##0.00_-;_-&quot;$&quot;* &quot;-&quot;??_-;_-@_-"/>
    <numFmt numFmtId="166" formatCode="_(&quot;$&quot;\ * #,##0.00_);_(&quot;$&quot;\ * \(#,##0.00\);_(&quot;$&quot;\ * &quot;-&quot;??_);_(@_)"/>
    <numFmt numFmtId="167" formatCode="#,##0.00&quot; SMLMV&quot;"/>
    <numFmt numFmtId="168" formatCode="&quot;CERTIFICACIÓN No. &quot;0&quot; (EXPERIENCIA DEL PROPONENTE)&quot;"/>
    <numFmt numFmtId="169" formatCode="&quot;EXPERIENCIA GENERAL CERTIFICACIÓN &quot;0"/>
    <numFmt numFmtId="170" formatCode="&quot;RESUMEN EVALUACIÓN REQUISITOS HABILITANTES TÉCNICOS PROPONENTE  &quot;0"/>
    <numFmt numFmtId="171" formatCode="&quot;RESULTADO EVALUACIÓN REQUISITOS HABILITANTES TÉCNICOS CERTIFICACIÓN &quot;0"/>
    <numFmt numFmtId="172" formatCode="&quot;RESULTADO EVALUACIÓN REQUISITOS HABILITANTES TÉCNICOS PROPONENTE &quot;0"/>
    <numFmt numFmtId="173" formatCode="0.0%"/>
    <numFmt numFmtId="174" formatCode="\ \-\ "/>
    <numFmt numFmtId="175" formatCode="&quot;CERTIFICACIÓN No. &quot;0&quot;&quot;"/>
    <numFmt numFmtId="176" formatCode="#,##0.0_ ;\-#,##0.0\ "/>
    <numFmt numFmtId="177" formatCode="dd/mm/yyyy"/>
    <numFmt numFmtId="178" formatCode="0.0"/>
  </numFmts>
  <fonts count="61" x14ac:knownFonts="1">
    <font>
      <sz val="10"/>
      <name val="Arial"/>
    </font>
    <font>
      <b/>
      <sz val="10"/>
      <name val="Arial"/>
      <family val="2"/>
    </font>
    <font>
      <sz val="10"/>
      <color theme="1"/>
      <name val="Arial"/>
      <family val="2"/>
    </font>
    <font>
      <sz val="10"/>
      <name val="Arial"/>
      <family val="2"/>
    </font>
    <font>
      <sz val="8"/>
      <color theme="1"/>
      <name val="Arial"/>
      <family val="2"/>
    </font>
    <font>
      <b/>
      <sz val="11"/>
      <name val="Arial"/>
      <family val="2"/>
    </font>
    <font>
      <b/>
      <sz val="14"/>
      <name val="Arial"/>
      <family val="2"/>
    </font>
    <font>
      <b/>
      <sz val="12"/>
      <name val="Arial"/>
      <family val="2"/>
    </font>
    <font>
      <sz val="14"/>
      <name val="Arial"/>
      <family val="2"/>
    </font>
    <font>
      <sz val="12"/>
      <color theme="1"/>
      <name val="Arial"/>
      <family val="2"/>
    </font>
    <font>
      <b/>
      <sz val="8"/>
      <name val="Arial"/>
      <family val="2"/>
    </font>
    <font>
      <sz val="8"/>
      <name val="Arial"/>
      <family val="2"/>
    </font>
    <font>
      <sz val="10"/>
      <name val="Arial"/>
      <family val="2"/>
    </font>
    <font>
      <sz val="10"/>
      <name val="Arial"/>
      <family val="2"/>
    </font>
    <font>
      <sz val="14"/>
      <color theme="1"/>
      <name val="Arial"/>
      <family val="2"/>
    </font>
    <font>
      <sz val="11"/>
      <name val="Arial"/>
      <family val="2"/>
    </font>
    <font>
      <sz val="12"/>
      <name val="Arial"/>
      <family val="2"/>
    </font>
    <font>
      <b/>
      <sz val="16"/>
      <name val="Arial"/>
      <family val="2"/>
    </font>
    <font>
      <b/>
      <i/>
      <sz val="14"/>
      <name val="Arial"/>
      <family val="2"/>
    </font>
    <font>
      <b/>
      <i/>
      <sz val="10"/>
      <name val="Arial"/>
      <family val="2"/>
    </font>
    <font>
      <b/>
      <sz val="16"/>
      <color theme="0"/>
      <name val="Arial"/>
      <family val="2"/>
    </font>
    <font>
      <b/>
      <sz val="9"/>
      <name val="Arial"/>
      <family val="2"/>
    </font>
    <font>
      <b/>
      <sz val="20"/>
      <color rgb="FFFF0000"/>
      <name val="Arial"/>
      <family val="2"/>
    </font>
    <font>
      <b/>
      <sz val="10"/>
      <color theme="1"/>
      <name val="Arial"/>
      <family val="2"/>
    </font>
    <font>
      <b/>
      <sz val="22"/>
      <name val="Arial"/>
      <family val="2"/>
    </font>
    <font>
      <sz val="22"/>
      <name val="Arial"/>
      <family val="2"/>
    </font>
    <font>
      <sz val="11"/>
      <color theme="1"/>
      <name val="Arial"/>
      <family val="2"/>
    </font>
    <font>
      <b/>
      <sz val="16"/>
      <color rgb="FFFF0000"/>
      <name val="Arial"/>
      <family val="2"/>
    </font>
    <font>
      <sz val="18"/>
      <name val="Arial"/>
      <family val="2"/>
    </font>
    <font>
      <b/>
      <sz val="12"/>
      <name val="Arial"/>
      <family val="2"/>
    </font>
    <font>
      <b/>
      <sz val="20"/>
      <color theme="0"/>
      <name val="Arial"/>
      <family val="2"/>
    </font>
    <font>
      <sz val="10"/>
      <name val="Arial"/>
      <family val="2"/>
    </font>
    <font>
      <sz val="10"/>
      <color theme="10"/>
      <name val="Arial"/>
      <family val="2"/>
    </font>
    <font>
      <b/>
      <sz val="8"/>
      <color theme="1"/>
      <name val="Calibri"/>
      <family val="2"/>
    </font>
    <font>
      <sz val="8"/>
      <color theme="1"/>
      <name val="Calibri"/>
      <family val="2"/>
    </font>
    <font>
      <sz val="10"/>
      <name val="Calibri"/>
      <family val="2"/>
    </font>
    <font>
      <b/>
      <sz val="14"/>
      <color rgb="FFFFFFFF"/>
      <name val="Arial"/>
      <family val="2"/>
    </font>
    <font>
      <b/>
      <sz val="10"/>
      <color rgb="FFFFFFFF"/>
      <name val="Arial"/>
      <family val="2"/>
    </font>
    <font>
      <b/>
      <sz val="8"/>
      <color rgb="FFFF0000"/>
      <name val="Calibri"/>
      <family val="2"/>
    </font>
    <font>
      <sz val="10"/>
      <color rgb="FFFF0000"/>
      <name val="Arial"/>
      <family val="2"/>
    </font>
    <font>
      <sz val="10"/>
      <name val="Arial"/>
      <family val="2"/>
    </font>
    <font>
      <b/>
      <sz val="12"/>
      <color rgb="FFFFFFFF"/>
      <name val="Arial"/>
      <family val="2"/>
    </font>
    <font>
      <i/>
      <sz val="12"/>
      <name val="Arial"/>
      <family val="2"/>
    </font>
    <font>
      <b/>
      <sz val="12"/>
      <color rgb="FF375623"/>
      <name val="Arial"/>
      <family val="2"/>
    </font>
    <font>
      <sz val="12"/>
      <color rgb="FF7F6000"/>
      <name val="Arial"/>
      <family val="2"/>
    </font>
    <font>
      <b/>
      <sz val="10"/>
      <color rgb="FF9C0006"/>
      <name val="Arial"/>
      <family val="2"/>
    </font>
    <font>
      <b/>
      <sz val="12"/>
      <color rgb="FF9C0006"/>
      <name val="Arial"/>
      <family val="2"/>
    </font>
    <font>
      <sz val="12"/>
      <name val="Helvetica"/>
      <family val="2"/>
    </font>
    <font>
      <b/>
      <sz val="10"/>
      <color rgb="FF9C5700"/>
      <name val="Arial"/>
      <family val="2"/>
    </font>
    <font>
      <b/>
      <sz val="10"/>
      <color rgb="FF7F6000"/>
      <name val="Arial"/>
      <family val="2"/>
    </font>
    <font>
      <b/>
      <sz val="22"/>
      <color rgb="FF9C5700"/>
      <name val="Arial"/>
      <family val="2"/>
    </font>
    <font>
      <b/>
      <sz val="12"/>
      <color rgb="FF9C5700"/>
      <name val="Arial"/>
      <family val="2"/>
    </font>
    <font>
      <b/>
      <sz val="12"/>
      <color rgb="FF7F6000"/>
      <name val="Arial"/>
      <family val="2"/>
    </font>
    <font>
      <b/>
      <sz val="20"/>
      <color rgb="FF9C0006"/>
      <name val="Arial"/>
      <family val="2"/>
    </font>
    <font>
      <sz val="10"/>
      <name val="Arial"/>
      <family val="2"/>
    </font>
    <font>
      <b/>
      <sz val="11"/>
      <name val="Arial"/>
      <family val="2"/>
    </font>
    <font>
      <b/>
      <sz val="22"/>
      <color rgb="FFFF0000"/>
      <name val="Arial"/>
      <family val="2"/>
    </font>
    <font>
      <b/>
      <sz val="12"/>
      <color rgb="FF9C5700"/>
      <name val="Arial"/>
      <family val="2"/>
    </font>
    <font>
      <b/>
      <sz val="20"/>
      <color rgb="FFFF0000"/>
      <name val="Arial"/>
      <family val="2"/>
    </font>
    <font>
      <b/>
      <sz val="22"/>
      <color rgb="FFFF0000"/>
      <name val="Arial"/>
      <family val="2"/>
    </font>
    <font>
      <b/>
      <sz val="12"/>
      <color rgb="FF7F6000"/>
      <name val="Arial"/>
      <family val="2"/>
    </font>
  </fonts>
  <fills count="39">
    <fill>
      <patternFill patternType="none"/>
    </fill>
    <fill>
      <patternFill patternType="gray125"/>
    </fill>
    <fill>
      <patternFill patternType="solid">
        <fgColor theme="0" tint="-0.14999847407452621"/>
        <bgColor indexed="65"/>
      </patternFill>
    </fill>
    <fill>
      <patternFill patternType="solid">
        <fgColor theme="0"/>
      </patternFill>
    </fill>
    <fill>
      <patternFill patternType="solid">
        <fgColor theme="0" tint="-4.9989318521683403E-2"/>
        <bgColor indexed="65"/>
      </patternFill>
    </fill>
    <fill>
      <patternFill patternType="solid">
        <fgColor theme="9" tint="0.79985961485641044"/>
        <bgColor indexed="65"/>
      </patternFill>
    </fill>
    <fill>
      <patternFill patternType="solid">
        <fgColor rgb="FFFFC000"/>
      </patternFill>
    </fill>
    <fill>
      <patternFill patternType="solid">
        <fgColor theme="8" tint="0.39997558519241921"/>
        <bgColor indexed="65"/>
      </patternFill>
    </fill>
    <fill>
      <patternFill patternType="solid">
        <fgColor theme="0" tint="-0.249977111117893"/>
        <bgColor indexed="65"/>
      </patternFill>
    </fill>
    <fill>
      <patternFill patternType="solid">
        <fgColor theme="8" tint="0.59974974822229687"/>
        <bgColor indexed="65"/>
      </patternFill>
    </fill>
    <fill>
      <patternFill patternType="solid">
        <fgColor theme="8" tint="-0.249977111117893"/>
        <bgColor indexed="65"/>
      </patternFill>
    </fill>
    <fill>
      <patternFill patternType="solid">
        <fgColor theme="8" tint="0.79985961485641044"/>
        <bgColor indexed="65"/>
      </patternFill>
    </fill>
    <fill>
      <patternFill patternType="solid">
        <fgColor rgb="FFFFFFAB"/>
      </patternFill>
    </fill>
    <fill>
      <patternFill patternType="solid">
        <fgColor rgb="FFFFE07D"/>
      </patternFill>
    </fill>
    <fill>
      <patternFill patternType="solid">
        <fgColor rgb="FF00B0F0"/>
      </patternFill>
    </fill>
    <fill>
      <patternFill patternType="solid">
        <fgColor theme="8" tint="0.79985961485641044"/>
        <bgColor indexed="65"/>
      </patternFill>
    </fill>
    <fill>
      <patternFill patternType="solid">
        <fgColor rgb="FF1F4E78"/>
      </patternFill>
    </fill>
    <fill>
      <patternFill patternType="solid">
        <fgColor rgb="FFD9EAF7"/>
      </patternFill>
    </fill>
    <fill>
      <patternFill patternType="solid">
        <fgColor rgb="FF5B9BD5"/>
      </patternFill>
    </fill>
    <fill>
      <patternFill patternType="solid">
        <fgColor rgb="FFFFF2CC"/>
      </patternFill>
    </fill>
    <fill>
      <patternFill patternType="solid">
        <fgColor rgb="FFE2F0D9"/>
      </patternFill>
    </fill>
    <fill>
      <patternFill patternType="solid">
        <fgColor rgb="FF1F4E78"/>
      </patternFill>
    </fill>
    <fill>
      <patternFill patternType="solid">
        <fgColor rgb="FFD9EAF7"/>
      </patternFill>
    </fill>
    <fill>
      <patternFill patternType="solid">
        <fgColor rgb="FF5B9BD5"/>
      </patternFill>
    </fill>
    <fill>
      <patternFill patternType="solid">
        <fgColor rgb="FFE2F0D9"/>
      </patternFill>
    </fill>
    <fill>
      <patternFill patternType="solid">
        <fgColor rgb="FFFCE4D6"/>
      </patternFill>
    </fill>
    <fill>
      <patternFill patternType="solid">
        <fgColor rgb="FFFFF2CC"/>
      </patternFill>
    </fill>
    <fill>
      <patternFill patternType="solid">
        <fgColor rgb="FFF4CCCC"/>
      </patternFill>
    </fill>
    <fill>
      <patternFill patternType="solid">
        <fgColor rgb="FF2F5597"/>
      </patternFill>
    </fill>
    <fill>
      <patternFill patternType="solid">
        <fgColor rgb="FFBDD7EE"/>
      </patternFill>
    </fill>
    <fill>
      <patternFill patternType="solid">
        <fgColor rgb="FFE2F0D9"/>
      </patternFill>
    </fill>
    <fill>
      <patternFill patternType="solid">
        <fgColor rgb="FFFFF2CC"/>
      </patternFill>
    </fill>
    <fill>
      <patternFill patternType="solid">
        <fgColor rgb="FFF4CCCC"/>
      </patternFill>
    </fill>
    <fill>
      <patternFill patternType="solid">
        <fgColor rgb="FFFFF2CC"/>
      </patternFill>
    </fill>
    <fill>
      <patternFill patternType="solid">
        <fgColor theme="4" tint="0.59987182226020086"/>
        <bgColor indexed="65"/>
      </patternFill>
    </fill>
    <fill>
      <patternFill patternType="solid">
        <fgColor rgb="FFFFF2CC"/>
      </patternFill>
    </fill>
    <fill>
      <patternFill patternType="solid">
        <fgColor rgb="FFF4CCCC"/>
      </patternFill>
    </fill>
    <fill>
      <patternFill patternType="solid">
        <fgColor theme="4" tint="0.59996337778862885"/>
        <bgColor indexed="65"/>
      </patternFill>
    </fill>
    <fill>
      <patternFill patternType="solid">
        <fgColor theme="4" tint="0.79995117038483843"/>
        <bgColor indexed="65"/>
      </patternFill>
    </fill>
  </fills>
  <borders count="57">
    <border>
      <left/>
      <right/>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8"/>
      </bottom>
      <diagonal/>
    </border>
    <border>
      <left/>
      <right style="thin">
        <color indexed="64"/>
      </right>
      <top style="thin">
        <color indexed="64"/>
      </top>
      <bottom style="thin">
        <color indexed="8"/>
      </bottom>
      <diagonal/>
    </border>
    <border>
      <left/>
      <right/>
      <top style="thin">
        <color indexed="8"/>
      </top>
      <bottom style="thin">
        <color indexed="8"/>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medium">
        <color rgb="FFE26B0A"/>
      </left>
      <right/>
      <top style="medium">
        <color rgb="FFE26B0A"/>
      </top>
      <bottom/>
      <diagonal/>
    </border>
    <border>
      <left/>
      <right/>
      <top style="medium">
        <color rgb="FFE26B0A"/>
      </top>
      <bottom/>
      <diagonal/>
    </border>
    <border>
      <left/>
      <right style="medium">
        <color rgb="FFE26B0A"/>
      </right>
      <top style="medium">
        <color rgb="FFE26B0A"/>
      </top>
      <bottom/>
      <diagonal/>
    </border>
    <border>
      <left style="medium">
        <color rgb="FFE26B0A"/>
      </left>
      <right/>
      <top/>
      <bottom style="medium">
        <color rgb="FFE26B0A"/>
      </bottom>
      <diagonal/>
    </border>
    <border>
      <left/>
      <right/>
      <top/>
      <bottom style="medium">
        <color rgb="FFE26B0A"/>
      </bottom>
      <diagonal/>
    </border>
    <border>
      <left/>
      <right style="medium">
        <color rgb="FFE26B0A"/>
      </right>
      <top/>
      <bottom style="medium">
        <color rgb="FFE26B0A"/>
      </bottom>
      <diagonal/>
    </border>
    <border>
      <left style="thin">
        <color rgb="FF000000"/>
      </left>
      <right style="thin">
        <color rgb="FF000000"/>
      </right>
      <top style="thin">
        <color rgb="FF000000"/>
      </top>
      <bottom style="thin">
        <color rgb="FF000000"/>
      </bottom>
      <diagonal/>
    </border>
    <border>
      <left style="thin">
        <color rgb="FF7F7F7F"/>
      </left>
      <right style="thin">
        <color rgb="FF7F7F7F"/>
      </right>
      <top style="thin">
        <color rgb="FF7F7F7F"/>
      </top>
      <bottom style="thin">
        <color rgb="FF7F7F7F"/>
      </bottom>
      <diagonal/>
    </border>
  </borders>
  <cellStyleXfs count="11">
    <xf numFmtId="0" fontId="0" fillId="0" borderId="0"/>
    <xf numFmtId="166" fontId="3" fillId="0" borderId="0" applyFont="0" applyFill="0" applyBorder="0" applyAlignment="0" applyProtection="0"/>
    <xf numFmtId="9" fontId="3" fillId="0" borderId="0" applyFont="0" applyFill="0" applyBorder="0" applyAlignment="0" applyProtection="0"/>
    <xf numFmtId="0" fontId="3" fillId="0" borderId="0"/>
    <xf numFmtId="165" fontId="3" fillId="0" borderId="0" applyFont="0" applyFill="0" applyBorder="0" applyAlignment="0" applyProtection="0"/>
    <xf numFmtId="42" fontId="3" fillId="0" borderId="0" applyFont="0" applyFill="0" applyBorder="0" applyAlignment="0" applyProtection="0"/>
    <xf numFmtId="41" fontId="3" fillId="0" borderId="0" applyFont="0" applyFill="0" applyBorder="0" applyAlignment="0" applyProtection="0"/>
    <xf numFmtId="9" fontId="12" fillId="0" borderId="0" applyFont="0" applyFill="0" applyBorder="0" applyAlignment="0" applyProtection="0"/>
    <xf numFmtId="44" fontId="13" fillId="0" borderId="0" applyFont="0" applyFill="0" applyBorder="0" applyAlignment="0" applyProtection="0"/>
    <xf numFmtId="164" fontId="31" fillId="0" borderId="0" applyFont="0" applyFill="0" applyBorder="0" applyAlignment="0" applyProtection="0"/>
    <xf numFmtId="0" fontId="32" fillId="0" borderId="0" applyNumberFormat="0" applyFill="0" applyBorder="0" applyAlignment="0" applyProtection="0"/>
  </cellStyleXfs>
  <cellXfs count="468">
    <xf numFmtId="0" fontId="0" fillId="0" borderId="0" xfId="0"/>
    <xf numFmtId="0" fontId="1" fillId="0" borderId="0" xfId="3" applyFont="1" applyAlignment="1">
      <alignment vertical="center" wrapText="1"/>
    </xf>
    <xf numFmtId="0" fontId="1" fillId="3" borderId="0" xfId="3" applyFont="1" applyFill="1" applyAlignment="1">
      <alignment vertical="center" wrapText="1"/>
    </xf>
    <xf numFmtId="0" fontId="3" fillId="0" borderId="0" xfId="3"/>
    <xf numFmtId="0" fontId="3" fillId="0" borderId="0" xfId="3" applyAlignment="1">
      <alignment horizontal="center" vertical="center"/>
    </xf>
    <xf numFmtId="0" fontId="3" fillId="0" borderId="2" xfId="3" applyBorder="1"/>
    <xf numFmtId="0" fontId="1" fillId="0" borderId="0" xfId="3" applyFont="1" applyAlignment="1">
      <alignment horizontal="center" vertical="center" wrapText="1"/>
    </xf>
    <xf numFmtId="0" fontId="0" fillId="0" borderId="0" xfId="0" applyAlignment="1">
      <alignment horizontal="center" vertical="center"/>
    </xf>
    <xf numFmtId="0" fontId="10" fillId="9" borderId="1" xfId="3" applyFont="1" applyFill="1" applyBorder="1" applyAlignment="1">
      <alignment horizontal="center" vertical="center" wrapText="1"/>
    </xf>
    <xf numFmtId="0" fontId="1" fillId="3" borderId="10" xfId="3" applyFont="1" applyFill="1" applyBorder="1" applyAlignment="1">
      <alignment horizontal="center" vertical="center" wrapText="1"/>
    </xf>
    <xf numFmtId="0" fontId="1" fillId="7" borderId="1" xfId="3" applyFont="1" applyFill="1" applyBorder="1" applyAlignment="1">
      <alignment horizontal="center" vertical="center" wrapText="1"/>
    </xf>
    <xf numFmtId="0" fontId="1" fillId="7" borderId="6" xfId="3" applyFont="1" applyFill="1" applyBorder="1" applyAlignment="1">
      <alignment horizontal="center" vertical="center" wrapText="1"/>
    </xf>
    <xf numFmtId="0" fontId="8" fillId="12" borderId="1" xfId="3" applyFont="1" applyFill="1" applyBorder="1" applyAlignment="1">
      <alignment horizontal="center" vertical="center" wrapText="1"/>
    </xf>
    <xf numFmtId="0" fontId="22" fillId="12" borderId="1" xfId="3" applyFont="1" applyFill="1" applyBorder="1" applyAlignment="1">
      <alignment horizontal="center" vertical="center" wrapText="1"/>
    </xf>
    <xf numFmtId="0" fontId="1" fillId="0" borderId="10" xfId="3" applyFont="1" applyBorder="1" applyAlignment="1">
      <alignment vertical="center" wrapText="1"/>
    </xf>
    <xf numFmtId="0" fontId="1" fillId="0" borderId="14" xfId="3" applyFont="1" applyBorder="1" applyAlignment="1">
      <alignment vertical="center" wrapText="1"/>
    </xf>
    <xf numFmtId="14" fontId="15" fillId="0" borderId="1" xfId="0" applyNumberFormat="1" applyFont="1" applyBorder="1" applyAlignment="1">
      <alignment horizontal="center" vertical="center"/>
    </xf>
    <xf numFmtId="0" fontId="3" fillId="0" borderId="1" xfId="0" applyFont="1" applyBorder="1" applyAlignment="1">
      <alignment horizontal="center" vertical="center" wrapText="1"/>
    </xf>
    <xf numFmtId="7" fontId="7" fillId="0" borderId="1" xfId="8" applyNumberFormat="1" applyFont="1" applyBorder="1" applyAlignment="1">
      <alignment horizontal="center" vertical="center"/>
    </xf>
    <xf numFmtId="0" fontId="1" fillId="4" borderId="1" xfId="3" applyFont="1" applyFill="1" applyBorder="1" applyAlignment="1">
      <alignment horizontal="center" vertical="center"/>
    </xf>
    <xf numFmtId="0" fontId="1" fillId="9" borderId="1" xfId="3" applyFont="1" applyFill="1" applyBorder="1" applyAlignment="1">
      <alignment horizontal="center" vertical="center" wrapText="1"/>
    </xf>
    <xf numFmtId="0" fontId="23" fillId="2" borderId="6" xfId="3" applyFont="1" applyFill="1" applyBorder="1" applyAlignment="1">
      <alignment horizontal="center" vertical="center" wrapText="1"/>
    </xf>
    <xf numFmtId="0" fontId="3" fillId="0" borderId="10" xfId="3" applyBorder="1"/>
    <xf numFmtId="0" fontId="14" fillId="4" borderId="1" xfId="3" applyFont="1" applyFill="1" applyBorder="1" applyAlignment="1">
      <alignment horizontal="center" vertical="center"/>
    </xf>
    <xf numFmtId="0" fontId="6" fillId="8" borderId="4" xfId="3" applyFont="1" applyFill="1" applyBorder="1" applyAlignment="1">
      <alignment horizontal="center" vertical="center" wrapText="1"/>
    </xf>
    <xf numFmtId="0" fontId="1" fillId="7" borderId="11" xfId="3" applyFont="1" applyFill="1" applyBorder="1" applyAlignment="1">
      <alignment horizontal="center" vertical="center" wrapText="1"/>
    </xf>
    <xf numFmtId="0" fontId="1" fillId="7" borderId="13" xfId="3" applyFont="1" applyFill="1" applyBorder="1" applyAlignment="1">
      <alignment horizontal="center" vertical="center" wrapText="1"/>
    </xf>
    <xf numFmtId="0" fontId="1" fillId="7" borderId="8" xfId="3" applyFont="1" applyFill="1" applyBorder="1" applyAlignment="1">
      <alignment horizontal="center" vertical="center" wrapText="1"/>
    </xf>
    <xf numFmtId="0" fontId="1" fillId="7" borderId="1" xfId="0" applyFont="1" applyFill="1" applyBorder="1" applyAlignment="1">
      <alignment horizontal="center" vertical="center"/>
    </xf>
    <xf numFmtId="0" fontId="1" fillId="7" borderId="1" xfId="0" applyFont="1" applyFill="1" applyBorder="1" applyAlignment="1">
      <alignment horizontal="center" vertical="center" wrapText="1"/>
    </xf>
    <xf numFmtId="0" fontId="3" fillId="0" borderId="10" xfId="3" applyBorder="1" applyAlignment="1">
      <alignment horizontal="center" vertical="center" wrapText="1"/>
    </xf>
    <xf numFmtId="0" fontId="3" fillId="0" borderId="15" xfId="3" applyBorder="1"/>
    <xf numFmtId="0" fontId="3" fillId="0" borderId="16" xfId="3" applyBorder="1"/>
    <xf numFmtId="0" fontId="3" fillId="0" borderId="9" xfId="3" applyBorder="1"/>
    <xf numFmtId="0" fontId="21" fillId="7" borderId="1" xfId="3" applyFont="1" applyFill="1" applyBorder="1" applyAlignment="1">
      <alignment horizontal="center" vertical="center" wrapText="1"/>
    </xf>
    <xf numFmtId="10" fontId="1" fillId="12" borderId="1" xfId="3" applyNumberFormat="1" applyFont="1" applyFill="1" applyBorder="1" applyAlignment="1">
      <alignment horizontal="center" vertical="center" wrapText="1"/>
    </xf>
    <xf numFmtId="167" fontId="7" fillId="12" borderId="1" xfId="3" applyNumberFormat="1" applyFont="1" applyFill="1" applyBorder="1" applyAlignment="1">
      <alignment horizontal="center" vertical="center" wrapText="1"/>
    </xf>
    <xf numFmtId="0" fontId="3" fillId="0" borderId="1" xfId="0" applyFont="1" applyBorder="1" applyAlignment="1">
      <alignment horizontal="justify" vertical="center" wrapText="1"/>
    </xf>
    <xf numFmtId="167" fontId="5" fillId="5" borderId="1" xfId="3" applyNumberFormat="1" applyFont="1" applyFill="1" applyBorder="1" applyAlignment="1">
      <alignment horizontal="center" vertical="center" wrapText="1"/>
    </xf>
    <xf numFmtId="0" fontId="2" fillId="0" borderId="0" xfId="3" applyFont="1" applyAlignment="1">
      <alignment horizontal="center" vertical="center" wrapText="1"/>
    </xf>
    <xf numFmtId="0" fontId="3" fillId="3" borderId="10" xfId="3" applyFill="1" applyBorder="1" applyAlignment="1">
      <alignment horizontal="center" vertical="center" wrapText="1"/>
    </xf>
    <xf numFmtId="0" fontId="3" fillId="0" borderId="9" xfId="3" applyBorder="1" applyAlignment="1">
      <alignment horizontal="justify" vertical="center"/>
    </xf>
    <xf numFmtId="0" fontId="3" fillId="0" borderId="3" xfId="3" applyBorder="1"/>
    <xf numFmtId="0" fontId="14" fillId="4" borderId="6" xfId="3" applyFont="1" applyFill="1" applyBorder="1" applyAlignment="1">
      <alignment horizontal="center" vertical="center"/>
    </xf>
    <xf numFmtId="0" fontId="3" fillId="0" borderId="16" xfId="3" applyBorder="1" applyAlignment="1">
      <alignment horizontal="center" vertical="center"/>
    </xf>
    <xf numFmtId="0" fontId="3" fillId="0" borderId="0" xfId="3" applyAlignment="1">
      <alignment horizontal="justify" vertical="center"/>
    </xf>
    <xf numFmtId="0" fontId="3" fillId="0" borderId="14" xfId="3" applyBorder="1" applyAlignment="1">
      <alignment horizontal="justify" vertical="center"/>
    </xf>
    <xf numFmtId="0" fontId="11" fillId="0" borderId="0" xfId="3" applyFont="1" applyAlignment="1">
      <alignment horizontal="center" vertical="center"/>
    </xf>
    <xf numFmtId="0" fontId="11" fillId="0" borderId="16" xfId="3" applyFont="1" applyBorder="1" applyAlignment="1">
      <alignment horizontal="center" vertical="center"/>
    </xf>
    <xf numFmtId="0" fontId="4" fillId="0" borderId="0" xfId="3" applyFont="1" applyAlignment="1">
      <alignment horizontal="center" vertical="center" wrapText="1"/>
    </xf>
    <xf numFmtId="0" fontId="8" fillId="12" borderId="6" xfId="3" applyFont="1" applyFill="1" applyBorder="1" applyAlignment="1">
      <alignment horizontal="center" vertical="center" wrapText="1"/>
    </xf>
    <xf numFmtId="44" fontId="3" fillId="0" borderId="1" xfId="8" applyFont="1" applyBorder="1" applyAlignment="1">
      <alignment horizontal="justify" vertical="center" wrapText="1"/>
    </xf>
    <xf numFmtId="0" fontId="3" fillId="0" borderId="8" xfId="3" applyBorder="1"/>
    <xf numFmtId="0" fontId="3" fillId="0" borderId="3" xfId="3" applyBorder="1" applyAlignment="1">
      <alignment horizontal="center"/>
    </xf>
    <xf numFmtId="0" fontId="3" fillId="0" borderId="4" xfId="3" applyBorder="1" applyAlignment="1">
      <alignment horizontal="center"/>
    </xf>
    <xf numFmtId="0" fontId="3" fillId="0" borderId="0" xfId="3" applyAlignment="1">
      <alignment horizontal="left" vertical="center"/>
    </xf>
    <xf numFmtId="0" fontId="3" fillId="12" borderId="8" xfId="3" applyFill="1" applyBorder="1" applyAlignment="1">
      <alignment horizontal="center" vertical="center" wrapText="1"/>
    </xf>
    <xf numFmtId="0" fontId="3" fillId="12" borderId="1" xfId="3" applyFill="1" applyBorder="1" applyAlignment="1">
      <alignment horizontal="center" vertical="center" wrapText="1"/>
    </xf>
    <xf numFmtId="0" fontId="3" fillId="12" borderId="11" xfId="3" applyFill="1" applyBorder="1" applyAlignment="1">
      <alignment horizontal="center" vertical="center" wrapText="1"/>
    </xf>
    <xf numFmtId="0" fontId="3" fillId="12" borderId="6" xfId="3" applyFill="1" applyBorder="1" applyAlignment="1">
      <alignment horizontal="center" vertical="center" wrapText="1"/>
    </xf>
    <xf numFmtId="0" fontId="2" fillId="12" borderId="1" xfId="3" applyFont="1" applyFill="1" applyBorder="1" applyAlignment="1">
      <alignment horizontal="center" vertical="center" wrapText="1"/>
    </xf>
    <xf numFmtId="0" fontId="2" fillId="12" borderId="1" xfId="3" applyFont="1" applyFill="1" applyBorder="1" applyAlignment="1">
      <alignment horizontal="justify" vertical="center" wrapText="1"/>
    </xf>
    <xf numFmtId="0" fontId="9" fillId="12" borderId="1" xfId="3" applyFont="1" applyFill="1" applyBorder="1" applyAlignment="1">
      <alignment vertical="top" wrapText="1"/>
    </xf>
    <xf numFmtId="0" fontId="1" fillId="0" borderId="1" xfId="0" applyFont="1" applyBorder="1" applyAlignment="1">
      <alignment horizontal="justify" vertical="center" wrapText="1"/>
    </xf>
    <xf numFmtId="0" fontId="15" fillId="12" borderId="1" xfId="3" applyFont="1" applyFill="1" applyBorder="1" applyAlignment="1">
      <alignment horizontal="center" vertical="center" wrapText="1"/>
    </xf>
    <xf numFmtId="0" fontId="1" fillId="4" borderId="1" xfId="3" applyFont="1" applyFill="1" applyBorder="1" applyAlignment="1">
      <alignment horizontal="center" vertical="center" wrapText="1"/>
    </xf>
    <xf numFmtId="0" fontId="3" fillId="3" borderId="7" xfId="3" applyFill="1" applyBorder="1" applyAlignment="1">
      <alignment horizontal="center" vertical="center" wrapText="1"/>
    </xf>
    <xf numFmtId="0" fontId="27" fillId="0" borderId="1" xfId="3" applyFont="1" applyBorder="1" applyAlignment="1">
      <alignment horizontal="center" vertical="center" wrapText="1"/>
    </xf>
    <xf numFmtId="0" fontId="10" fillId="0" borderId="1" xfId="3" applyFont="1" applyBorder="1" applyAlignment="1">
      <alignment horizontal="center" vertical="center" wrapText="1"/>
    </xf>
    <xf numFmtId="0" fontId="14" fillId="4" borderId="4" xfId="3" applyFont="1" applyFill="1" applyBorder="1" applyAlignment="1">
      <alignment horizontal="center" vertical="center"/>
    </xf>
    <xf numFmtId="0" fontId="3" fillId="3" borderId="7" xfId="3" applyFill="1" applyBorder="1" applyAlignment="1">
      <alignment vertical="center" wrapText="1"/>
    </xf>
    <xf numFmtId="0" fontId="23" fillId="4" borderId="1" xfId="3" applyFont="1" applyFill="1" applyBorder="1" applyAlignment="1">
      <alignment horizontal="center" vertical="center" wrapText="1"/>
    </xf>
    <xf numFmtId="0" fontId="3" fillId="3" borderId="0" xfId="3" applyFill="1" applyAlignment="1">
      <alignment horizontal="left" vertical="center"/>
    </xf>
    <xf numFmtId="0" fontId="3" fillId="3" borderId="0" xfId="3" applyFill="1"/>
    <xf numFmtId="2" fontId="8" fillId="4" borderId="4" xfId="3" applyNumberFormat="1" applyFont="1" applyFill="1" applyBorder="1" applyAlignment="1">
      <alignment horizontal="center" vertical="center" wrapText="1"/>
    </xf>
    <xf numFmtId="14" fontId="15" fillId="4" borderId="1" xfId="3" applyNumberFormat="1" applyFont="1" applyFill="1" applyBorder="1" applyAlignment="1">
      <alignment horizontal="center" vertical="center" wrapText="1"/>
    </xf>
    <xf numFmtId="0" fontId="3" fillId="0" borderId="12" xfId="3" applyBorder="1"/>
    <xf numFmtId="0" fontId="3" fillId="0" borderId="13" xfId="3" applyBorder="1" applyAlignment="1">
      <alignment horizontal="justify" vertical="center"/>
    </xf>
    <xf numFmtId="14" fontId="28" fillId="0" borderId="0" xfId="3" applyNumberFormat="1" applyFont="1" applyAlignment="1">
      <alignment horizontal="center" vertical="center"/>
    </xf>
    <xf numFmtId="2" fontId="28" fillId="0" borderId="0" xfId="3" applyNumberFormat="1" applyFont="1" applyAlignment="1">
      <alignment horizontal="center" vertical="center"/>
    </xf>
    <xf numFmtId="0" fontId="3" fillId="4" borderId="3" xfId="3" applyFill="1" applyBorder="1" applyAlignment="1">
      <alignment horizontal="center" vertical="center" wrapText="1"/>
    </xf>
    <xf numFmtId="0" fontId="14" fillId="4" borderId="3" xfId="3" applyFont="1" applyFill="1" applyBorder="1" applyAlignment="1">
      <alignment horizontal="center" vertical="center"/>
    </xf>
    <xf numFmtId="0" fontId="2" fillId="4" borderId="4" xfId="3" applyFont="1" applyFill="1" applyBorder="1" applyAlignment="1">
      <alignment horizontal="center" vertical="center" wrapText="1"/>
    </xf>
    <xf numFmtId="0" fontId="1" fillId="3" borderId="10" xfId="3" applyFont="1" applyFill="1" applyBorder="1" applyAlignment="1">
      <alignment horizontal="center" vertical="center"/>
    </xf>
    <xf numFmtId="0" fontId="15" fillId="12" borderId="4" xfId="3" applyFont="1" applyFill="1" applyBorder="1" applyAlignment="1">
      <alignment horizontal="center" vertical="center" wrapText="1"/>
    </xf>
    <xf numFmtId="0" fontId="1" fillId="6" borderId="4" xfId="3" applyFont="1" applyFill="1" applyBorder="1" applyAlignment="1">
      <alignment horizontal="center" vertical="center" wrapText="1"/>
    </xf>
    <xf numFmtId="0" fontId="21" fillId="7" borderId="5" xfId="3" applyFont="1" applyFill="1" applyBorder="1" applyAlignment="1">
      <alignment horizontal="center" vertical="center" wrapText="1"/>
    </xf>
    <xf numFmtId="0" fontId="5" fillId="7" borderId="5" xfId="3" applyFont="1" applyFill="1" applyBorder="1" applyAlignment="1">
      <alignment horizontal="center" vertical="center" wrapText="1"/>
    </xf>
    <xf numFmtId="0" fontId="1" fillId="3" borderId="0" xfId="3" applyFont="1" applyFill="1" applyAlignment="1">
      <alignment horizontal="center" vertical="center" wrapText="1"/>
    </xf>
    <xf numFmtId="167" fontId="17" fillId="2" borderId="1" xfId="3" applyNumberFormat="1" applyFont="1" applyFill="1" applyBorder="1" applyAlignment="1">
      <alignment horizontal="center" vertical="center" wrapText="1"/>
    </xf>
    <xf numFmtId="9" fontId="7" fillId="0" borderId="1" xfId="8" applyNumberFormat="1" applyFont="1" applyBorder="1" applyAlignment="1">
      <alignment horizontal="center" vertical="center"/>
    </xf>
    <xf numFmtId="167" fontId="8" fillId="4" borderId="26" xfId="3" applyNumberFormat="1" applyFont="1" applyFill="1" applyBorder="1" applyAlignment="1">
      <alignment horizontal="center" vertical="center" wrapText="1"/>
    </xf>
    <xf numFmtId="167" fontId="8" fillId="4" borderId="1" xfId="3" applyNumberFormat="1" applyFont="1" applyFill="1" applyBorder="1" applyAlignment="1">
      <alignment horizontal="center" vertical="center" wrapText="1"/>
    </xf>
    <xf numFmtId="9" fontId="15" fillId="12" borderId="1" xfId="7" applyFont="1" applyFill="1" applyBorder="1" applyAlignment="1">
      <alignment horizontal="center" vertical="center" wrapText="1"/>
    </xf>
    <xf numFmtId="0" fontId="1" fillId="0" borderId="21" xfId="3" applyFont="1" applyBorder="1" applyAlignment="1">
      <alignment vertical="center" wrapText="1"/>
    </xf>
    <xf numFmtId="0" fontId="1" fillId="0" borderId="22" xfId="3" applyFont="1" applyBorder="1" applyAlignment="1">
      <alignment vertical="center" wrapText="1"/>
    </xf>
    <xf numFmtId="0" fontId="5" fillId="4" borderId="15" xfId="3" applyFont="1" applyFill="1" applyBorder="1" applyAlignment="1">
      <alignment horizontal="center" vertical="center" wrapText="1"/>
    </xf>
    <xf numFmtId="0" fontId="10" fillId="7" borderId="1" xfId="3" applyFont="1" applyFill="1" applyBorder="1" applyAlignment="1">
      <alignment horizontal="center" vertical="center" wrapText="1"/>
    </xf>
    <xf numFmtId="0" fontId="1" fillId="7" borderId="9" xfId="3" applyFont="1" applyFill="1" applyBorder="1" applyAlignment="1">
      <alignment vertical="center" wrapText="1"/>
    </xf>
    <xf numFmtId="0" fontId="16" fillId="12" borderId="8" xfId="3" applyFont="1" applyFill="1" applyBorder="1" applyAlignment="1">
      <alignment horizontal="center" vertical="center" wrapText="1"/>
    </xf>
    <xf numFmtId="0" fontId="15" fillId="4" borderId="3" xfId="3" applyFont="1" applyFill="1" applyBorder="1" applyAlignment="1">
      <alignment horizontal="center" vertical="center" wrapText="1"/>
    </xf>
    <xf numFmtId="2" fontId="16" fillId="4" borderId="4" xfId="3" applyNumberFormat="1" applyFont="1" applyFill="1" applyBorder="1" applyAlignment="1">
      <alignment horizontal="center" vertical="center" wrapText="1"/>
    </xf>
    <xf numFmtId="167" fontId="16" fillId="0" borderId="1" xfId="3" applyNumberFormat="1" applyFont="1" applyBorder="1" applyAlignment="1">
      <alignment horizontal="center" vertical="center" wrapText="1"/>
    </xf>
    <xf numFmtId="0" fontId="16" fillId="12" borderId="1" xfId="3" applyFont="1" applyFill="1" applyBorder="1" applyAlignment="1">
      <alignment horizontal="center" vertical="center" wrapText="1"/>
    </xf>
    <xf numFmtId="0" fontId="7" fillId="4" borderId="1" xfId="3" applyFont="1" applyFill="1" applyBorder="1" applyAlignment="1">
      <alignment horizontal="center" vertical="center" wrapText="1"/>
    </xf>
    <xf numFmtId="173" fontId="16" fillId="0" borderId="1" xfId="7" applyNumberFormat="1" applyFont="1" applyFill="1" applyBorder="1" applyAlignment="1">
      <alignment horizontal="center" vertical="center" wrapText="1"/>
    </xf>
    <xf numFmtId="44" fontId="16" fillId="12" borderId="1" xfId="8" applyFont="1" applyFill="1" applyBorder="1" applyAlignment="1">
      <alignment horizontal="center" vertical="center" wrapText="1"/>
    </xf>
    <xf numFmtId="0" fontId="32" fillId="12" borderId="1" xfId="10" applyFill="1" applyBorder="1" applyAlignment="1">
      <alignment horizontal="center" vertical="center" wrapText="1"/>
    </xf>
    <xf numFmtId="164" fontId="3" fillId="0" borderId="0" xfId="9" applyFont="1"/>
    <xf numFmtId="164" fontId="3" fillId="0" borderId="0" xfId="3" applyNumberFormat="1"/>
    <xf numFmtId="44" fontId="2" fillId="12" borderId="1" xfId="3" applyNumberFormat="1" applyFont="1" applyFill="1" applyBorder="1" applyAlignment="1">
      <alignment horizontal="center" vertical="center" wrapText="1"/>
    </xf>
    <xf numFmtId="0" fontId="6" fillId="9" borderId="4" xfId="3" applyFont="1" applyFill="1" applyBorder="1" applyAlignment="1">
      <alignment vertical="center" wrapText="1"/>
    </xf>
    <xf numFmtId="169" fontId="24" fillId="0" borderId="10" xfId="3" applyNumberFormat="1" applyFont="1" applyBorder="1" applyAlignment="1">
      <alignment horizontal="center" vertical="center" wrapText="1"/>
    </xf>
    <xf numFmtId="169" fontId="24" fillId="0" borderId="0" xfId="3" applyNumberFormat="1" applyFont="1" applyAlignment="1">
      <alignment horizontal="center" vertical="center" wrapText="1"/>
    </xf>
    <xf numFmtId="169" fontId="24" fillId="0" borderId="14" xfId="3" applyNumberFormat="1" applyFont="1" applyBorder="1" applyAlignment="1">
      <alignment horizontal="center" vertical="center" wrapText="1"/>
    </xf>
    <xf numFmtId="2" fontId="27" fillId="0" borderId="1" xfId="3" applyNumberFormat="1" applyFont="1" applyBorder="1" applyAlignment="1">
      <alignment horizontal="center" vertical="center" wrapText="1"/>
    </xf>
    <xf numFmtId="175" fontId="5" fillId="0" borderId="10" xfId="3" applyNumberFormat="1" applyFont="1" applyBorder="1" applyAlignment="1">
      <alignment horizontal="center" vertical="center"/>
    </xf>
    <xf numFmtId="175" fontId="5" fillId="0" borderId="16" xfId="3" applyNumberFormat="1" applyFont="1" applyBorder="1" applyAlignment="1">
      <alignment horizontal="center" vertical="center"/>
    </xf>
    <xf numFmtId="175" fontId="5" fillId="0" borderId="9" xfId="3" applyNumberFormat="1" applyFont="1" applyBorder="1" applyAlignment="1">
      <alignment horizontal="center" vertical="center"/>
    </xf>
    <xf numFmtId="0" fontId="1" fillId="0" borderId="15" xfId="3" applyFont="1" applyBorder="1" applyAlignment="1">
      <alignment horizontal="center" vertical="center"/>
    </xf>
    <xf numFmtId="0" fontId="7" fillId="0" borderId="16" xfId="3" applyFont="1" applyBorder="1" applyAlignment="1">
      <alignment horizontal="center" vertical="center"/>
    </xf>
    <xf numFmtId="0" fontId="1" fillId="0" borderId="16" xfId="3" applyFont="1" applyBorder="1" applyAlignment="1">
      <alignment horizontal="center" vertical="center" wrapText="1"/>
    </xf>
    <xf numFmtId="0" fontId="1" fillId="0" borderId="9" xfId="3" applyFont="1" applyBorder="1" applyAlignment="1">
      <alignment horizontal="center" vertical="center" wrapText="1"/>
    </xf>
    <xf numFmtId="0" fontId="23" fillId="0" borderId="10" xfId="3" applyFont="1" applyBorder="1" applyAlignment="1">
      <alignment horizontal="center" vertical="center" wrapText="1"/>
    </xf>
    <xf numFmtId="0" fontId="2" fillId="0" borderId="16" xfId="3" applyFont="1" applyBorder="1" applyAlignment="1">
      <alignment horizontal="justify" vertical="center" wrapText="1"/>
    </xf>
    <xf numFmtId="0" fontId="2" fillId="0" borderId="9" xfId="3" applyFont="1" applyBorder="1" applyAlignment="1">
      <alignment horizontal="justify" vertical="center" wrapText="1"/>
    </xf>
    <xf numFmtId="0" fontId="3" fillId="0" borderId="8" xfId="3" applyBorder="1" applyAlignment="1">
      <alignment horizontal="center" vertical="center" wrapText="1"/>
    </xf>
    <xf numFmtId="0" fontId="3" fillId="0" borderId="1" xfId="3" applyBorder="1" applyAlignment="1">
      <alignment horizontal="center" vertical="center" wrapText="1"/>
    </xf>
    <xf numFmtId="0" fontId="2" fillId="0" borderId="16" xfId="3" applyFont="1" applyBorder="1" applyAlignment="1">
      <alignment horizontal="center" vertical="center" wrapText="1"/>
    </xf>
    <xf numFmtId="0" fontId="2" fillId="0" borderId="1" xfId="3" applyFont="1" applyBorder="1" applyAlignment="1">
      <alignment horizontal="justify" vertical="center" wrapText="1"/>
    </xf>
    <xf numFmtId="0" fontId="2" fillId="0" borderId="36" xfId="3" applyFont="1" applyBorder="1" applyAlignment="1">
      <alignment horizontal="center" vertical="center" wrapText="1"/>
    </xf>
    <xf numFmtId="0" fontId="2" fillId="12" borderId="38" xfId="3" applyFont="1" applyFill="1" applyBorder="1" applyAlignment="1">
      <alignment horizontal="center" vertical="center" wrapText="1"/>
    </xf>
    <xf numFmtId="0" fontId="2" fillId="12" borderId="44" xfId="3" applyFont="1" applyFill="1" applyBorder="1" applyAlignment="1">
      <alignment horizontal="center" vertical="center" wrapText="1"/>
    </xf>
    <xf numFmtId="0" fontId="2" fillId="0" borderId="1" xfId="3" applyFont="1" applyBorder="1" applyAlignment="1">
      <alignment horizontal="center" vertical="center" wrapText="1"/>
    </xf>
    <xf numFmtId="0" fontId="3" fillId="0" borderId="4" xfId="3" applyBorder="1" applyAlignment="1">
      <alignment horizontal="center" vertical="center" wrapText="1"/>
    </xf>
    <xf numFmtId="14" fontId="2" fillId="0" borderId="1" xfId="3" applyNumberFormat="1" applyFont="1" applyBorder="1" applyAlignment="1">
      <alignment horizontal="center" vertical="center" wrapText="1"/>
    </xf>
    <xf numFmtId="0" fontId="2" fillId="0" borderId="43" xfId="3" applyFont="1" applyBorder="1" applyAlignment="1">
      <alignment horizontal="center" vertical="center" wrapText="1"/>
    </xf>
    <xf numFmtId="0" fontId="3" fillId="0" borderId="41" xfId="3" applyBorder="1" applyAlignment="1">
      <alignment horizontal="center" vertical="center" wrapText="1"/>
    </xf>
    <xf numFmtId="0" fontId="3" fillId="0" borderId="40" xfId="3" applyBorder="1" applyAlignment="1">
      <alignment horizontal="center" vertical="center" wrapText="1"/>
    </xf>
    <xf numFmtId="14" fontId="2" fillId="0" borderId="9" xfId="3" applyNumberFormat="1" applyFont="1" applyBorder="1" applyAlignment="1">
      <alignment horizontal="center" vertical="center" wrapText="1"/>
    </xf>
    <xf numFmtId="14" fontId="2" fillId="0" borderId="5" xfId="3" applyNumberFormat="1" applyFont="1" applyBorder="1" applyAlignment="1">
      <alignment horizontal="center" vertical="center" wrapText="1"/>
    </xf>
    <xf numFmtId="0" fontId="2" fillId="12" borderId="45" xfId="3" applyFont="1" applyFill="1" applyBorder="1" applyAlignment="1">
      <alignment horizontal="center" vertical="center" wrapText="1"/>
    </xf>
    <xf numFmtId="14" fontId="3" fillId="0" borderId="40" xfId="3" applyNumberFormat="1" applyBorder="1" applyAlignment="1">
      <alignment horizontal="center" vertical="center" wrapText="1"/>
    </xf>
    <xf numFmtId="0" fontId="3" fillId="0" borderId="42" xfId="3" applyBorder="1" applyAlignment="1">
      <alignment horizontal="center" vertical="center" wrapText="1"/>
    </xf>
    <xf numFmtId="14" fontId="2" fillId="0" borderId="42" xfId="3" applyNumberFormat="1" applyFont="1" applyBorder="1" applyAlignment="1">
      <alignment horizontal="center" vertical="center" wrapText="1"/>
    </xf>
    <xf numFmtId="10" fontId="1" fillId="12" borderId="8" xfId="7" applyNumberFormat="1" applyFont="1" applyFill="1" applyBorder="1" applyAlignment="1">
      <alignment horizontal="center" vertical="center" wrapText="1"/>
    </xf>
    <xf numFmtId="0" fontId="3" fillId="12" borderId="4" xfId="3" applyFill="1" applyBorder="1" applyAlignment="1">
      <alignment horizontal="center" vertical="center" wrapText="1"/>
    </xf>
    <xf numFmtId="0" fontId="27" fillId="0" borderId="0" xfId="3" applyFont="1" applyAlignment="1">
      <alignment horizontal="center" vertical="center" wrapText="1"/>
    </xf>
    <xf numFmtId="0" fontId="33" fillId="0" borderId="1" xfId="0" applyFont="1" applyBorder="1" applyAlignment="1">
      <alignment horizontal="center" vertical="center"/>
    </xf>
    <xf numFmtId="0" fontId="33" fillId="0" borderId="1" xfId="0" applyFont="1" applyBorder="1" applyAlignment="1">
      <alignment horizontal="center" vertical="center" wrapText="1"/>
    </xf>
    <xf numFmtId="0" fontId="34" fillId="15" borderId="1" xfId="0" applyFont="1" applyFill="1" applyBorder="1" applyAlignment="1">
      <alignment horizontal="left" vertical="center"/>
    </xf>
    <xf numFmtId="0" fontId="34" fillId="15" borderId="1" xfId="0" applyFont="1" applyFill="1" applyBorder="1" applyAlignment="1">
      <alignment horizontal="center" vertical="center"/>
    </xf>
    <xf numFmtId="0" fontId="35" fillId="0" borderId="0" xfId="0" applyFont="1"/>
    <xf numFmtId="0" fontId="38" fillId="0" borderId="9" xfId="0" applyFont="1" applyBorder="1" applyAlignment="1">
      <alignment horizontal="justify" vertical="center"/>
    </xf>
    <xf numFmtId="0" fontId="39" fillId="12" borderId="1" xfId="3" applyFont="1" applyFill="1" applyBorder="1" applyAlignment="1">
      <alignment horizontal="center" vertical="center" wrapText="1"/>
    </xf>
    <xf numFmtId="0" fontId="0" fillId="0" borderId="1" xfId="0" applyBorder="1"/>
    <xf numFmtId="177" fontId="16" fillId="12" borderId="1" xfId="0" applyNumberFormat="1" applyFont="1" applyFill="1" applyBorder="1" applyAlignment="1">
      <alignment horizontal="center" vertical="center" wrapText="1"/>
    </xf>
    <xf numFmtId="177" fontId="2" fillId="0" borderId="1" xfId="0" applyNumberFormat="1" applyFont="1" applyBorder="1" applyAlignment="1">
      <alignment horizontal="center" vertical="center" wrapText="1"/>
    </xf>
    <xf numFmtId="177" fontId="0" fillId="0" borderId="4" xfId="0" applyNumberFormat="1" applyBorder="1" applyAlignment="1">
      <alignment horizontal="center" vertical="center" wrapText="1"/>
    </xf>
    <xf numFmtId="177" fontId="15" fillId="12" borderId="1" xfId="0" applyNumberFormat="1" applyFont="1" applyFill="1" applyBorder="1" applyAlignment="1">
      <alignment horizontal="center" vertical="center" wrapText="1"/>
    </xf>
    <xf numFmtId="0" fontId="1" fillId="29" borderId="55" xfId="0" applyFont="1" applyFill="1" applyBorder="1" applyAlignment="1">
      <alignment horizontal="center" vertical="center" wrapText="1"/>
    </xf>
    <xf numFmtId="0" fontId="0" fillId="0" borderId="56" xfId="0" applyBorder="1" applyAlignment="1">
      <alignment vertical="top" wrapText="1"/>
    </xf>
    <xf numFmtId="2" fontId="0" fillId="0" borderId="56" xfId="0" applyNumberFormat="1" applyBorder="1" applyAlignment="1">
      <alignment vertical="top" wrapText="1"/>
    </xf>
    <xf numFmtId="2" fontId="0" fillId="30" borderId="56" xfId="0" applyNumberFormat="1" applyFill="1" applyBorder="1" applyAlignment="1">
      <alignment vertical="top" wrapText="1"/>
    </xf>
    <xf numFmtId="2" fontId="0" fillId="31" borderId="56" xfId="0" applyNumberFormat="1" applyFill="1" applyBorder="1" applyAlignment="1">
      <alignment vertical="top" wrapText="1"/>
    </xf>
    <xf numFmtId="0" fontId="40" fillId="0" borderId="8" xfId="3" applyFont="1" applyBorder="1"/>
    <xf numFmtId="0" fontId="40" fillId="0" borderId="0" xfId="3" applyFont="1"/>
    <xf numFmtId="0" fontId="16" fillId="0" borderId="0" xfId="0" applyFont="1"/>
    <xf numFmtId="0" fontId="41" fillId="18" borderId="1" xfId="0" applyFont="1" applyFill="1" applyBorder="1" applyAlignment="1">
      <alignment horizontal="center" vertical="center" wrapText="1"/>
    </xf>
    <xf numFmtId="0" fontId="16" fillId="0" borderId="1" xfId="0" applyFont="1" applyBorder="1" applyAlignment="1">
      <alignment vertical="top" wrapText="1"/>
    </xf>
    <xf numFmtId="0" fontId="16" fillId="0" borderId="1" xfId="0" applyFont="1" applyBorder="1"/>
    <xf numFmtId="0" fontId="41" fillId="23" borderId="1" xfId="0" applyFont="1" applyFill="1" applyBorder="1" applyAlignment="1">
      <alignment horizontal="center" vertical="center" wrapText="1"/>
    </xf>
    <xf numFmtId="0" fontId="16" fillId="0" borderId="1" xfId="0" applyFont="1" applyBorder="1" applyAlignment="1">
      <alignment horizontal="center" vertical="center"/>
    </xf>
    <xf numFmtId="0" fontId="7" fillId="24" borderId="1" xfId="0" applyFont="1" applyFill="1" applyBorder="1" applyAlignment="1">
      <alignment vertical="top" wrapText="1"/>
    </xf>
    <xf numFmtId="0" fontId="7" fillId="25" borderId="1" xfId="0" applyFont="1" applyFill="1" applyBorder="1" applyAlignment="1">
      <alignment vertical="top" wrapText="1"/>
    </xf>
    <xf numFmtId="0" fontId="7" fillId="22" borderId="1" xfId="0" applyFont="1" applyFill="1" applyBorder="1" applyAlignment="1">
      <alignment vertical="top" wrapText="1"/>
    </xf>
    <xf numFmtId="0" fontId="7" fillId="26" borderId="1" xfId="0" applyFont="1" applyFill="1" applyBorder="1" applyAlignment="1">
      <alignment vertical="top" wrapText="1"/>
    </xf>
    <xf numFmtId="0" fontId="16" fillId="0" borderId="5" xfId="0" applyFont="1" applyBorder="1"/>
    <xf numFmtId="0" fontId="45" fillId="33" borderId="0" xfId="0" applyFont="1" applyFill="1" applyAlignment="1">
      <alignment wrapText="1"/>
    </xf>
    <xf numFmtId="4" fontId="46" fillId="33" borderId="1" xfId="0" applyNumberFormat="1" applyFont="1" applyFill="1" applyBorder="1" applyAlignment="1">
      <alignment horizontal="center" vertical="center" wrapText="1"/>
    </xf>
    <xf numFmtId="0" fontId="46" fillId="33" borderId="1" xfId="0" applyFont="1" applyFill="1" applyBorder="1" applyAlignment="1">
      <alignment vertical="top" wrapText="1"/>
    </xf>
    <xf numFmtId="0" fontId="45" fillId="33" borderId="56" xfId="0" applyFont="1" applyFill="1" applyBorder="1" applyAlignment="1">
      <alignment vertical="top" wrapText="1"/>
    </xf>
    <xf numFmtId="0" fontId="1" fillId="0" borderId="0" xfId="3" applyFont="1" applyAlignment="1">
      <alignment horizontal="justify" vertical="center" wrapText="1"/>
    </xf>
    <xf numFmtId="2" fontId="37" fillId="28" borderId="55" xfId="0" applyNumberFormat="1" applyFont="1" applyFill="1" applyBorder="1" applyAlignment="1">
      <alignment horizontal="justify" vertical="center"/>
    </xf>
    <xf numFmtId="0" fontId="0" fillId="0" borderId="0" xfId="0" applyAlignment="1">
      <alignment horizontal="justify" vertical="center"/>
    </xf>
    <xf numFmtId="2" fontId="0" fillId="0" borderId="56" xfId="0" applyNumberFormat="1" applyBorder="1" applyAlignment="1">
      <alignment horizontal="center" vertical="top" wrapText="1"/>
    </xf>
    <xf numFmtId="178" fontId="16" fillId="0" borderId="1" xfId="0" applyNumberFormat="1" applyFont="1" applyBorder="1" applyAlignment="1">
      <alignment vertical="top" wrapText="1"/>
    </xf>
    <xf numFmtId="178" fontId="0" fillId="27" borderId="56" xfId="0" applyNumberFormat="1" applyFill="1" applyBorder="1" applyAlignment="1">
      <alignment vertical="top" wrapText="1"/>
    </xf>
    <xf numFmtId="0" fontId="3" fillId="3" borderId="12" xfId="3" applyFill="1" applyBorder="1" applyAlignment="1">
      <alignment horizontal="left" vertical="center"/>
    </xf>
    <xf numFmtId="0" fontId="47" fillId="0" borderId="12" xfId="0" applyFont="1" applyBorder="1"/>
    <xf numFmtId="0" fontId="48" fillId="35" borderId="1" xfId="0" applyFont="1" applyFill="1" applyBorder="1" applyAlignment="1">
      <alignment horizontal="center" vertical="center" wrapText="1"/>
    </xf>
    <xf numFmtId="0" fontId="2" fillId="12" borderId="38" xfId="0" applyFont="1" applyFill="1" applyBorder="1" applyAlignment="1">
      <alignment horizontal="center" vertical="center" wrapText="1"/>
    </xf>
    <xf numFmtId="0" fontId="49" fillId="35" borderId="0" xfId="0" applyFont="1" applyFill="1" applyAlignment="1">
      <alignment vertical="center" wrapText="1"/>
    </xf>
    <xf numFmtId="0" fontId="51" fillId="35" borderId="1" xfId="0" applyFont="1" applyFill="1" applyBorder="1" applyAlignment="1">
      <alignment horizontal="center" vertical="center" wrapText="1"/>
    </xf>
    <xf numFmtId="0" fontId="51" fillId="35" borderId="1" xfId="0" applyFont="1" applyFill="1" applyBorder="1" applyAlignment="1">
      <alignment vertical="center" wrapText="1"/>
    </xf>
    <xf numFmtId="2" fontId="7" fillId="2" borderId="1" xfId="0" applyNumberFormat="1" applyFont="1" applyFill="1" applyBorder="1" applyAlignment="1">
      <alignment horizontal="center" vertical="center" wrapText="1"/>
    </xf>
    <xf numFmtId="169" fontId="24" fillId="0" borderId="0" xfId="0" applyNumberFormat="1" applyFont="1" applyAlignment="1">
      <alignment horizontal="center" vertical="center" wrapText="1"/>
    </xf>
    <xf numFmtId="169" fontId="24" fillId="0" borderId="14" xfId="0" applyNumberFormat="1" applyFont="1" applyBorder="1" applyAlignment="1">
      <alignment horizontal="center" vertical="center" wrapText="1"/>
    </xf>
    <xf numFmtId="169" fontId="55" fillId="0" borderId="0" xfId="0" applyNumberFormat="1" applyFont="1" applyAlignment="1">
      <alignment horizontal="center" vertical="center" wrapText="1"/>
    </xf>
    <xf numFmtId="171" fontId="56" fillId="38" borderId="15" xfId="3" applyNumberFormat="1" applyFont="1" applyFill="1" applyBorder="1" applyAlignment="1">
      <alignment horizontal="center" vertical="center"/>
    </xf>
    <xf numFmtId="171" fontId="56" fillId="38" borderId="16" xfId="3" applyNumberFormat="1" applyFont="1" applyFill="1" applyBorder="1" applyAlignment="1">
      <alignment horizontal="center" vertical="center"/>
    </xf>
    <xf numFmtId="171" fontId="56" fillId="38" borderId="9" xfId="3" applyNumberFormat="1" applyFont="1" applyFill="1" applyBorder="1" applyAlignment="1">
      <alignment horizontal="center" vertical="center"/>
    </xf>
    <xf numFmtId="0" fontId="57" fillId="35" borderId="1" xfId="0" applyFont="1" applyFill="1" applyBorder="1" applyAlignment="1">
      <alignment horizontal="center" vertical="center" wrapText="1"/>
    </xf>
    <xf numFmtId="2" fontId="54" fillId="32" borderId="56" xfId="0" applyNumberFormat="1" applyFont="1" applyFill="1" applyBorder="1" applyAlignment="1">
      <alignment vertical="top" wrapText="1"/>
    </xf>
    <xf numFmtId="0" fontId="1" fillId="7" borderId="17" xfId="0" applyFont="1" applyFill="1" applyBorder="1" applyAlignment="1">
      <alignment horizontal="center" vertical="center" wrapText="1"/>
    </xf>
    <xf numFmtId="0" fontId="1" fillId="7" borderId="18" xfId="0" applyFont="1" applyFill="1" applyBorder="1" applyAlignment="1">
      <alignment horizontal="center" vertical="center" wrapText="1"/>
    </xf>
    <xf numFmtId="0" fontId="1" fillId="7" borderId="19" xfId="0" applyFont="1" applyFill="1" applyBorder="1" applyAlignment="1">
      <alignment horizontal="center" vertical="center" wrapText="1"/>
    </xf>
    <xf numFmtId="0" fontId="6" fillId="4" borderId="20" xfId="3" applyFont="1" applyFill="1" applyBorder="1" applyAlignment="1">
      <alignment horizontal="center" vertical="center" wrapText="1"/>
    </xf>
    <xf numFmtId="0" fontId="6" fillId="4" borderId="7" xfId="3" applyFont="1" applyFill="1" applyBorder="1" applyAlignment="1">
      <alignment horizontal="center" vertical="center" wrapText="1"/>
    </xf>
    <xf numFmtId="0" fontId="3" fillId="0" borderId="1" xfId="3" applyBorder="1" applyAlignment="1">
      <alignment horizontal="center"/>
    </xf>
    <xf numFmtId="0" fontId="3" fillId="0" borderId="15" xfId="3" applyBorder="1" applyAlignment="1">
      <alignment horizontal="center"/>
    </xf>
    <xf numFmtId="0" fontId="3" fillId="0" borderId="16" xfId="3" applyBorder="1" applyAlignment="1">
      <alignment horizontal="center"/>
    </xf>
    <xf numFmtId="0" fontId="3" fillId="0" borderId="9" xfId="3" applyBorder="1" applyAlignment="1">
      <alignment horizontal="center"/>
    </xf>
    <xf numFmtId="167" fontId="8" fillId="4" borderId="20" xfId="3" applyNumberFormat="1" applyFont="1" applyFill="1" applyBorder="1" applyAlignment="1">
      <alignment horizontal="center" vertical="center" wrapText="1"/>
    </xf>
    <xf numFmtId="167" fontId="8" fillId="4" borderId="7" xfId="3" applyNumberFormat="1" applyFont="1" applyFill="1" applyBorder="1" applyAlignment="1">
      <alignment horizontal="center" vertical="center" wrapText="1"/>
    </xf>
    <xf numFmtId="167" fontId="8" fillId="4" borderId="48" xfId="3" applyNumberFormat="1" applyFont="1" applyFill="1" applyBorder="1" applyAlignment="1">
      <alignment horizontal="center" vertical="center" wrapText="1"/>
    </xf>
    <xf numFmtId="0" fontId="1" fillId="7" borderId="27" xfId="3" applyFont="1" applyFill="1" applyBorder="1" applyAlignment="1">
      <alignment horizontal="center" vertical="center" wrapText="1"/>
    </xf>
    <xf numFmtId="0" fontId="1" fillId="7" borderId="29" xfId="3" applyFont="1" applyFill="1" applyBorder="1" applyAlignment="1">
      <alignment horizontal="center" vertical="center" wrapText="1"/>
    </xf>
    <xf numFmtId="0" fontId="17" fillId="12" borderId="1" xfId="3" applyFont="1" applyFill="1" applyBorder="1" applyAlignment="1">
      <alignment horizontal="center" vertical="center" wrapText="1"/>
    </xf>
    <xf numFmtId="0" fontId="1" fillId="7" borderId="1" xfId="3" applyFont="1" applyFill="1" applyBorder="1" applyAlignment="1">
      <alignment horizontal="center" vertical="center" wrapText="1"/>
    </xf>
    <xf numFmtId="0" fontId="1" fillId="12" borderId="1" xfId="3" applyFont="1" applyFill="1" applyBorder="1" applyAlignment="1">
      <alignment horizontal="center" vertical="center" wrapText="1"/>
    </xf>
    <xf numFmtId="0" fontId="8" fillId="4" borderId="8" xfId="3" applyFont="1" applyFill="1" applyBorder="1" applyAlignment="1">
      <alignment horizontal="center" vertical="center" wrapText="1"/>
    </xf>
    <xf numFmtId="0" fontId="8" fillId="4" borderId="4" xfId="3" applyFont="1" applyFill="1" applyBorder="1" applyAlignment="1">
      <alignment horizontal="center" vertical="center" wrapText="1"/>
    </xf>
    <xf numFmtId="0" fontId="9" fillId="11" borderId="11" xfId="3" applyFont="1" applyFill="1" applyBorder="1" applyAlignment="1">
      <alignment horizontal="justify" vertical="center" wrapText="1"/>
    </xf>
    <xf numFmtId="0" fontId="9" fillId="11" borderId="12" xfId="3" applyFont="1" applyFill="1" applyBorder="1" applyAlignment="1">
      <alignment horizontal="justify" vertical="center" wrapText="1"/>
    </xf>
    <xf numFmtId="0" fontId="9" fillId="11" borderId="13" xfId="3" applyFont="1" applyFill="1" applyBorder="1" applyAlignment="1">
      <alignment horizontal="justify" vertical="center" wrapText="1"/>
    </xf>
    <xf numFmtId="0" fontId="8" fillId="4" borderId="24" xfId="3" applyFont="1" applyFill="1" applyBorder="1" applyAlignment="1">
      <alignment horizontal="center" vertical="center" wrapText="1"/>
    </xf>
    <xf numFmtId="0" fontId="8" fillId="4" borderId="25" xfId="3" applyFont="1" applyFill="1" applyBorder="1" applyAlignment="1">
      <alignment horizontal="center" vertical="center" wrapText="1"/>
    </xf>
    <xf numFmtId="167" fontId="8" fillId="0" borderId="21" xfId="3" applyNumberFormat="1" applyFont="1" applyBorder="1" applyAlignment="1">
      <alignment horizontal="center" vertical="center" wrapText="1"/>
    </xf>
    <xf numFmtId="167" fontId="8" fillId="0" borderId="22" xfId="3" applyNumberFormat="1" applyFont="1" applyBorder="1" applyAlignment="1">
      <alignment horizontal="center" vertical="center" wrapText="1"/>
    </xf>
    <xf numFmtId="167" fontId="8" fillId="0" borderId="23" xfId="3" applyNumberFormat="1" applyFont="1" applyBorder="1" applyAlignment="1">
      <alignment horizontal="center" vertical="center" wrapText="1"/>
    </xf>
    <xf numFmtId="0" fontId="3" fillId="4" borderId="21" xfId="3" applyFill="1" applyBorder="1" applyAlignment="1">
      <alignment horizontal="justify" vertical="center" wrapText="1"/>
    </xf>
    <xf numFmtId="0" fontId="3" fillId="4" borderId="23" xfId="3" applyFill="1" applyBorder="1" applyAlignment="1">
      <alignment horizontal="justify" vertical="center" wrapText="1"/>
    </xf>
    <xf numFmtId="0" fontId="3" fillId="4" borderId="10" xfId="3" applyFill="1" applyBorder="1" applyAlignment="1">
      <alignment horizontal="justify" vertical="center" wrapText="1"/>
    </xf>
    <xf numFmtId="0" fontId="3" fillId="4" borderId="14" xfId="3" applyFill="1" applyBorder="1" applyAlignment="1">
      <alignment horizontal="justify" vertical="center" wrapText="1"/>
    </xf>
    <xf numFmtId="167" fontId="16" fillId="4" borderId="15" xfId="3" applyNumberFormat="1" applyFont="1" applyFill="1" applyBorder="1" applyAlignment="1">
      <alignment horizontal="center" vertical="center" wrapText="1"/>
    </xf>
    <xf numFmtId="167" fontId="16" fillId="4" borderId="9" xfId="3" applyNumberFormat="1" applyFont="1" applyFill="1" applyBorder="1" applyAlignment="1">
      <alignment horizontal="center" vertical="center" wrapText="1"/>
    </xf>
    <xf numFmtId="167" fontId="16" fillId="4" borderId="10" xfId="3" applyNumberFormat="1" applyFont="1" applyFill="1" applyBorder="1" applyAlignment="1">
      <alignment horizontal="center" vertical="center" wrapText="1"/>
    </xf>
    <xf numFmtId="167" fontId="16" fillId="4" borderId="14" xfId="3" applyNumberFormat="1" applyFont="1" applyFill="1" applyBorder="1" applyAlignment="1">
      <alignment horizontal="center" vertical="center" wrapText="1"/>
    </xf>
    <xf numFmtId="167" fontId="16" fillId="4" borderId="46" xfId="3" applyNumberFormat="1" applyFont="1" applyFill="1" applyBorder="1" applyAlignment="1">
      <alignment horizontal="center" vertical="center" wrapText="1"/>
    </xf>
    <xf numFmtId="167" fontId="16" fillId="4" borderId="47" xfId="3" applyNumberFormat="1" applyFont="1" applyFill="1" applyBorder="1" applyAlignment="1">
      <alignment horizontal="center" vertical="center" wrapText="1"/>
    </xf>
    <xf numFmtId="0" fontId="16" fillId="4" borderId="5" xfId="3" applyFont="1" applyFill="1" applyBorder="1" applyAlignment="1">
      <alignment horizontal="center" vertical="center" wrapText="1"/>
    </xf>
    <xf numFmtId="0" fontId="16" fillId="4" borderId="7" xfId="3" applyFont="1" applyFill="1" applyBorder="1" applyAlignment="1">
      <alignment horizontal="center" vertical="center" wrapText="1"/>
    </xf>
    <xf numFmtId="0" fontId="16" fillId="4" borderId="48" xfId="3" applyFont="1" applyFill="1" applyBorder="1" applyAlignment="1">
      <alignment horizontal="center" vertical="center" wrapText="1"/>
    </xf>
    <xf numFmtId="0" fontId="16" fillId="4" borderId="21" xfId="3" applyFont="1" applyFill="1" applyBorder="1" applyAlignment="1">
      <alignment horizontal="justify" vertical="center" wrapText="1"/>
    </xf>
    <xf numFmtId="0" fontId="16" fillId="4" borderId="23" xfId="3" applyFont="1" applyFill="1" applyBorder="1" applyAlignment="1">
      <alignment horizontal="justify" vertical="center" wrapText="1"/>
    </xf>
    <xf numFmtId="0" fontId="16" fillId="4" borderId="10" xfId="3" applyFont="1" applyFill="1" applyBorder="1" applyAlignment="1">
      <alignment horizontal="justify" vertical="center" wrapText="1"/>
    </xf>
    <xf numFmtId="0" fontId="16" fillId="4" borderId="14" xfId="3" applyFont="1" applyFill="1" applyBorder="1" applyAlignment="1">
      <alignment horizontal="justify" vertical="center" wrapText="1"/>
    </xf>
    <xf numFmtId="167" fontId="25" fillId="0" borderId="1" xfId="3" applyNumberFormat="1" applyFont="1" applyBorder="1" applyAlignment="1">
      <alignment horizontal="center" vertical="center" wrapText="1"/>
    </xf>
    <xf numFmtId="167" fontId="25" fillId="0" borderId="10" xfId="3" applyNumberFormat="1" applyFont="1" applyBorder="1" applyAlignment="1">
      <alignment horizontal="center" vertical="center" wrapText="1"/>
    </xf>
    <xf numFmtId="167" fontId="25" fillId="0" borderId="14" xfId="3" applyNumberFormat="1" applyFont="1" applyBorder="1" applyAlignment="1">
      <alignment horizontal="center" vertical="center" wrapText="1"/>
    </xf>
    <xf numFmtId="167" fontId="16" fillId="4" borderId="11" xfId="3" applyNumberFormat="1" applyFont="1" applyFill="1" applyBorder="1" applyAlignment="1">
      <alignment horizontal="center" vertical="center" wrapText="1"/>
    </xf>
    <xf numFmtId="167" fontId="16" fillId="4" borderId="13" xfId="3" applyNumberFormat="1" applyFont="1" applyFill="1" applyBorder="1" applyAlignment="1">
      <alignment horizontal="center" vertical="center" wrapText="1"/>
    </xf>
    <xf numFmtId="0" fontId="16" fillId="4" borderId="6" xfId="3" applyFont="1" applyFill="1" applyBorder="1" applyAlignment="1">
      <alignment horizontal="center" vertical="center" wrapText="1"/>
    </xf>
    <xf numFmtId="0" fontId="6" fillId="9" borderId="8" xfId="3" applyFont="1" applyFill="1" applyBorder="1" applyAlignment="1">
      <alignment horizontal="center" vertical="center" wrapText="1"/>
    </xf>
    <xf numFmtId="0" fontId="6" fillId="9" borderId="3" xfId="3" applyFont="1" applyFill="1" applyBorder="1" applyAlignment="1">
      <alignment horizontal="center" vertical="center" wrapText="1"/>
    </xf>
    <xf numFmtId="0" fontId="6" fillId="7" borderId="8" xfId="3" applyFont="1" applyFill="1" applyBorder="1" applyAlignment="1">
      <alignment horizontal="center" vertical="center" wrapText="1"/>
    </xf>
    <xf numFmtId="0" fontId="6" fillId="7" borderId="3" xfId="3" applyFont="1" applyFill="1" applyBorder="1" applyAlignment="1">
      <alignment horizontal="center" vertical="center" wrapText="1"/>
    </xf>
    <xf numFmtId="0" fontId="6" fillId="7" borderId="4" xfId="3" applyFont="1" applyFill="1" applyBorder="1" applyAlignment="1">
      <alignment horizontal="center" vertical="center" wrapText="1"/>
    </xf>
    <xf numFmtId="0" fontId="9" fillId="12" borderId="1" xfId="3" applyFont="1" applyFill="1" applyBorder="1" applyAlignment="1">
      <alignment horizontal="justify" vertical="center" wrapText="1"/>
    </xf>
    <xf numFmtId="174" fontId="16" fillId="0" borderId="8" xfId="3" applyNumberFormat="1" applyFont="1" applyBorder="1" applyAlignment="1">
      <alignment horizontal="center" vertical="center" wrapText="1"/>
    </xf>
    <xf numFmtId="174" fontId="16" fillId="0" borderId="3" xfId="3" applyNumberFormat="1" applyFont="1" applyBorder="1" applyAlignment="1">
      <alignment horizontal="center" vertical="center" wrapText="1"/>
    </xf>
    <xf numFmtId="174" fontId="16" fillId="0" borderId="4" xfId="3" applyNumberFormat="1" applyFont="1" applyBorder="1" applyAlignment="1">
      <alignment horizontal="center" vertical="center" wrapText="1"/>
    </xf>
    <xf numFmtId="0" fontId="14" fillId="4" borderId="5" xfId="3" applyFont="1" applyFill="1" applyBorder="1" applyAlignment="1">
      <alignment horizontal="center" vertical="center"/>
    </xf>
    <xf numFmtId="0" fontId="14" fillId="4" borderId="7" xfId="3" applyFont="1" applyFill="1" applyBorder="1" applyAlignment="1">
      <alignment horizontal="center" vertical="center"/>
    </xf>
    <xf numFmtId="0" fontId="14" fillId="4" borderId="6" xfId="3" applyFont="1" applyFill="1" applyBorder="1" applyAlignment="1">
      <alignment horizontal="center" vertical="center"/>
    </xf>
    <xf numFmtId="0" fontId="16" fillId="4" borderId="8" xfId="3" applyFont="1" applyFill="1" applyBorder="1" applyAlignment="1">
      <alignment horizontal="justify" vertical="center" wrapText="1"/>
    </xf>
    <xf numFmtId="0" fontId="16" fillId="4" borderId="3" xfId="3" applyFont="1" applyFill="1" applyBorder="1" applyAlignment="1">
      <alignment horizontal="justify" vertical="center" wrapText="1"/>
    </xf>
    <xf numFmtId="0" fontId="16" fillId="4" borderId="4" xfId="3" applyFont="1" applyFill="1" applyBorder="1" applyAlignment="1">
      <alignment horizontal="justify" vertical="center" wrapText="1"/>
    </xf>
    <xf numFmtId="0" fontId="6" fillId="5" borderId="1" xfId="3" applyFont="1" applyFill="1" applyBorder="1" applyAlignment="1">
      <alignment horizontal="center" vertical="center"/>
    </xf>
    <xf numFmtId="0" fontId="20" fillId="10" borderId="1" xfId="3" applyFont="1" applyFill="1" applyBorder="1" applyAlignment="1">
      <alignment horizontal="center" vertical="center" wrapText="1"/>
    </xf>
    <xf numFmtId="0" fontId="1" fillId="9" borderId="1" xfId="3" applyFont="1" applyFill="1" applyBorder="1" applyAlignment="1">
      <alignment horizontal="center" vertical="center" wrapText="1"/>
    </xf>
    <xf numFmtId="0" fontId="18" fillId="9" borderId="1" xfId="3" applyFont="1" applyFill="1" applyBorder="1" applyAlignment="1">
      <alignment horizontal="center" vertical="center"/>
    </xf>
    <xf numFmtId="0" fontId="6" fillId="12" borderId="8" xfId="3" applyFont="1" applyFill="1" applyBorder="1" applyAlignment="1">
      <alignment horizontal="center" vertical="center" wrapText="1"/>
    </xf>
    <xf numFmtId="0" fontId="6" fillId="12" borderId="3" xfId="3" applyFont="1" applyFill="1" applyBorder="1" applyAlignment="1">
      <alignment horizontal="center" vertical="center" wrapText="1"/>
    </xf>
    <xf numFmtId="0" fontId="6" fillId="12" borderId="4" xfId="3" applyFont="1" applyFill="1" applyBorder="1" applyAlignment="1">
      <alignment horizontal="center" vertical="center" wrapText="1"/>
    </xf>
    <xf numFmtId="0" fontId="1" fillId="9" borderId="8" xfId="3" applyFont="1" applyFill="1" applyBorder="1" applyAlignment="1">
      <alignment horizontal="center" vertical="center" wrapText="1"/>
    </xf>
    <xf numFmtId="0" fontId="1" fillId="9" borderId="3" xfId="3" applyFont="1" applyFill="1" applyBorder="1" applyAlignment="1">
      <alignment horizontal="center" vertical="center" wrapText="1"/>
    </xf>
    <xf numFmtId="0" fontId="1" fillId="9" borderId="4" xfId="3" applyFont="1" applyFill="1" applyBorder="1" applyAlignment="1">
      <alignment horizontal="center" vertical="center" wrapText="1"/>
    </xf>
    <xf numFmtId="0" fontId="3" fillId="0" borderId="5" xfId="3" applyBorder="1" applyAlignment="1">
      <alignment horizontal="center"/>
    </xf>
    <xf numFmtId="170" fontId="30" fillId="10" borderId="1" xfId="3" applyNumberFormat="1" applyFont="1" applyFill="1" applyBorder="1" applyAlignment="1">
      <alignment horizontal="center" vertical="center" wrapText="1"/>
    </xf>
    <xf numFmtId="0" fontId="1" fillId="7" borderId="28" xfId="3" applyFont="1" applyFill="1" applyBorder="1" applyAlignment="1">
      <alignment horizontal="center" vertical="center" wrapText="1"/>
    </xf>
    <xf numFmtId="0" fontId="16" fillId="4" borderId="46" xfId="3" applyFont="1" applyFill="1" applyBorder="1" applyAlignment="1">
      <alignment horizontal="justify" vertical="center" wrapText="1"/>
    </xf>
    <xf numFmtId="0" fontId="16" fillId="4" borderId="47" xfId="3" applyFont="1" applyFill="1" applyBorder="1" applyAlignment="1">
      <alignment horizontal="justify" vertical="center" wrapText="1"/>
    </xf>
    <xf numFmtId="0" fontId="52" fillId="35" borderId="3" xfId="0" applyFont="1" applyFill="1" applyBorder="1" applyAlignment="1">
      <alignment horizontal="center" vertical="center" wrapText="1"/>
    </xf>
    <xf numFmtId="0" fontId="52" fillId="35" borderId="4" xfId="0" applyFont="1" applyFill="1" applyBorder="1" applyAlignment="1">
      <alignment horizontal="center" vertical="center" wrapText="1"/>
    </xf>
    <xf numFmtId="169" fontId="50" fillId="35" borderId="8" xfId="0" applyNumberFormat="1" applyFont="1" applyFill="1" applyBorder="1" applyAlignment="1">
      <alignment horizontal="center" vertical="center" wrapText="1"/>
    </xf>
    <xf numFmtId="169" fontId="50" fillId="35" borderId="3" xfId="0" applyNumberFormat="1" applyFont="1" applyFill="1" applyBorder="1" applyAlignment="1">
      <alignment horizontal="center" vertical="center" wrapText="1"/>
    </xf>
    <xf numFmtId="169" fontId="50" fillId="35" borderId="4" xfId="0" applyNumberFormat="1" applyFont="1" applyFill="1" applyBorder="1" applyAlignment="1">
      <alignment horizontal="center" vertical="center" wrapText="1"/>
    </xf>
    <xf numFmtId="172" fontId="53" fillId="36" borderId="8" xfId="0" applyNumberFormat="1" applyFont="1" applyFill="1" applyBorder="1" applyAlignment="1">
      <alignment horizontal="center" vertical="center" wrapText="1"/>
    </xf>
    <xf numFmtId="172" fontId="53" fillId="36" borderId="3" xfId="0" applyNumberFormat="1" applyFont="1" applyFill="1" applyBorder="1" applyAlignment="1">
      <alignment horizontal="center" vertical="center" wrapText="1"/>
    </xf>
    <xf numFmtId="172" fontId="53" fillId="36" borderId="4" xfId="0" applyNumberFormat="1" applyFont="1" applyFill="1" applyBorder="1" applyAlignment="1">
      <alignment horizontal="center" vertical="center" wrapText="1"/>
    </xf>
    <xf numFmtId="172" fontId="30" fillId="10" borderId="8" xfId="3" applyNumberFormat="1" applyFont="1" applyFill="1" applyBorder="1" applyAlignment="1">
      <alignment horizontal="center" vertical="center"/>
    </xf>
    <xf numFmtId="172" fontId="30" fillId="10" borderId="3" xfId="3" applyNumberFormat="1" applyFont="1" applyFill="1" applyBorder="1" applyAlignment="1">
      <alignment horizontal="center" vertical="center"/>
    </xf>
    <xf numFmtId="172" fontId="30" fillId="10" borderId="4" xfId="3" applyNumberFormat="1" applyFont="1" applyFill="1" applyBorder="1" applyAlignment="1">
      <alignment horizontal="center" vertical="center"/>
    </xf>
    <xf numFmtId="167" fontId="16" fillId="4" borderId="8" xfId="3" applyNumberFormat="1" applyFont="1" applyFill="1" applyBorder="1" applyAlignment="1">
      <alignment horizontal="center" vertical="center" wrapText="1"/>
    </xf>
    <xf numFmtId="167" fontId="16" fillId="4" borderId="4" xfId="3" applyNumberFormat="1" applyFont="1" applyFill="1" applyBorder="1" applyAlignment="1">
      <alignment horizontal="center" vertical="center" wrapText="1"/>
    </xf>
    <xf numFmtId="172" fontId="58" fillId="37" borderId="3" xfId="3" applyNumberFormat="1" applyFont="1" applyFill="1" applyBorder="1" applyAlignment="1">
      <alignment horizontal="justify" vertical="center"/>
    </xf>
    <xf numFmtId="172" fontId="58" fillId="37" borderId="4" xfId="3" applyNumberFormat="1" applyFont="1" applyFill="1" applyBorder="1" applyAlignment="1">
      <alignment horizontal="justify" vertical="center"/>
    </xf>
    <xf numFmtId="0" fontId="7" fillId="4" borderId="8" xfId="3" applyFont="1" applyFill="1" applyBorder="1" applyAlignment="1">
      <alignment horizontal="center" vertical="center" wrapText="1"/>
    </xf>
    <xf numFmtId="0" fontId="7" fillId="4" borderId="3" xfId="3" applyFont="1" applyFill="1" applyBorder="1" applyAlignment="1">
      <alignment horizontal="center" vertical="center" wrapText="1"/>
    </xf>
    <xf numFmtId="0" fontId="7" fillId="4" borderId="4" xfId="3" applyFont="1" applyFill="1" applyBorder="1" applyAlignment="1">
      <alignment horizontal="center" vertical="center" wrapText="1"/>
    </xf>
    <xf numFmtId="0" fontId="1" fillId="4" borderId="8" xfId="3" applyFont="1" applyFill="1" applyBorder="1" applyAlignment="1">
      <alignment horizontal="center" vertical="center"/>
    </xf>
    <xf numFmtId="0" fontId="1" fillId="4" borderId="3" xfId="3" applyFont="1" applyFill="1" applyBorder="1" applyAlignment="1">
      <alignment horizontal="center" vertical="center"/>
    </xf>
    <xf numFmtId="0" fontId="1" fillId="4" borderId="4" xfId="3" applyFont="1" applyFill="1" applyBorder="1" applyAlignment="1">
      <alignment horizontal="center" vertical="center"/>
    </xf>
    <xf numFmtId="0" fontId="29" fillId="2" borderId="8" xfId="3" applyFont="1" applyFill="1" applyBorder="1" applyAlignment="1">
      <alignment horizontal="center" vertical="center" wrapText="1"/>
    </xf>
    <xf numFmtId="0" fontId="29" fillId="2" borderId="3" xfId="3" applyFont="1" applyFill="1" applyBorder="1" applyAlignment="1">
      <alignment horizontal="center" vertical="center" wrapText="1"/>
    </xf>
    <xf numFmtId="0" fontId="29" fillId="2" borderId="4" xfId="3" applyFont="1" applyFill="1" applyBorder="1" applyAlignment="1">
      <alignment horizontal="center" vertical="center" wrapText="1"/>
    </xf>
    <xf numFmtId="169" fontId="24" fillId="0" borderId="8" xfId="3" applyNumberFormat="1" applyFont="1" applyBorder="1" applyAlignment="1">
      <alignment horizontal="center" vertical="center" wrapText="1"/>
    </xf>
    <xf numFmtId="169" fontId="24" fillId="0" borderId="3" xfId="3" applyNumberFormat="1" applyFont="1" applyBorder="1" applyAlignment="1">
      <alignment horizontal="center" vertical="center" wrapText="1"/>
    </xf>
    <xf numFmtId="169" fontId="24" fillId="0" borderId="4" xfId="3" applyNumberFormat="1" applyFont="1" applyBorder="1" applyAlignment="1">
      <alignment horizontal="center" vertical="center" wrapText="1"/>
    </xf>
    <xf numFmtId="171" fontId="1" fillId="4" borderId="8" xfId="3" applyNumberFormat="1" applyFont="1" applyFill="1" applyBorder="1" applyAlignment="1">
      <alignment horizontal="center" vertical="center"/>
    </xf>
    <xf numFmtId="171" fontId="1" fillId="4" borderId="3" xfId="3" applyNumberFormat="1" applyFont="1" applyFill="1" applyBorder="1" applyAlignment="1">
      <alignment horizontal="center" vertical="center"/>
    </xf>
    <xf numFmtId="171" fontId="1" fillId="4" borderId="4" xfId="3" applyNumberFormat="1" applyFont="1" applyFill="1" applyBorder="1" applyAlignment="1">
      <alignment horizontal="center" vertical="center"/>
    </xf>
    <xf numFmtId="0" fontId="15" fillId="4" borderId="8" xfId="3" applyFont="1" applyFill="1" applyBorder="1" applyAlignment="1">
      <alignment horizontal="justify" vertical="center" wrapText="1"/>
    </xf>
    <xf numFmtId="0" fontId="15" fillId="4" borderId="3" xfId="3" applyFont="1" applyFill="1" applyBorder="1" applyAlignment="1">
      <alignment horizontal="justify" vertical="center" wrapText="1"/>
    </xf>
    <xf numFmtId="0" fontId="15" fillId="4" borderId="4" xfId="3" applyFont="1" applyFill="1" applyBorder="1" applyAlignment="1">
      <alignment horizontal="justify" vertical="center" wrapText="1"/>
    </xf>
    <xf numFmtId="0" fontId="1" fillId="4" borderId="8" xfId="3" applyFont="1" applyFill="1" applyBorder="1" applyAlignment="1">
      <alignment horizontal="center" vertical="center" wrapText="1"/>
    </xf>
    <xf numFmtId="0" fontId="1" fillId="4" borderId="3" xfId="3" applyFont="1" applyFill="1" applyBorder="1" applyAlignment="1">
      <alignment horizontal="center" vertical="center" wrapText="1"/>
    </xf>
    <xf numFmtId="0" fontId="1" fillId="4" borderId="4" xfId="3" applyFont="1" applyFill="1" applyBorder="1" applyAlignment="1">
      <alignment horizontal="center" vertical="center" wrapText="1"/>
    </xf>
    <xf numFmtId="0" fontId="3" fillId="12" borderId="8" xfId="3" applyFill="1" applyBorder="1" applyAlignment="1">
      <alignment horizontal="center" vertical="center" wrapText="1"/>
    </xf>
    <xf numFmtId="0" fontId="3" fillId="12" borderId="4" xfId="3" applyFill="1" applyBorder="1" applyAlignment="1">
      <alignment horizontal="center" vertical="center" wrapText="1"/>
    </xf>
    <xf numFmtId="168" fontId="1" fillId="0" borderId="1" xfId="3" applyNumberFormat="1" applyFont="1" applyBorder="1" applyAlignment="1">
      <alignment horizontal="center" vertical="center"/>
    </xf>
    <xf numFmtId="0" fontId="1" fillId="0" borderId="1" xfId="3" applyFont="1" applyBorder="1" applyAlignment="1">
      <alignment horizontal="center" vertical="center"/>
    </xf>
    <xf numFmtId="0" fontId="3" fillId="0" borderId="1" xfId="3" applyBorder="1" applyAlignment="1">
      <alignment horizontal="center" vertical="center"/>
    </xf>
    <xf numFmtId="0" fontId="5" fillId="2" borderId="5" xfId="3" applyFont="1" applyFill="1" applyBorder="1" applyAlignment="1">
      <alignment horizontal="center" vertical="center" wrapText="1"/>
    </xf>
    <xf numFmtId="0" fontId="5" fillId="2" borderId="1" xfId="3" applyFont="1" applyFill="1" applyBorder="1" applyAlignment="1">
      <alignment horizontal="center" vertical="center" wrapText="1"/>
    </xf>
    <xf numFmtId="0" fontId="14" fillId="4" borderId="1" xfId="3" applyFont="1" applyFill="1" applyBorder="1" applyAlignment="1">
      <alignment horizontal="center" vertical="center"/>
    </xf>
    <xf numFmtId="0" fontId="15" fillId="2" borderId="10" xfId="3" applyFont="1" applyFill="1" applyBorder="1" applyAlignment="1">
      <alignment horizontal="center" vertical="center" wrapText="1"/>
    </xf>
    <xf numFmtId="0" fontId="5" fillId="2" borderId="0" xfId="3" applyFont="1" applyFill="1" applyAlignment="1">
      <alignment horizontal="center" vertical="center" wrapText="1"/>
    </xf>
    <xf numFmtId="0" fontId="5" fillId="2" borderId="14" xfId="3" applyFont="1" applyFill="1" applyBorder="1" applyAlignment="1">
      <alignment horizontal="center" vertical="center" wrapText="1"/>
    </xf>
    <xf numFmtId="0" fontId="5" fillId="2" borderId="11" xfId="3" applyFont="1" applyFill="1" applyBorder="1" applyAlignment="1">
      <alignment horizontal="center" vertical="center" wrapText="1"/>
    </xf>
    <xf numFmtId="0" fontId="5" fillId="2" borderId="12" xfId="3" applyFont="1" applyFill="1" applyBorder="1" applyAlignment="1">
      <alignment horizontal="center" vertical="center" wrapText="1"/>
    </xf>
    <xf numFmtId="0" fontId="5" fillId="2" borderId="13" xfId="3" applyFont="1" applyFill="1" applyBorder="1" applyAlignment="1">
      <alignment horizontal="center" vertical="center" wrapText="1"/>
    </xf>
    <xf numFmtId="167" fontId="7" fillId="2" borderId="4" xfId="3" applyNumberFormat="1" applyFont="1" applyFill="1" applyBorder="1" applyAlignment="1">
      <alignment horizontal="center" vertical="center" wrapText="1"/>
    </xf>
    <xf numFmtId="0" fontId="15" fillId="4" borderId="8" xfId="3" applyFont="1" applyFill="1" applyBorder="1" applyAlignment="1">
      <alignment horizontal="left" vertical="center" wrapText="1"/>
    </xf>
    <xf numFmtId="0" fontId="15" fillId="4" borderId="3" xfId="3" applyFont="1" applyFill="1" applyBorder="1" applyAlignment="1">
      <alignment horizontal="left" vertical="center" wrapText="1"/>
    </xf>
    <xf numFmtId="0" fontId="15" fillId="4" borderId="4" xfId="3" applyFont="1" applyFill="1" applyBorder="1" applyAlignment="1">
      <alignment horizontal="left" vertical="center" wrapText="1"/>
    </xf>
    <xf numFmtId="176" fontId="7" fillId="2" borderId="8" xfId="8" applyNumberFormat="1" applyFont="1" applyFill="1" applyBorder="1" applyAlignment="1">
      <alignment horizontal="center" vertical="center" wrapText="1"/>
    </xf>
    <xf numFmtId="176" fontId="7" fillId="2" borderId="4" xfId="8" applyNumberFormat="1" applyFont="1" applyFill="1" applyBorder="1" applyAlignment="1">
      <alignment horizontal="center" vertical="center" wrapText="1"/>
    </xf>
    <xf numFmtId="0" fontId="15" fillId="4" borderId="8" xfId="3" applyFont="1" applyFill="1" applyBorder="1" applyAlignment="1">
      <alignment horizontal="center" vertical="center" wrapText="1"/>
    </xf>
    <xf numFmtId="0" fontId="15" fillId="4" borderId="3" xfId="3" applyFont="1" applyFill="1" applyBorder="1" applyAlignment="1">
      <alignment horizontal="center" vertical="center" wrapText="1"/>
    </xf>
    <xf numFmtId="0" fontId="15" fillId="4" borderId="4" xfId="3" applyFont="1" applyFill="1" applyBorder="1" applyAlignment="1">
      <alignment horizontal="center" vertical="center" wrapText="1"/>
    </xf>
    <xf numFmtId="0" fontId="15" fillId="12" borderId="8" xfId="3" applyFont="1" applyFill="1" applyBorder="1" applyAlignment="1">
      <alignment horizontal="center" vertical="center" wrapText="1"/>
    </xf>
    <xf numFmtId="0" fontId="15" fillId="12" borderId="4" xfId="3" applyFont="1" applyFill="1" applyBorder="1" applyAlignment="1">
      <alignment horizontal="center" vertical="center" wrapText="1"/>
    </xf>
    <xf numFmtId="0" fontId="15" fillId="4" borderId="15" xfId="3" applyFont="1" applyFill="1" applyBorder="1" applyAlignment="1">
      <alignment horizontal="center" vertical="center" wrapText="1"/>
    </xf>
    <xf numFmtId="0" fontId="15" fillId="4" borderId="16" xfId="3" applyFont="1" applyFill="1" applyBorder="1" applyAlignment="1">
      <alignment horizontal="center" vertical="center" wrapText="1"/>
    </xf>
    <xf numFmtId="0" fontId="15" fillId="4" borderId="9" xfId="3" applyFont="1" applyFill="1" applyBorder="1" applyAlignment="1">
      <alignment horizontal="center" vertical="center" wrapText="1"/>
    </xf>
    <xf numFmtId="0" fontId="15" fillId="4" borderId="15" xfId="3" applyFont="1" applyFill="1" applyBorder="1" applyAlignment="1">
      <alignment horizontal="justify" vertical="center" wrapText="1"/>
    </xf>
    <xf numFmtId="0" fontId="15" fillId="4" borderId="16" xfId="3" applyFont="1" applyFill="1" applyBorder="1" applyAlignment="1">
      <alignment horizontal="justify" vertical="center" wrapText="1"/>
    </xf>
    <xf numFmtId="0" fontId="15" fillId="4" borderId="9" xfId="3" applyFont="1" applyFill="1" applyBorder="1" applyAlignment="1">
      <alignment horizontal="justify" vertical="center" wrapText="1"/>
    </xf>
    <xf numFmtId="0" fontId="15" fillId="4" borderId="11" xfId="3" applyFont="1" applyFill="1" applyBorder="1" applyAlignment="1">
      <alignment horizontal="center" vertical="center" wrapText="1"/>
    </xf>
    <xf numFmtId="0" fontId="15" fillId="4" borderId="12" xfId="3" applyFont="1" applyFill="1" applyBorder="1" applyAlignment="1">
      <alignment horizontal="center" vertical="center" wrapText="1"/>
    </xf>
    <xf numFmtId="0" fontId="15" fillId="4" borderId="13" xfId="3" applyFont="1" applyFill="1" applyBorder="1" applyAlignment="1">
      <alignment horizontal="center" vertical="center" wrapText="1"/>
    </xf>
    <xf numFmtId="0" fontId="26" fillId="4" borderId="8" xfId="3" applyFont="1" applyFill="1" applyBorder="1" applyAlignment="1">
      <alignment horizontal="justify" vertical="center" wrapText="1"/>
    </xf>
    <xf numFmtId="0" fontId="26" fillId="4" borderId="3" xfId="3" applyFont="1" applyFill="1" applyBorder="1" applyAlignment="1">
      <alignment horizontal="justify" vertical="center" wrapText="1"/>
    </xf>
    <xf numFmtId="0" fontId="26" fillId="4" borderId="4" xfId="3" applyFont="1" applyFill="1" applyBorder="1" applyAlignment="1">
      <alignment horizontal="justify" vertical="center" wrapText="1"/>
    </xf>
    <xf numFmtId="0" fontId="6" fillId="11" borderId="8" xfId="3" applyFont="1" applyFill="1" applyBorder="1" applyAlignment="1">
      <alignment horizontal="center" vertical="center" wrapText="1"/>
    </xf>
    <xf numFmtId="0" fontId="6" fillId="11" borderId="4" xfId="3" applyFont="1" applyFill="1" applyBorder="1" applyAlignment="1">
      <alignment horizontal="center" vertical="center" wrapText="1"/>
    </xf>
    <xf numFmtId="0" fontId="6" fillId="11" borderId="3" xfId="3" applyFont="1" applyFill="1" applyBorder="1" applyAlignment="1">
      <alignment horizontal="center" vertical="center" wrapText="1"/>
    </xf>
    <xf numFmtId="0" fontId="15" fillId="12" borderId="15" xfId="3" applyFont="1" applyFill="1" applyBorder="1" applyAlignment="1">
      <alignment horizontal="justify" vertical="center" wrapText="1"/>
    </xf>
    <xf numFmtId="0" fontId="15" fillId="12" borderId="9" xfId="3" applyFont="1" applyFill="1" applyBorder="1" applyAlignment="1">
      <alignment horizontal="justify" vertical="center" wrapText="1"/>
    </xf>
    <xf numFmtId="0" fontId="8" fillId="12" borderId="5" xfId="3" applyFont="1" applyFill="1" applyBorder="1" applyAlignment="1">
      <alignment horizontal="center" vertical="center" wrapText="1"/>
    </xf>
    <xf numFmtId="0" fontId="8" fillId="12" borderId="6" xfId="3" applyFont="1" applyFill="1" applyBorder="1" applyAlignment="1">
      <alignment horizontal="center" vertical="center" wrapText="1"/>
    </xf>
    <xf numFmtId="0" fontId="2" fillId="12" borderId="5" xfId="3" applyFont="1" applyFill="1" applyBorder="1" applyAlignment="1">
      <alignment horizontal="center" vertical="center" wrapText="1"/>
    </xf>
    <xf numFmtId="0" fontId="2" fillId="12" borderId="6" xfId="3" applyFont="1" applyFill="1" applyBorder="1" applyAlignment="1">
      <alignment horizontal="center" vertical="center" wrapText="1"/>
    </xf>
    <xf numFmtId="168" fontId="6" fillId="7" borderId="8" xfId="3" applyNumberFormat="1" applyFont="1" applyFill="1" applyBorder="1" applyAlignment="1">
      <alignment horizontal="center" vertical="center" wrapText="1"/>
    </xf>
    <xf numFmtId="168" fontId="6" fillId="7" borderId="3" xfId="3" applyNumberFormat="1" applyFont="1" applyFill="1" applyBorder="1" applyAlignment="1">
      <alignment horizontal="center" vertical="center" wrapText="1"/>
    </xf>
    <xf numFmtId="168" fontId="6" fillId="7" borderId="4" xfId="3" applyNumberFormat="1" applyFont="1" applyFill="1" applyBorder="1" applyAlignment="1">
      <alignment horizontal="center" vertical="center" wrapText="1"/>
    </xf>
    <xf numFmtId="0" fontId="7" fillId="4" borderId="8" xfId="3" applyFont="1" applyFill="1" applyBorder="1" applyAlignment="1">
      <alignment horizontal="center" vertical="center"/>
    </xf>
    <xf numFmtId="0" fontId="7" fillId="4" borderId="3" xfId="3" applyFont="1" applyFill="1" applyBorder="1" applyAlignment="1">
      <alignment horizontal="center" vertical="center"/>
    </xf>
    <xf numFmtId="0" fontId="7" fillId="4" borderId="4" xfId="3" applyFont="1" applyFill="1" applyBorder="1" applyAlignment="1">
      <alignment horizontal="center" vertical="center"/>
    </xf>
    <xf numFmtId="0" fontId="1" fillId="4" borderId="1" xfId="3" applyFont="1" applyFill="1" applyBorder="1" applyAlignment="1">
      <alignment horizontal="center" vertical="center" wrapText="1"/>
    </xf>
    <xf numFmtId="0" fontId="19" fillId="9" borderId="1" xfId="3" applyFont="1" applyFill="1" applyBorder="1" applyAlignment="1">
      <alignment horizontal="center" vertical="center" wrapText="1"/>
    </xf>
    <xf numFmtId="0" fontId="15" fillId="4" borderId="1" xfId="3" applyFont="1" applyFill="1" applyBorder="1" applyAlignment="1">
      <alignment horizontal="center" vertical="center" wrapText="1"/>
    </xf>
    <xf numFmtId="169" fontId="24" fillId="34" borderId="8" xfId="3" applyNumberFormat="1" applyFont="1" applyFill="1" applyBorder="1" applyAlignment="1">
      <alignment horizontal="center" vertical="center" wrapText="1"/>
    </xf>
    <xf numFmtId="169" fontId="24" fillId="34" borderId="3" xfId="3" applyNumberFormat="1" applyFont="1" applyFill="1" applyBorder="1" applyAlignment="1">
      <alignment horizontal="center" vertical="center" wrapText="1"/>
    </xf>
    <xf numFmtId="169" fontId="24" fillId="34" borderId="4" xfId="3" applyNumberFormat="1" applyFont="1" applyFill="1" applyBorder="1" applyAlignment="1">
      <alignment horizontal="center" vertical="center" wrapText="1"/>
    </xf>
    <xf numFmtId="0" fontId="49" fillId="35" borderId="8" xfId="0" applyFont="1" applyFill="1" applyBorder="1" applyAlignment="1">
      <alignment horizontal="justify" vertical="center" wrapText="1"/>
    </xf>
    <xf numFmtId="0" fontId="49" fillId="35" borderId="3" xfId="0" applyFont="1" applyFill="1" applyBorder="1" applyAlignment="1">
      <alignment horizontal="justify" vertical="center" wrapText="1"/>
    </xf>
    <xf numFmtId="0" fontId="49" fillId="35" borderId="4" xfId="0" applyFont="1" applyFill="1" applyBorder="1" applyAlignment="1">
      <alignment horizontal="justify" vertical="center" wrapText="1"/>
    </xf>
    <xf numFmtId="0" fontId="2" fillId="14" borderId="33" xfId="3" applyFont="1" applyFill="1" applyBorder="1" applyAlignment="1">
      <alignment horizontal="center" vertical="center" wrapText="1"/>
    </xf>
    <xf numFmtId="0" fontId="2" fillId="14" borderId="34" xfId="3" applyFont="1" applyFill="1" applyBorder="1" applyAlignment="1">
      <alignment horizontal="center" vertical="center" wrapText="1"/>
    </xf>
    <xf numFmtId="0" fontId="2" fillId="14" borderId="35" xfId="3" applyFont="1" applyFill="1" applyBorder="1" applyAlignment="1">
      <alignment horizontal="center" vertical="center" wrapText="1"/>
    </xf>
    <xf numFmtId="0" fontId="15" fillId="0" borderId="37" xfId="3" applyFont="1" applyBorder="1" applyAlignment="1">
      <alignment horizontal="center" vertical="center" wrapText="1"/>
    </xf>
    <xf numFmtId="0" fontId="15" fillId="0" borderId="4" xfId="3" applyFont="1" applyBorder="1" applyAlignment="1">
      <alignment horizontal="center" vertical="center" wrapText="1"/>
    </xf>
    <xf numFmtId="0" fontId="8" fillId="12" borderId="1" xfId="3" applyFont="1" applyFill="1" applyBorder="1" applyAlignment="1">
      <alignment horizontal="center" vertical="center" wrapText="1"/>
    </xf>
    <xf numFmtId="3" fontId="8" fillId="12" borderId="8" xfId="3" applyNumberFormat="1" applyFont="1" applyFill="1" applyBorder="1" applyAlignment="1">
      <alignment horizontal="center" vertical="center" wrapText="1"/>
    </xf>
    <xf numFmtId="3" fontId="8" fillId="12" borderId="3" xfId="3" applyNumberFormat="1" applyFont="1" applyFill="1" applyBorder="1" applyAlignment="1">
      <alignment horizontal="center" vertical="center" wrapText="1"/>
    </xf>
    <xf numFmtId="3" fontId="8" fillId="12" borderId="4" xfId="3" applyNumberFormat="1" applyFont="1" applyFill="1" applyBorder="1" applyAlignment="1">
      <alignment horizontal="center" vertical="center" wrapText="1"/>
    </xf>
    <xf numFmtId="0" fontId="5" fillId="4" borderId="8" xfId="3" applyFont="1" applyFill="1" applyBorder="1" applyAlignment="1">
      <alignment horizontal="center" vertical="center"/>
    </xf>
    <xf numFmtId="0" fontId="5" fillId="4" borderId="3" xfId="3" applyFont="1" applyFill="1" applyBorder="1" applyAlignment="1">
      <alignment horizontal="center" vertical="center"/>
    </xf>
    <xf numFmtId="0" fontId="5" fillId="4" borderId="4" xfId="3" applyFont="1" applyFill="1" applyBorder="1" applyAlignment="1">
      <alignment horizontal="center" vertical="center"/>
    </xf>
    <xf numFmtId="0" fontId="3" fillId="0" borderId="8" xfId="3" applyBorder="1" applyAlignment="1">
      <alignment horizontal="center"/>
    </xf>
    <xf numFmtId="0" fontId="3" fillId="0" borderId="3" xfId="3" applyBorder="1" applyAlignment="1">
      <alignment horizontal="center"/>
    </xf>
    <xf numFmtId="0" fontId="3" fillId="0" borderId="4" xfId="3" applyBorder="1" applyAlignment="1">
      <alignment horizontal="center"/>
    </xf>
    <xf numFmtId="3" fontId="8" fillId="12" borderId="1" xfId="3" applyNumberFormat="1" applyFont="1" applyFill="1" applyBorder="1" applyAlignment="1">
      <alignment horizontal="center" vertical="center" wrapText="1"/>
    </xf>
    <xf numFmtId="171" fontId="59" fillId="38" borderId="8" xfId="3" applyNumberFormat="1" applyFont="1" applyFill="1" applyBorder="1" applyAlignment="1">
      <alignment horizontal="center" vertical="center"/>
    </xf>
    <xf numFmtId="171" fontId="56" fillId="38" borderId="3" xfId="3" applyNumberFormat="1" applyFont="1" applyFill="1" applyBorder="1" applyAlignment="1">
      <alignment horizontal="center" vertical="center"/>
    </xf>
    <xf numFmtId="171" fontId="56" fillId="38" borderId="4" xfId="3" applyNumberFormat="1" applyFont="1" applyFill="1" applyBorder="1" applyAlignment="1">
      <alignment horizontal="center" vertical="center"/>
    </xf>
    <xf numFmtId="14" fontId="8" fillId="12" borderId="8" xfId="3" applyNumberFormat="1" applyFont="1" applyFill="1" applyBorder="1" applyAlignment="1">
      <alignment horizontal="center" vertical="center" wrapText="1"/>
    </xf>
    <xf numFmtId="14" fontId="8" fillId="12" borderId="4" xfId="3" applyNumberFormat="1" applyFont="1" applyFill="1" applyBorder="1" applyAlignment="1">
      <alignment horizontal="center" vertical="center" wrapText="1"/>
    </xf>
    <xf numFmtId="0" fontId="2" fillId="4" borderId="8" xfId="3" applyFont="1" applyFill="1" applyBorder="1" applyAlignment="1">
      <alignment horizontal="justify" vertical="center" wrapText="1"/>
    </xf>
    <xf numFmtId="0" fontId="2" fillId="4" borderId="3" xfId="3" applyFont="1" applyFill="1" applyBorder="1" applyAlignment="1">
      <alignment horizontal="justify" vertical="center" wrapText="1"/>
    </xf>
    <xf numFmtId="0" fontId="2" fillId="4" borderId="4" xfId="3" applyFont="1" applyFill="1" applyBorder="1" applyAlignment="1">
      <alignment horizontal="justify" vertical="center" wrapText="1"/>
    </xf>
    <xf numFmtId="14" fontId="8" fillId="12" borderId="3" xfId="3" applyNumberFormat="1" applyFont="1" applyFill="1" applyBorder="1" applyAlignment="1">
      <alignment horizontal="center" vertical="center" wrapText="1"/>
    </xf>
    <xf numFmtId="0" fontId="2" fillId="0" borderId="1" xfId="3" applyFont="1" applyBorder="1" applyAlignment="1">
      <alignment horizontal="center" vertical="center" wrapText="1"/>
    </xf>
    <xf numFmtId="0" fontId="3" fillId="0" borderId="10" xfId="3" applyBorder="1" applyAlignment="1">
      <alignment horizontal="center"/>
    </xf>
    <xf numFmtId="0" fontId="3" fillId="0" borderId="0" xfId="3" applyAlignment="1">
      <alignment horizontal="center"/>
    </xf>
    <xf numFmtId="0" fontId="49" fillId="35" borderId="0" xfId="0" applyFont="1" applyFill="1" applyAlignment="1">
      <alignment horizontal="center" vertical="center" wrapText="1"/>
    </xf>
    <xf numFmtId="0" fontId="49" fillId="35" borderId="14" xfId="0" applyFont="1" applyFill="1" applyBorder="1" applyAlignment="1">
      <alignment horizontal="center" vertical="center" wrapText="1"/>
    </xf>
    <xf numFmtId="0" fontId="3" fillId="0" borderId="8" xfId="3" applyBorder="1" applyAlignment="1">
      <alignment horizontal="center" vertical="center" wrapText="1"/>
    </xf>
    <xf numFmtId="0" fontId="3" fillId="0" borderId="4" xfId="3" applyBorder="1" applyAlignment="1">
      <alignment horizontal="center" vertical="center" wrapText="1"/>
    </xf>
    <xf numFmtId="0" fontId="2" fillId="0" borderId="37" xfId="3" applyFont="1" applyBorder="1" applyAlignment="1">
      <alignment horizontal="center" vertical="center" wrapText="1"/>
    </xf>
    <xf numFmtId="0" fontId="2" fillId="0" borderId="3" xfId="3" applyFont="1" applyBorder="1" applyAlignment="1">
      <alignment horizontal="center" vertical="center" wrapText="1"/>
    </xf>
    <xf numFmtId="0" fontId="3" fillId="12" borderId="15" xfId="3" applyFill="1" applyBorder="1" applyAlignment="1">
      <alignment horizontal="justify" vertical="center" wrapText="1"/>
    </xf>
    <xf numFmtId="0" fontId="3" fillId="12" borderId="16" xfId="3" applyFill="1" applyBorder="1" applyAlignment="1">
      <alignment horizontal="justify" vertical="center"/>
    </xf>
    <xf numFmtId="0" fontId="3" fillId="12" borderId="9" xfId="3" applyFill="1" applyBorder="1" applyAlignment="1">
      <alignment horizontal="justify" vertical="center"/>
    </xf>
    <xf numFmtId="0" fontId="3" fillId="12" borderId="11" xfId="3" applyFill="1" applyBorder="1" applyAlignment="1">
      <alignment horizontal="justify" vertical="center"/>
    </xf>
    <xf numFmtId="0" fontId="3" fillId="12" borderId="12" xfId="3" applyFill="1" applyBorder="1" applyAlignment="1">
      <alignment horizontal="justify" vertical="center"/>
    </xf>
    <xf numFmtId="0" fontId="3" fillId="12" borderId="13" xfId="3" applyFill="1" applyBorder="1" applyAlignment="1">
      <alignment horizontal="justify" vertical="center"/>
    </xf>
    <xf numFmtId="0" fontId="3" fillId="0" borderId="39" xfId="3" applyBorder="1" applyAlignment="1">
      <alignment horizontal="center" vertical="center" wrapText="1"/>
    </xf>
    <xf numFmtId="0" fontId="3" fillId="0" borderId="40" xfId="3" applyBorder="1" applyAlignment="1">
      <alignment horizontal="center" vertical="center" wrapText="1"/>
    </xf>
    <xf numFmtId="0" fontId="3" fillId="0" borderId="41" xfId="3" applyBorder="1" applyAlignment="1">
      <alignment horizontal="center" vertical="center" wrapText="1"/>
    </xf>
    <xf numFmtId="0" fontId="3" fillId="0" borderId="14" xfId="3" applyBorder="1" applyAlignment="1">
      <alignment horizontal="center"/>
    </xf>
    <xf numFmtId="0" fontId="5" fillId="4" borderId="8" xfId="3" applyFont="1" applyFill="1" applyBorder="1" applyAlignment="1">
      <alignment horizontal="center" vertical="center" wrapText="1"/>
    </xf>
    <xf numFmtId="0" fontId="5" fillId="4" borderId="3" xfId="3" applyFont="1" applyFill="1" applyBorder="1" applyAlignment="1">
      <alignment horizontal="center" vertical="center" wrapText="1"/>
    </xf>
    <xf numFmtId="0" fontId="5" fillId="4" borderId="4" xfId="3" applyFont="1" applyFill="1" applyBorder="1" applyAlignment="1">
      <alignment horizontal="center" vertical="center" wrapText="1"/>
    </xf>
    <xf numFmtId="169" fontId="24" fillId="13" borderId="30" xfId="0" applyNumberFormat="1" applyFont="1" applyFill="1" applyBorder="1" applyAlignment="1">
      <alignment horizontal="center" vertical="center" wrapText="1"/>
    </xf>
    <xf numFmtId="169" fontId="24" fillId="13" borderId="31" xfId="0" applyNumberFormat="1" applyFont="1" applyFill="1" applyBorder="1" applyAlignment="1">
      <alignment horizontal="center" vertical="center" wrapText="1"/>
    </xf>
    <xf numFmtId="169" fontId="24" fillId="13" borderId="32" xfId="0" applyNumberFormat="1" applyFont="1" applyFill="1" applyBorder="1" applyAlignment="1">
      <alignment horizontal="center" vertical="center" wrapText="1"/>
    </xf>
    <xf numFmtId="0" fontId="3" fillId="12" borderId="15" xfId="3" applyFill="1" applyBorder="1" applyAlignment="1">
      <alignment horizontal="justify" vertical="center"/>
    </xf>
    <xf numFmtId="175" fontId="5" fillId="9" borderId="8" xfId="3" applyNumberFormat="1" applyFont="1" applyFill="1" applyBorder="1" applyAlignment="1">
      <alignment horizontal="center" vertical="center"/>
    </xf>
    <xf numFmtId="175" fontId="5" fillId="9" borderId="3" xfId="3" applyNumberFormat="1" applyFont="1" applyFill="1" applyBorder="1" applyAlignment="1">
      <alignment horizontal="center" vertical="center"/>
    </xf>
    <xf numFmtId="175" fontId="5" fillId="9" borderId="4" xfId="3" applyNumberFormat="1" applyFont="1" applyFill="1" applyBorder="1" applyAlignment="1">
      <alignment horizontal="center" vertical="center"/>
    </xf>
    <xf numFmtId="0" fontId="3" fillId="12" borderId="5" xfId="3" applyFill="1" applyBorder="1" applyAlignment="1">
      <alignment horizontal="center" vertical="center" wrapText="1"/>
    </xf>
    <xf numFmtId="0" fontId="3" fillId="12" borderId="6" xfId="3" applyFill="1" applyBorder="1" applyAlignment="1">
      <alignment horizontal="center" vertical="center" wrapText="1"/>
    </xf>
    <xf numFmtId="0" fontId="3" fillId="3" borderId="10" xfId="3" applyFill="1" applyBorder="1" applyAlignment="1">
      <alignment horizontal="center" vertical="center" wrapText="1"/>
    </xf>
    <xf numFmtId="0" fontId="3" fillId="12" borderId="15" xfId="3" applyFill="1" applyBorder="1" applyAlignment="1">
      <alignment horizontal="left" vertical="center" wrapText="1"/>
    </xf>
    <xf numFmtId="0" fontId="3" fillId="12" borderId="16" xfId="3" applyFill="1" applyBorder="1" applyAlignment="1">
      <alignment horizontal="left" vertical="center"/>
    </xf>
    <xf numFmtId="0" fontId="3" fillId="12" borderId="9" xfId="3" applyFill="1" applyBorder="1" applyAlignment="1">
      <alignment horizontal="left" vertical="center"/>
    </xf>
    <xf numFmtId="175" fontId="5" fillId="0" borderId="8" xfId="3" applyNumberFormat="1" applyFont="1" applyBorder="1" applyAlignment="1">
      <alignment horizontal="center" vertical="center" wrapText="1"/>
    </xf>
    <xf numFmtId="175" fontId="5" fillId="0" borderId="3" xfId="3" applyNumberFormat="1" applyFont="1" applyBorder="1" applyAlignment="1">
      <alignment horizontal="center" vertical="center" wrapText="1"/>
    </xf>
    <xf numFmtId="175" fontId="5" fillId="0" borderId="4" xfId="3" applyNumberFormat="1" applyFont="1" applyBorder="1" applyAlignment="1">
      <alignment horizontal="center" vertical="center" wrapText="1"/>
    </xf>
    <xf numFmtId="169" fontId="24" fillId="13" borderId="30" xfId="3" applyNumberFormat="1" applyFont="1" applyFill="1" applyBorder="1" applyAlignment="1">
      <alignment horizontal="center" vertical="center" wrapText="1"/>
    </xf>
    <xf numFmtId="169" fontId="24" fillId="13" borderId="31" xfId="3" applyNumberFormat="1" applyFont="1" applyFill="1" applyBorder="1" applyAlignment="1">
      <alignment horizontal="center" vertical="center" wrapText="1"/>
    </xf>
    <xf numFmtId="169" fontId="24" fillId="13" borderId="32" xfId="3" applyNumberFormat="1" applyFont="1" applyFill="1" applyBorder="1" applyAlignment="1">
      <alignment horizontal="center" vertical="center" wrapText="1"/>
    </xf>
    <xf numFmtId="0" fontId="1" fillId="4" borderId="8" xfId="3" applyFont="1" applyFill="1" applyBorder="1" applyAlignment="1">
      <alignment horizontal="justify" vertical="center"/>
    </xf>
    <xf numFmtId="0" fontId="1" fillId="4" borderId="3" xfId="3" applyFont="1" applyFill="1" applyBorder="1" applyAlignment="1">
      <alignment horizontal="justify" vertical="center"/>
    </xf>
    <xf numFmtId="0" fontId="1" fillId="4" borderId="4" xfId="3" applyFont="1" applyFill="1" applyBorder="1" applyAlignment="1">
      <alignment horizontal="justify" vertical="center"/>
    </xf>
    <xf numFmtId="0" fontId="15" fillId="4" borderId="1" xfId="3" applyFont="1" applyFill="1" applyBorder="1" applyAlignment="1">
      <alignment horizontal="left" vertical="center" wrapText="1"/>
    </xf>
    <xf numFmtId="0" fontId="41" fillId="16" borderId="1" xfId="0" applyFont="1" applyFill="1" applyBorder="1" applyAlignment="1">
      <alignment horizontal="center" vertical="center"/>
    </xf>
    <xf numFmtId="0" fontId="42" fillId="17" borderId="1" xfId="0" applyFont="1" applyFill="1" applyBorder="1" applyAlignment="1">
      <alignment horizontal="center"/>
    </xf>
    <xf numFmtId="0" fontId="51" fillId="35" borderId="0" xfId="0" applyFont="1" applyFill="1" applyAlignment="1">
      <alignment horizontal="center" vertical="center" wrapText="1"/>
    </xf>
    <xf numFmtId="0" fontId="60" fillId="35" borderId="49" xfId="0" applyFont="1" applyFill="1" applyBorder="1" applyAlignment="1">
      <alignment vertical="center" wrapText="1"/>
    </xf>
    <xf numFmtId="0" fontId="52" fillId="35" borderId="50" xfId="0" applyFont="1" applyFill="1" applyBorder="1" applyAlignment="1">
      <alignment vertical="center" wrapText="1"/>
    </xf>
    <xf numFmtId="0" fontId="52" fillId="35" borderId="51" xfId="0" applyFont="1" applyFill="1" applyBorder="1" applyAlignment="1">
      <alignment vertical="center" wrapText="1"/>
    </xf>
    <xf numFmtId="0" fontId="44" fillId="19" borderId="52" xfId="0" applyFont="1" applyFill="1" applyBorder="1" applyAlignment="1">
      <alignment vertical="center" wrapText="1"/>
    </xf>
    <xf numFmtId="0" fontId="44" fillId="19" borderId="53" xfId="0" applyFont="1" applyFill="1" applyBorder="1" applyAlignment="1">
      <alignment vertical="center" wrapText="1"/>
    </xf>
    <xf numFmtId="0" fontId="44" fillId="19" borderId="54" xfId="0" applyFont="1" applyFill="1" applyBorder="1" applyAlignment="1">
      <alignment vertical="center" wrapText="1"/>
    </xf>
    <xf numFmtId="0" fontId="43" fillId="20" borderId="1" xfId="0" applyFont="1" applyFill="1" applyBorder="1" applyAlignment="1">
      <alignment horizontal="justify" vertical="center"/>
    </xf>
    <xf numFmtId="0" fontId="41" fillId="21" borderId="1" xfId="0" applyFont="1" applyFill="1" applyBorder="1" applyAlignment="1">
      <alignment horizontal="center"/>
    </xf>
    <xf numFmtId="0" fontId="42" fillId="22" borderId="1" xfId="0" applyFont="1" applyFill="1" applyBorder="1" applyAlignment="1">
      <alignment horizontal="center"/>
    </xf>
    <xf numFmtId="0" fontId="36" fillId="28" borderId="0" xfId="0" applyFont="1" applyFill="1" applyAlignment="1">
      <alignment horizontal="center"/>
    </xf>
    <xf numFmtId="0" fontId="49" fillId="35" borderId="1" xfId="0" applyFont="1" applyFill="1" applyBorder="1" applyAlignment="1">
      <alignment vertical="center" wrapText="1"/>
    </xf>
    <xf numFmtId="0" fontId="1" fillId="31" borderId="1" xfId="0" applyFont="1" applyFill="1" applyBorder="1" applyAlignment="1">
      <alignment vertical="center" wrapText="1"/>
    </xf>
    <xf numFmtId="0" fontId="52" fillId="35" borderId="8" xfId="0" applyFont="1" applyFill="1" applyBorder="1" applyAlignment="1">
      <alignment horizontal="center" vertical="center" wrapText="1"/>
    </xf>
    <xf numFmtId="172" fontId="22" fillId="37" borderId="8" xfId="3" applyNumberFormat="1" applyFont="1" applyFill="1" applyBorder="1" applyAlignment="1">
      <alignment horizontal="justify" vertical="center" wrapText="1"/>
    </xf>
  </cellXfs>
  <cellStyles count="11">
    <cellStyle name="Hipervínculo" xfId="10" xr:uid="{00000000-0005-0000-0000-000000000000}"/>
    <cellStyle name="Millares [0] 2" xfId="6" xr:uid="{00000000-0005-0000-0000-000001000000}"/>
    <cellStyle name="Moneda" xfId="8" xr:uid="{00000000-0005-0000-0000-000002000000}"/>
    <cellStyle name="Moneda [0]" xfId="9" xr:uid="{00000000-0005-0000-0000-000003000000}"/>
    <cellStyle name="Moneda [0] 2" xfId="5" xr:uid="{00000000-0005-0000-0000-000004000000}"/>
    <cellStyle name="Moneda 2" xfId="1" xr:uid="{00000000-0005-0000-0000-000005000000}"/>
    <cellStyle name="Moneda 3" xfId="4" xr:uid="{00000000-0005-0000-0000-000006000000}"/>
    <cellStyle name="Normal" xfId="0" builtinId="0"/>
    <cellStyle name="Normal 2" xfId="3" xr:uid="{00000000-0005-0000-0000-000008000000}"/>
    <cellStyle name="Porcentaje" xfId="7" xr:uid="{00000000-0005-0000-0000-000009000000}"/>
    <cellStyle name="Porcentaje 2" xfId="2" xr:uid="{00000000-0005-0000-0000-00000A000000}"/>
  </cellStyles>
  <dxfs count="80">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numFmt numFmtId="174" formatCode="\ \-\ "/>
    </dxf>
    <dxf>
      <fill>
        <patternFill>
          <bgColor theme="0" tint="-0.14996795556505021"/>
        </patternFill>
      </fill>
    </dxf>
    <dxf>
      <fill>
        <patternFill>
          <bgColor rgb="FFFFE07D"/>
        </patternFill>
      </fill>
    </dxf>
    <dxf>
      <fill>
        <patternFill>
          <bgColor rgb="FF92D050"/>
        </patternFill>
      </fill>
    </dxf>
    <dxf>
      <fill>
        <patternFill>
          <bgColor rgb="FFFF0000"/>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numFmt numFmtId="174" formatCode="\ \-\ "/>
    </dxf>
    <dxf>
      <fill>
        <patternFill>
          <bgColor theme="0" tint="-0.14996795556505021"/>
        </patternFill>
      </fill>
    </dxf>
    <dxf>
      <fill>
        <patternFill>
          <bgColor rgb="FFFFE07D"/>
        </patternFill>
      </fill>
    </dxf>
    <dxf>
      <fill>
        <patternFill>
          <bgColor rgb="FF92D050"/>
        </patternFill>
      </fill>
    </dxf>
    <dxf>
      <fill>
        <patternFill>
          <bgColor rgb="FFFF0000"/>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numFmt numFmtId="174" formatCode="\ \-\ "/>
    </dxf>
    <dxf>
      <fill>
        <patternFill>
          <bgColor theme="0" tint="-0.14996795556505021"/>
        </patternFill>
      </fill>
    </dxf>
    <dxf>
      <fill>
        <patternFill>
          <bgColor rgb="FFFFE07D"/>
        </patternFill>
      </fill>
    </dxf>
    <dxf>
      <fill>
        <patternFill>
          <bgColor rgb="FF92D050"/>
        </patternFill>
      </fill>
    </dxf>
    <dxf>
      <fill>
        <patternFill>
          <bgColor rgb="FFFF0000"/>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numFmt numFmtId="174" formatCode="\ \-\ "/>
    </dxf>
    <dxf>
      <fill>
        <patternFill>
          <bgColor theme="0" tint="-0.14996795556505021"/>
        </patternFill>
      </fill>
    </dxf>
    <dxf>
      <fill>
        <patternFill>
          <bgColor rgb="FFFFE07D"/>
        </patternFill>
      </fill>
    </dxf>
    <dxf>
      <fill>
        <patternFill>
          <bgColor rgb="FF92D050"/>
        </patternFill>
      </fill>
    </dxf>
    <dxf>
      <fill>
        <patternFill>
          <bgColor rgb="FFFF0000"/>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numFmt numFmtId="174" formatCode="\ \-\ "/>
    </dxf>
    <dxf>
      <fill>
        <patternFill>
          <bgColor theme="0" tint="-0.14996795556505021"/>
        </patternFill>
      </fill>
    </dxf>
    <dxf>
      <fill>
        <patternFill>
          <bgColor rgb="FFFFE07D"/>
        </patternFill>
      </fill>
    </dxf>
    <dxf>
      <fill>
        <patternFill>
          <bgColor rgb="FF92D050"/>
        </patternFill>
      </fill>
    </dxf>
    <dxf>
      <fill>
        <patternFill>
          <bgColor rgb="FFFF0000"/>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ill>
        <patternFill>
          <bgColor theme="0" tint="-0.24994659260841701"/>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24994659260841701"/>
        </patternFill>
      </fill>
    </dxf>
    <dxf>
      <font>
        <color rgb="FF006100"/>
      </font>
      <fill>
        <patternFill>
          <bgColor rgb="FFC6EFCE"/>
        </patternFill>
      </fill>
    </dxf>
    <dxf>
      <font>
        <color rgb="FF9C0006"/>
      </font>
      <fill>
        <patternFill>
          <bgColor rgb="FFFFC7CE"/>
        </patternFill>
      </fill>
    </dxf>
    <dxf>
      <fill>
        <patternFill>
          <bgColor theme="0" tint="-0.24994659260841701"/>
        </patternFill>
      </fill>
    </dxf>
    <dxf>
      <numFmt numFmtId="174" formatCode="\ \-\ "/>
    </dxf>
    <dxf>
      <fill>
        <patternFill>
          <bgColor auto="1"/>
        </patternFill>
      </fill>
    </dxf>
    <dxf>
      <numFmt numFmtId="174" formatCode="\ \-\ "/>
    </dxf>
    <dxf>
      <numFmt numFmtId="174" formatCode="\ \-\ "/>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sheetMetadata" Target="metadata.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349250</xdr:colOff>
      <xdr:row>63</xdr:row>
      <xdr:rowOff>31750</xdr:rowOff>
    </xdr:from>
    <xdr:to>
      <xdr:col>1</xdr:col>
      <xdr:colOff>717550</xdr:colOff>
      <xdr:row>64</xdr:row>
      <xdr:rowOff>203199</xdr:rowOff>
    </xdr:to>
    <xdr:pic>
      <xdr:nvPicPr>
        <xdr:cNvPr id="2" name="/xl/media/image1.png">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prstGeom prst="rect">
          <a:avLst/>
        </a:prstGeom>
      </xdr:spPr>
    </xdr:pic>
    <xdr:clientData/>
  </xdr:twoCellAnchor>
  <xdr:twoCellAnchor editAs="oneCell">
    <xdr:from>
      <xdr:col>3</xdr:col>
      <xdr:colOff>571500</xdr:colOff>
      <xdr:row>63</xdr:row>
      <xdr:rowOff>75882</xdr:rowOff>
    </xdr:from>
    <xdr:to>
      <xdr:col>3</xdr:col>
      <xdr:colOff>1000125</xdr:colOff>
      <xdr:row>64</xdr:row>
      <xdr:rowOff>193959</xdr:rowOff>
    </xdr:to>
    <xdr:pic>
      <xdr:nvPicPr>
        <xdr:cNvPr id="3" name="/xl/media/image2.png">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a:stretch>
          <a:fillRect/>
        </a:stretch>
      </xdr:blipFill>
      <xdr:spPr>
        <a:prstGeom prst="rect">
          <a:avLst/>
        </a:prstGeom>
      </xdr:spPr>
    </xdr:pic>
    <xdr:clientData/>
  </xdr:twoCellAnchor>
  <xdr:twoCellAnchor editAs="oneCell">
    <xdr:from>
      <xdr:col>5</xdr:col>
      <xdr:colOff>222250</xdr:colOff>
      <xdr:row>63</xdr:row>
      <xdr:rowOff>72197</xdr:rowOff>
    </xdr:from>
    <xdr:to>
      <xdr:col>6</xdr:col>
      <xdr:colOff>619125</xdr:colOff>
      <xdr:row>64</xdr:row>
      <xdr:rowOff>212686</xdr:rowOff>
    </xdr:to>
    <xdr:pic>
      <xdr:nvPicPr>
        <xdr:cNvPr id="4" name="/xl/media/image3.jpg">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3"/>
        <a:stretch>
          <a:fillRect/>
        </a:stretch>
      </xdr:blipFill>
      <xdr:spPr>
        <a:prstGeom prst="rect">
          <a:avLst/>
        </a:prstGeom>
      </xdr:spPr>
    </xdr:pic>
    <xdr:clientData/>
  </xdr:twoCellAnchor>
</xdr:wsDr>
</file>

<file path=xl/theme/theme1.xml><?xml version="1.0" encoding="utf-8"?>
<a:theme xmlns:a="http://schemas.openxmlformats.org/drawingml/2006/main" name="Tema de Office">
  <a:themeElements>
    <a:clrScheme name="Violeta rojo">
      <a:dk1>
        <a:sysClr val="windowText" lastClr="000000"/>
      </a:dk1>
      <a:lt1>
        <a:sysClr val="window" lastClr="FFFFFF"/>
      </a:lt1>
      <a:dk2>
        <a:srgbClr val="454551"/>
      </a:dk2>
      <a:lt2>
        <a:srgbClr val="D8D9DC"/>
      </a:lt2>
      <a:accent1>
        <a:srgbClr val="E32D91"/>
      </a:accent1>
      <a:accent2>
        <a:srgbClr val="C830CC"/>
      </a:accent2>
      <a:accent3>
        <a:srgbClr val="4EA6DC"/>
      </a:accent3>
      <a:accent4>
        <a:srgbClr val="4775E7"/>
      </a:accent4>
      <a:accent5>
        <a:srgbClr val="8971E1"/>
      </a:accent5>
      <a:accent6>
        <a:srgbClr val="D54773"/>
      </a:accent6>
      <a:hlink>
        <a:srgbClr val="6B9F25"/>
      </a:hlink>
      <a:folHlink>
        <a:srgbClr val="8C8C8C"/>
      </a:folHlink>
    </a:clrScheme>
    <a:fontScheme name="Office">
      <a:majorFont>
        <a:latin typeface="Calibri Light"/>
        <a:ea typeface="Calibri Light"/>
        <a:cs typeface="Calibri Light"/>
      </a:majorFont>
      <a:minorFont>
        <a:latin typeface="Calibri"/>
        <a:ea typeface="Calibri"/>
        <a:cs typeface="Calibri"/>
      </a:minorFont>
    </a:fontScheme>
    <a:fmtScheme name="Violeta rojo">
      <a:fillStyleLst>
        <a:solidFill>
          <a:schemeClr val="phClr"/>
        </a:solidFill>
        <a:gradFill rotWithShape="1">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rotWithShape="1">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6350">
          <a:solidFill>
            <a:schemeClr val="phClr"/>
          </a:solidFill>
          <a:prstDash val="solid"/>
        </a:ln>
        <a:ln w="12700">
          <a:solidFill>
            <a:schemeClr val="phClr"/>
          </a:solidFill>
          <a:prstDash val="solid"/>
        </a:ln>
        <a:ln w="19050">
          <a:solidFill>
            <a:schemeClr val="phClr"/>
          </a:solidFill>
          <a:prstDash val="solid"/>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13.xml.rels><?xml version="1.0" encoding="UTF-8" standalone="yes"?>
<Relationships xmlns="http://schemas.openxmlformats.org/package/2006/relationships"><Relationship Id="rId1" Type="http://schemas.openxmlformats.org/officeDocument/2006/relationships/hyperlink" Target="mailto:sandra.valencia@ryq.c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8" tint="0.59974974822229687"/>
  </sheetPr>
  <dimension ref="B2:F48"/>
  <sheetViews>
    <sheetView showGridLines="0" zoomScale="70" zoomScaleNormal="70" workbookViewId="0"/>
  </sheetViews>
  <sheetFormatPr baseColWidth="10" defaultColWidth="11.44140625" defaultRowHeight="13.2" x14ac:dyDescent="0.25"/>
  <cols>
    <col min="1" max="1" width="2.44140625" style="7" customWidth="1"/>
    <col min="2" max="2" width="87.44140625" style="7" customWidth="1"/>
    <col min="3" max="3" width="88.44140625" style="7" customWidth="1"/>
    <col min="4" max="5" width="11.44140625" style="7"/>
    <col min="6" max="6" width="57.6640625" style="7" customWidth="1"/>
    <col min="7" max="16384" width="11.44140625" style="7"/>
  </cols>
  <sheetData>
    <row r="2" spans="2:6" ht="49.95" customHeight="1" x14ac:dyDescent="0.25">
      <c r="B2" s="28" t="s">
        <v>0</v>
      </c>
      <c r="C2" s="17" t="s">
        <v>1</v>
      </c>
      <c r="E2" s="178" t="s">
        <v>2</v>
      </c>
      <c r="F2" s="178"/>
    </row>
    <row r="3" spans="2:6" ht="66" x14ac:dyDescent="0.25">
      <c r="B3" s="28" t="s">
        <v>3</v>
      </c>
      <c r="C3" s="63" t="s">
        <v>4</v>
      </c>
      <c r="E3" s="178" t="s">
        <v>5</v>
      </c>
      <c r="F3" s="178" t="s">
        <v>6</v>
      </c>
    </row>
    <row r="4" spans="2:6" ht="49.95" customHeight="1" x14ac:dyDescent="0.25">
      <c r="B4" s="29" t="s">
        <v>7</v>
      </c>
      <c r="C4" s="18">
        <v>1494460227</v>
      </c>
    </row>
    <row r="5" spans="2:6" ht="49.95" customHeight="1" x14ac:dyDescent="0.25">
      <c r="B5" s="29" t="s">
        <v>8</v>
      </c>
      <c r="C5" s="90">
        <v>1</v>
      </c>
    </row>
    <row r="6" spans="2:6" ht="49.95" customHeight="1" x14ac:dyDescent="0.25">
      <c r="B6" s="29" t="s">
        <v>9</v>
      </c>
      <c r="C6" s="179">
        <v>853.53</v>
      </c>
    </row>
    <row r="7" spans="2:6" ht="29.25" customHeight="1" x14ac:dyDescent="0.25">
      <c r="B7" s="29" t="s">
        <v>10</v>
      </c>
      <c r="C7" s="16">
        <v>46212</v>
      </c>
    </row>
    <row r="9" spans="2:6" x14ac:dyDescent="0.25">
      <c r="B9" s="29" t="s">
        <v>11</v>
      </c>
      <c r="C9" s="29" t="s">
        <v>12</v>
      </c>
    </row>
    <row r="10" spans="2:6" ht="30" customHeight="1" x14ac:dyDescent="0.25">
      <c r="B10" s="17">
        <v>80101500</v>
      </c>
      <c r="C10" s="37" t="s">
        <v>13</v>
      </c>
    </row>
    <row r="11" spans="2:6" ht="30" customHeight="1" x14ac:dyDescent="0.25">
      <c r="B11" s="17">
        <v>80101600</v>
      </c>
      <c r="C11" s="37" t="s">
        <v>14</v>
      </c>
    </row>
    <row r="12" spans="2:6" ht="30" customHeight="1" x14ac:dyDescent="0.25">
      <c r="B12" s="17">
        <v>80161500</v>
      </c>
      <c r="C12" s="37" t="s">
        <v>15</v>
      </c>
    </row>
    <row r="13" spans="2:6" ht="30" customHeight="1" x14ac:dyDescent="0.25">
      <c r="B13" s="17"/>
      <c r="C13" s="37"/>
    </row>
    <row r="14" spans="2:6" ht="30" customHeight="1" x14ac:dyDescent="0.25">
      <c r="B14" s="17"/>
      <c r="C14" s="37"/>
    </row>
    <row r="17" spans="2:3" ht="21" customHeight="1" x14ac:dyDescent="0.25">
      <c r="B17" s="204" t="s">
        <v>16</v>
      </c>
      <c r="C17" s="205"/>
    </row>
    <row r="18" spans="2:3" ht="21" customHeight="1" x14ac:dyDescent="0.25">
      <c r="B18" s="206" t="s">
        <v>17</v>
      </c>
      <c r="C18" s="206"/>
    </row>
    <row r="19" spans="2:3" x14ac:dyDescent="0.25">
      <c r="B19" s="17">
        <v>0</v>
      </c>
      <c r="C19" s="51">
        <v>1E+17</v>
      </c>
    </row>
    <row r="20" spans="2:3" x14ac:dyDescent="0.25">
      <c r="B20" s="17">
        <v>1998</v>
      </c>
      <c r="C20" s="51">
        <v>203826</v>
      </c>
    </row>
    <row r="21" spans="2:3" x14ac:dyDescent="0.25">
      <c r="B21" s="17">
        <v>1999</v>
      </c>
      <c r="C21" s="51">
        <v>236460</v>
      </c>
    </row>
    <row r="22" spans="2:3" x14ac:dyDescent="0.25">
      <c r="B22" s="17">
        <v>2000</v>
      </c>
      <c r="C22" s="51">
        <v>260100</v>
      </c>
    </row>
    <row r="23" spans="2:3" x14ac:dyDescent="0.25">
      <c r="B23" s="17">
        <v>2001</v>
      </c>
      <c r="C23" s="51">
        <v>286000</v>
      </c>
    </row>
    <row r="24" spans="2:3" x14ac:dyDescent="0.25">
      <c r="B24" s="17">
        <v>2002</v>
      </c>
      <c r="C24" s="51">
        <v>309000</v>
      </c>
    </row>
    <row r="25" spans="2:3" x14ac:dyDescent="0.25">
      <c r="B25" s="17">
        <v>2003</v>
      </c>
      <c r="C25" s="51">
        <v>332000</v>
      </c>
    </row>
    <row r="26" spans="2:3" x14ac:dyDescent="0.25">
      <c r="B26" s="17">
        <v>2004</v>
      </c>
      <c r="C26" s="51">
        <v>358000</v>
      </c>
    </row>
    <row r="27" spans="2:3" x14ac:dyDescent="0.25">
      <c r="B27" s="17">
        <v>2005</v>
      </c>
      <c r="C27" s="51">
        <v>381500</v>
      </c>
    </row>
    <row r="28" spans="2:3" x14ac:dyDescent="0.25">
      <c r="B28" s="17">
        <v>2006</v>
      </c>
      <c r="C28" s="51">
        <v>408000</v>
      </c>
    </row>
    <row r="29" spans="2:3" x14ac:dyDescent="0.25">
      <c r="B29" s="17">
        <v>2007</v>
      </c>
      <c r="C29" s="51">
        <v>433700</v>
      </c>
    </row>
    <row r="30" spans="2:3" x14ac:dyDescent="0.25">
      <c r="B30" s="17">
        <v>2008</v>
      </c>
      <c r="C30" s="51">
        <v>461500</v>
      </c>
    </row>
    <row r="31" spans="2:3" x14ac:dyDescent="0.25">
      <c r="B31" s="17">
        <v>2009</v>
      </c>
      <c r="C31" s="51">
        <v>496900</v>
      </c>
    </row>
    <row r="32" spans="2:3" x14ac:dyDescent="0.25">
      <c r="B32" s="17">
        <v>2010</v>
      </c>
      <c r="C32" s="51">
        <v>515000</v>
      </c>
    </row>
    <row r="33" spans="2:3" x14ac:dyDescent="0.25">
      <c r="B33" s="17">
        <v>2011</v>
      </c>
      <c r="C33" s="51">
        <v>535600</v>
      </c>
    </row>
    <row r="34" spans="2:3" x14ac:dyDescent="0.25">
      <c r="B34" s="17">
        <v>2012</v>
      </c>
      <c r="C34" s="51">
        <v>566700</v>
      </c>
    </row>
    <row r="35" spans="2:3" x14ac:dyDescent="0.25">
      <c r="B35" s="17">
        <v>2013</v>
      </c>
      <c r="C35" s="51">
        <v>589500</v>
      </c>
    </row>
    <row r="36" spans="2:3" x14ac:dyDescent="0.25">
      <c r="B36" s="17">
        <v>2014</v>
      </c>
      <c r="C36" s="51">
        <v>616000</v>
      </c>
    </row>
    <row r="37" spans="2:3" x14ac:dyDescent="0.25">
      <c r="B37" s="17">
        <v>2015</v>
      </c>
      <c r="C37" s="51">
        <v>644350</v>
      </c>
    </row>
    <row r="38" spans="2:3" x14ac:dyDescent="0.25">
      <c r="B38" s="17">
        <v>2016</v>
      </c>
      <c r="C38" s="51">
        <v>689455</v>
      </c>
    </row>
    <row r="39" spans="2:3" x14ac:dyDescent="0.25">
      <c r="B39" s="17">
        <v>2017</v>
      </c>
      <c r="C39" s="51">
        <v>737717</v>
      </c>
    </row>
    <row r="40" spans="2:3" x14ac:dyDescent="0.25">
      <c r="B40" s="17">
        <v>2018</v>
      </c>
      <c r="C40" s="51">
        <v>781242</v>
      </c>
    </row>
    <row r="41" spans="2:3" x14ac:dyDescent="0.25">
      <c r="B41" s="17">
        <v>2019</v>
      </c>
      <c r="C41" s="51">
        <v>828116</v>
      </c>
    </row>
    <row r="42" spans="2:3" x14ac:dyDescent="0.25">
      <c r="B42" s="17">
        <v>2020</v>
      </c>
      <c r="C42" s="51">
        <v>877802</v>
      </c>
    </row>
    <row r="43" spans="2:3" x14ac:dyDescent="0.25">
      <c r="B43" s="17">
        <v>2021</v>
      </c>
      <c r="C43" s="51">
        <v>908526</v>
      </c>
    </row>
    <row r="44" spans="2:3" x14ac:dyDescent="0.25">
      <c r="B44" s="17">
        <v>2022</v>
      </c>
      <c r="C44" s="51">
        <v>1000000</v>
      </c>
    </row>
    <row r="45" spans="2:3" x14ac:dyDescent="0.25">
      <c r="B45" s="17">
        <v>2023</v>
      </c>
      <c r="C45" s="51">
        <v>1160000</v>
      </c>
    </row>
    <row r="46" spans="2:3" x14ac:dyDescent="0.25">
      <c r="B46" s="17">
        <v>2024</v>
      </c>
      <c r="C46" s="51">
        <v>1300000</v>
      </c>
    </row>
    <row r="47" spans="2:3" x14ac:dyDescent="0.25">
      <c r="B47" s="17">
        <v>2025</v>
      </c>
      <c r="C47" s="51">
        <v>1423500</v>
      </c>
    </row>
    <row r="48" spans="2:3" x14ac:dyDescent="0.25">
      <c r="B48" s="17">
        <v>2026</v>
      </c>
      <c r="C48" s="51">
        <v>1750905</v>
      </c>
    </row>
  </sheetData>
  <mergeCells count="2">
    <mergeCell ref="B17:C17"/>
    <mergeCell ref="B18:C18"/>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39997558519241921"/>
  </sheetPr>
  <dimension ref="B1:M378"/>
  <sheetViews>
    <sheetView showGridLines="0" tabSelected="1" topLeftCell="B1" zoomScale="60" zoomScaleNormal="60" workbookViewId="0">
      <selection activeCell="C47" sqref="C47:G47"/>
    </sheetView>
  </sheetViews>
  <sheetFormatPr baseColWidth="10" defaultColWidth="11.44140625" defaultRowHeight="13.2" x14ac:dyDescent="0.25"/>
  <cols>
    <col min="1" max="1" width="5.44140625" style="3" customWidth="1"/>
    <col min="2" max="2" width="20" style="3" customWidth="1"/>
    <col min="3" max="3" width="10.44140625" style="5" customWidth="1"/>
    <col min="4" max="4" width="15.44140625" style="3" customWidth="1"/>
    <col min="5" max="5" width="25.44140625" style="3" customWidth="1"/>
    <col min="6" max="6" width="20.44140625" style="3" customWidth="1"/>
    <col min="7" max="7" width="23.44140625" style="3" customWidth="1"/>
    <col min="8" max="8" width="45.44140625" style="3" customWidth="1"/>
    <col min="9" max="9" width="25.44140625" style="3" customWidth="1"/>
    <col min="10" max="10" width="28.44140625" style="4" customWidth="1"/>
    <col min="11" max="11" width="48.6640625" style="3" customWidth="1"/>
    <col min="12" max="12" width="56" style="3" customWidth="1"/>
    <col min="13" max="13" width="78.33203125" style="3" customWidth="1"/>
    <col min="14" max="14" width="5.44140625" style="3" customWidth="1"/>
    <col min="15" max="15" width="16.44140625" style="3" customWidth="1"/>
    <col min="16" max="16384" width="11.44140625" style="3"/>
  </cols>
  <sheetData>
    <row r="1" spans="2:13" ht="25.2" customHeight="1" x14ac:dyDescent="0.25">
      <c r="C1" s="3"/>
    </row>
    <row r="2" spans="2:13" ht="39.75" customHeight="1" x14ac:dyDescent="0.25">
      <c r="B2" s="269" t="s">
        <v>18</v>
      </c>
      <c r="C2" s="269"/>
      <c r="D2" s="269"/>
      <c r="E2" s="269"/>
      <c r="F2" s="269"/>
      <c r="G2" s="269"/>
      <c r="H2" s="269"/>
      <c r="I2" s="269"/>
      <c r="J2" s="269"/>
      <c r="K2" s="269"/>
      <c r="L2" s="269"/>
      <c r="M2" s="269"/>
    </row>
    <row r="3" spans="2:13" s="1" customFormat="1" ht="32.25" customHeight="1" x14ac:dyDescent="0.25">
      <c r="B3" s="20" t="s">
        <v>0</v>
      </c>
      <c r="C3" s="272" t="s">
        <v>1</v>
      </c>
      <c r="D3" s="272"/>
      <c r="E3" s="272"/>
      <c r="F3" s="272"/>
      <c r="G3" s="272"/>
      <c r="H3" s="272"/>
      <c r="I3" s="272"/>
      <c r="J3" s="272"/>
      <c r="K3" s="272"/>
      <c r="L3" s="272"/>
      <c r="M3" s="272"/>
    </row>
    <row r="4" spans="2:13" s="1" customFormat="1" ht="61.5" customHeight="1" x14ac:dyDescent="0.25">
      <c r="B4" s="20" t="s">
        <v>3</v>
      </c>
      <c r="C4" s="271" t="s">
        <v>4</v>
      </c>
      <c r="D4" s="271"/>
      <c r="E4" s="271"/>
      <c r="F4" s="271"/>
      <c r="G4" s="271"/>
      <c r="H4" s="271"/>
      <c r="I4" s="271"/>
      <c r="J4" s="271"/>
      <c r="K4" s="271"/>
      <c r="L4" s="271"/>
      <c r="M4" s="271"/>
    </row>
    <row r="5" spans="2:13" ht="10.199999999999999" customHeight="1" x14ac:dyDescent="0.25">
      <c r="B5" s="209"/>
      <c r="C5" s="209"/>
      <c r="D5" s="209"/>
      <c r="E5" s="209"/>
      <c r="F5" s="209"/>
      <c r="G5" s="209"/>
      <c r="H5" s="209"/>
      <c r="I5" s="209"/>
      <c r="J5" s="209"/>
      <c r="K5" s="209"/>
      <c r="L5" s="209"/>
      <c r="M5" s="209"/>
    </row>
    <row r="6" spans="2:13" s="1" customFormat="1" ht="35.25" customHeight="1" x14ac:dyDescent="0.25">
      <c r="B6" s="8" t="s">
        <v>19</v>
      </c>
      <c r="C6" s="273">
        <v>2</v>
      </c>
      <c r="D6" s="275"/>
      <c r="E6" s="276" t="s">
        <v>20</v>
      </c>
      <c r="F6" s="277"/>
      <c r="G6" s="277"/>
      <c r="H6" s="278"/>
      <c r="I6" s="273" t="s">
        <v>21</v>
      </c>
      <c r="J6" s="274"/>
      <c r="K6" s="274"/>
      <c r="L6" s="274"/>
      <c r="M6" s="275"/>
    </row>
    <row r="7" spans="2:13" ht="10.199999999999999" customHeight="1" x14ac:dyDescent="0.25">
      <c r="B7" s="209"/>
      <c r="C7" s="209"/>
      <c r="D7" s="209"/>
      <c r="E7" s="209"/>
      <c r="F7" s="209"/>
      <c r="G7" s="209"/>
      <c r="H7" s="209"/>
      <c r="I7" s="209" t="s">
        <v>21</v>
      </c>
      <c r="J7" s="209"/>
      <c r="K7" s="279"/>
      <c r="L7" s="279"/>
      <c r="M7" s="209"/>
    </row>
    <row r="8" spans="2:13" s="1" customFormat="1" ht="43.5" customHeight="1" x14ac:dyDescent="0.25">
      <c r="B8" s="270" t="s">
        <v>22</v>
      </c>
      <c r="C8" s="270"/>
      <c r="D8" s="270"/>
      <c r="E8" s="270"/>
      <c r="F8" s="270"/>
      <c r="G8" s="270"/>
      <c r="H8" s="270"/>
      <c r="I8" s="270"/>
      <c r="J8" s="270"/>
      <c r="K8" s="270"/>
      <c r="L8" s="270"/>
      <c r="M8" s="270"/>
    </row>
    <row r="9" spans="2:13" ht="10.199999999999999" customHeight="1" x14ac:dyDescent="0.25">
      <c r="B9" s="209"/>
      <c r="C9" s="209"/>
      <c r="D9" s="209"/>
      <c r="E9" s="209"/>
      <c r="F9" s="209"/>
      <c r="G9" s="209"/>
      <c r="H9" s="209"/>
      <c r="I9" s="209"/>
      <c r="J9" s="209"/>
      <c r="K9" s="209"/>
      <c r="L9" s="209"/>
      <c r="M9" s="209"/>
    </row>
    <row r="10" spans="2:13" ht="75.75" customHeight="1" x14ac:dyDescent="0.25">
      <c r="B10" s="20" t="s">
        <v>23</v>
      </c>
      <c r="C10" s="219" t="s">
        <v>24</v>
      </c>
      <c r="D10" s="219"/>
      <c r="E10" s="219"/>
      <c r="F10" s="219"/>
      <c r="G10" s="11" t="s">
        <v>25</v>
      </c>
      <c r="H10" s="10" t="s">
        <v>26</v>
      </c>
      <c r="I10" s="98" t="s">
        <v>27</v>
      </c>
      <c r="J10" s="25" t="s">
        <v>28</v>
      </c>
      <c r="K10" s="27" t="s">
        <v>29</v>
      </c>
      <c r="L10" s="10" t="s">
        <v>30</v>
      </c>
      <c r="M10" s="26" t="s">
        <v>31</v>
      </c>
    </row>
    <row r="11" spans="2:13" s="1" customFormat="1" ht="35.25" customHeight="1" x14ac:dyDescent="0.25">
      <c r="B11" s="218" t="s">
        <v>32</v>
      </c>
      <c r="C11" s="220" t="s">
        <v>33</v>
      </c>
      <c r="D11" s="220"/>
      <c r="E11" s="220"/>
      <c r="F11" s="220"/>
      <c r="G11" s="145">
        <v>0.77</v>
      </c>
      <c r="H11" s="99" t="s">
        <v>34</v>
      </c>
      <c r="I11" s="12" t="s">
        <v>32</v>
      </c>
      <c r="J11" s="23">
        <v>1</v>
      </c>
      <c r="K11" s="56" t="s">
        <v>35</v>
      </c>
      <c r="L11" s="57" t="s">
        <v>36</v>
      </c>
      <c r="M11" s="57" t="s">
        <v>37</v>
      </c>
    </row>
    <row r="12" spans="2:13" s="1" customFormat="1" ht="54" customHeight="1" x14ac:dyDescent="0.25">
      <c r="B12" s="218"/>
      <c r="C12" s="220" t="s">
        <v>38</v>
      </c>
      <c r="D12" s="220"/>
      <c r="E12" s="220"/>
      <c r="F12" s="220"/>
      <c r="G12" s="145">
        <v>0.13</v>
      </c>
      <c r="H12" s="99" t="s">
        <v>39</v>
      </c>
      <c r="I12" s="12" t="s">
        <v>32</v>
      </c>
      <c r="J12" s="23">
        <f t="shared" ref="J12" si="0">IF(I12="SI",1,(IF(I12="NO APLICA",-1,0)))</f>
        <v>1</v>
      </c>
      <c r="K12" s="56" t="s">
        <v>40</v>
      </c>
      <c r="L12" s="57" t="s">
        <v>36</v>
      </c>
      <c r="M12" s="57" t="s">
        <v>41</v>
      </c>
    </row>
    <row r="13" spans="2:13" s="166" customFormat="1" ht="30.75" customHeight="1" x14ac:dyDescent="0.25">
      <c r="B13" s="165"/>
      <c r="C13" s="220" t="s">
        <v>42</v>
      </c>
      <c r="D13" s="220"/>
      <c r="E13" s="220"/>
      <c r="F13" s="220"/>
      <c r="G13" s="145">
        <v>0.1</v>
      </c>
      <c r="H13" s="99" t="s">
        <v>43</v>
      </c>
      <c r="I13" s="12" t="s">
        <v>32</v>
      </c>
      <c r="J13" s="23">
        <v>1</v>
      </c>
      <c r="K13" s="56" t="s">
        <v>44</v>
      </c>
      <c r="L13" s="57" t="s">
        <v>36</v>
      </c>
      <c r="M13" s="57" t="s">
        <v>45</v>
      </c>
    </row>
    <row r="14" spans="2:13" ht="32.25" customHeight="1" x14ac:dyDescent="0.25">
      <c r="B14" s="52"/>
      <c r="C14" s="42"/>
      <c r="D14" s="42"/>
      <c r="E14" s="42"/>
      <c r="F14" s="42"/>
      <c r="G14" s="42"/>
      <c r="H14" s="42"/>
      <c r="I14" s="42"/>
      <c r="J14" s="42"/>
      <c r="K14" s="53"/>
      <c r="L14" s="53"/>
      <c r="M14" s="54"/>
    </row>
    <row r="15" spans="2:13" s="2" customFormat="1" ht="34.950000000000003" customHeight="1" x14ac:dyDescent="0.25">
      <c r="B15" s="21" t="s">
        <v>46</v>
      </c>
      <c r="C15" s="223" t="s">
        <v>47</v>
      </c>
      <c r="D15" s="224"/>
      <c r="E15" s="224"/>
      <c r="F15" s="224"/>
      <c r="G15" s="224"/>
      <c r="H15" s="225"/>
      <c r="I15" s="50" t="s">
        <v>32</v>
      </c>
      <c r="J15" s="43">
        <v>1</v>
      </c>
      <c r="K15" s="58" t="s">
        <v>48</v>
      </c>
      <c r="L15" s="59" t="s">
        <v>49</v>
      </c>
      <c r="M15" s="59" t="s">
        <v>50</v>
      </c>
    </row>
    <row r="16" spans="2:13" ht="10.199999999999999" customHeight="1" x14ac:dyDescent="0.25">
      <c r="B16" s="22"/>
      <c r="C16" s="32"/>
      <c r="D16" s="32"/>
      <c r="E16" s="32"/>
      <c r="F16" s="32"/>
      <c r="G16" s="32"/>
      <c r="H16" s="32"/>
      <c r="I16" s="32"/>
      <c r="J16" s="32"/>
      <c r="K16" s="32"/>
      <c r="L16" s="32"/>
      <c r="M16" s="33"/>
    </row>
    <row r="17" spans="2:13" s="1" customFormat="1" ht="49.95" customHeight="1" x14ac:dyDescent="0.25">
      <c r="B17" s="280">
        <f>+C6</f>
        <v>2</v>
      </c>
      <c r="C17" s="280"/>
      <c r="D17" s="280"/>
      <c r="E17" s="280"/>
      <c r="F17" s="280"/>
      <c r="G17" s="280"/>
      <c r="H17" s="280"/>
      <c r="I17" s="280"/>
      <c r="J17" s="280"/>
      <c r="K17" s="280"/>
      <c r="L17" s="280"/>
      <c r="M17" s="280"/>
    </row>
    <row r="18" spans="2:13" ht="10.199999999999999" customHeight="1" x14ac:dyDescent="0.25">
      <c r="B18" s="210"/>
      <c r="C18" s="211"/>
      <c r="D18" s="211"/>
      <c r="E18" s="211"/>
      <c r="F18" s="211"/>
      <c r="G18" s="211"/>
      <c r="H18" s="211"/>
      <c r="I18" s="211"/>
      <c r="J18" s="211"/>
      <c r="K18" s="211"/>
      <c r="L18" s="211"/>
      <c r="M18" s="212"/>
    </row>
    <row r="19" spans="2:13" s="1" customFormat="1" ht="72.75" customHeight="1" x14ac:dyDescent="0.25">
      <c r="B19" s="86" t="s">
        <v>51</v>
      </c>
      <c r="C19" s="216" t="s">
        <v>52</v>
      </c>
      <c r="D19" s="281"/>
      <c r="E19" s="217"/>
      <c r="F19" s="216" t="s">
        <v>53</v>
      </c>
      <c r="G19" s="217"/>
      <c r="H19" s="216" t="s">
        <v>54</v>
      </c>
      <c r="I19" s="217"/>
      <c r="J19" s="87" t="s">
        <v>55</v>
      </c>
      <c r="K19" s="87" t="s">
        <v>56</v>
      </c>
      <c r="L19" s="216" t="s">
        <v>31</v>
      </c>
      <c r="M19" s="217"/>
    </row>
    <row r="20" spans="2:13" s="1" customFormat="1" ht="49.95" customHeight="1" x14ac:dyDescent="0.25">
      <c r="B20" s="207">
        <v>1</v>
      </c>
      <c r="C20" s="228" t="s">
        <v>57</v>
      </c>
      <c r="D20" s="229"/>
      <c r="E20" s="230"/>
      <c r="F20" s="231" t="s">
        <v>58</v>
      </c>
      <c r="G20" s="232"/>
      <c r="H20" s="226" t="s">
        <v>33</v>
      </c>
      <c r="I20" s="227"/>
      <c r="J20" s="91">
        <v>7739.99</v>
      </c>
      <c r="K20" s="213">
        <v>7739.99</v>
      </c>
      <c r="L20" s="244" t="s">
        <v>59</v>
      </c>
      <c r="M20" s="245"/>
    </row>
    <row r="21" spans="2:13" s="1" customFormat="1" ht="49.95" customHeight="1" x14ac:dyDescent="0.25">
      <c r="B21" s="208"/>
      <c r="C21" s="235"/>
      <c r="D21" s="236"/>
      <c r="E21" s="241"/>
      <c r="F21" s="233"/>
      <c r="G21" s="234"/>
      <c r="H21" s="221"/>
      <c r="I21" s="222"/>
      <c r="J21" s="92"/>
      <c r="K21" s="214"/>
      <c r="L21" s="246"/>
      <c r="M21" s="247"/>
    </row>
    <row r="22" spans="2:13" s="1" customFormat="1" ht="259.5" customHeight="1" x14ac:dyDescent="0.25">
      <c r="B22" s="208"/>
      <c r="C22" s="237"/>
      <c r="D22" s="238"/>
      <c r="E22" s="242"/>
      <c r="F22" s="233"/>
      <c r="G22" s="234"/>
      <c r="H22" s="221"/>
      <c r="I22" s="222"/>
      <c r="J22" s="92"/>
      <c r="K22" s="214"/>
      <c r="L22" s="246"/>
      <c r="M22" s="247"/>
    </row>
    <row r="23" spans="2:13" s="1" customFormat="1" ht="49.95" customHeight="1" x14ac:dyDescent="0.25">
      <c r="B23" s="208"/>
      <c r="C23" s="239"/>
      <c r="D23" s="240"/>
      <c r="E23" s="243"/>
      <c r="F23" s="233"/>
      <c r="G23" s="234"/>
      <c r="H23" s="221"/>
      <c r="I23" s="222"/>
      <c r="J23" s="92"/>
      <c r="K23" s="215"/>
      <c r="L23" s="282"/>
      <c r="M23" s="283"/>
    </row>
    <row r="24" spans="2:13" s="1" customFormat="1" ht="51" customHeight="1" x14ac:dyDescent="0.25">
      <c r="B24" s="207">
        <v>2</v>
      </c>
      <c r="C24" s="228" t="s">
        <v>57</v>
      </c>
      <c r="D24" s="229"/>
      <c r="E24" s="230"/>
      <c r="F24" s="231" t="s">
        <v>60</v>
      </c>
      <c r="G24" s="232"/>
      <c r="H24" s="226" t="s">
        <v>42</v>
      </c>
      <c r="I24" s="227"/>
      <c r="J24" s="91">
        <v>274.27</v>
      </c>
      <c r="K24" s="213">
        <v>274.27</v>
      </c>
      <c r="L24" s="244" t="s">
        <v>61</v>
      </c>
      <c r="M24" s="245"/>
    </row>
    <row r="25" spans="2:13" s="1" customFormat="1" ht="49.95" customHeight="1" x14ac:dyDescent="0.25">
      <c r="B25" s="208"/>
      <c r="C25" s="235"/>
      <c r="D25" s="236"/>
      <c r="E25" s="241"/>
      <c r="F25" s="233"/>
      <c r="G25" s="234"/>
      <c r="H25" s="221"/>
      <c r="I25" s="222"/>
      <c r="J25" s="92"/>
      <c r="K25" s="214"/>
      <c r="L25" s="246"/>
      <c r="M25" s="247"/>
    </row>
    <row r="26" spans="2:13" s="1" customFormat="1" ht="259.5" customHeight="1" x14ac:dyDescent="0.25">
      <c r="B26" s="208"/>
      <c r="C26" s="237"/>
      <c r="D26" s="238"/>
      <c r="E26" s="242"/>
      <c r="F26" s="233"/>
      <c r="G26" s="234"/>
      <c r="H26" s="221"/>
      <c r="I26" s="222"/>
      <c r="J26" s="92"/>
      <c r="K26" s="214"/>
      <c r="L26" s="246"/>
      <c r="M26" s="247"/>
    </row>
    <row r="27" spans="2:13" s="1" customFormat="1" ht="49.95" customHeight="1" x14ac:dyDescent="0.25">
      <c r="B27" s="208"/>
      <c r="C27" s="239"/>
      <c r="D27" s="240"/>
      <c r="E27" s="243"/>
      <c r="F27" s="233"/>
      <c r="G27" s="234"/>
      <c r="H27" s="221"/>
      <c r="I27" s="222"/>
      <c r="J27" s="92"/>
      <c r="K27" s="214"/>
      <c r="L27" s="246"/>
      <c r="M27" s="247"/>
    </row>
    <row r="28" spans="2:13" s="1" customFormat="1" ht="49.95" customHeight="1" x14ac:dyDescent="0.25">
      <c r="B28" s="207">
        <v>3</v>
      </c>
      <c r="C28" s="228" t="s">
        <v>57</v>
      </c>
      <c r="D28" s="229"/>
      <c r="E28" s="230"/>
      <c r="F28" s="231" t="s">
        <v>62</v>
      </c>
      <c r="G28" s="232"/>
      <c r="H28" s="226" t="s">
        <v>38</v>
      </c>
      <c r="I28" s="227"/>
      <c r="J28" s="91">
        <v>119.37</v>
      </c>
      <c r="K28" s="213">
        <v>119.37</v>
      </c>
      <c r="L28" s="244" t="s">
        <v>63</v>
      </c>
      <c r="M28" s="245"/>
    </row>
    <row r="29" spans="2:13" s="1" customFormat="1" ht="49.95" customHeight="1" x14ac:dyDescent="0.25">
      <c r="B29" s="208"/>
      <c r="C29" s="235" cm="1">
        <f t="array" ref="C29:H29">+'CERT 3'!C25:H25</f>
        <v>0</v>
      </c>
      <c r="D29" s="236">
        <v>0</v>
      </c>
      <c r="E29" s="241">
        <v>0</v>
      </c>
      <c r="F29" s="233">
        <v>0</v>
      </c>
      <c r="G29" s="234">
        <v>0</v>
      </c>
      <c r="H29" s="221">
        <v>0</v>
      </c>
      <c r="I29" s="222"/>
      <c r="J29" s="92"/>
      <c r="K29" s="214"/>
      <c r="L29" s="246"/>
      <c r="M29" s="247"/>
    </row>
    <row r="30" spans="2:13" s="1" customFormat="1" ht="259.5" customHeight="1" x14ac:dyDescent="0.25">
      <c r="B30" s="208"/>
      <c r="C30" s="237"/>
      <c r="D30" s="238"/>
      <c r="E30" s="242"/>
      <c r="F30" s="233"/>
      <c r="G30" s="234"/>
      <c r="H30" s="221"/>
      <c r="I30" s="222"/>
      <c r="J30" s="92"/>
      <c r="K30" s="214"/>
      <c r="L30" s="246"/>
      <c r="M30" s="247"/>
    </row>
    <row r="31" spans="2:13" s="1" customFormat="1" ht="49.95" customHeight="1" x14ac:dyDescent="0.25">
      <c r="B31" s="208">
        <v>4</v>
      </c>
      <c r="C31" s="239" t="s">
        <v>57</v>
      </c>
      <c r="D31" s="240"/>
      <c r="E31" s="243"/>
      <c r="F31" s="233" t="s">
        <v>64</v>
      </c>
      <c r="G31" s="234"/>
      <c r="H31" s="221" t="s">
        <v>42</v>
      </c>
      <c r="I31" s="222"/>
      <c r="J31" s="92">
        <v>163.99</v>
      </c>
      <c r="K31" s="214">
        <v>163.99</v>
      </c>
      <c r="L31" s="246" t="s">
        <v>65</v>
      </c>
      <c r="M31" s="247"/>
    </row>
    <row r="32" spans="2:13" s="1" customFormat="1" ht="49.95" customHeight="1" x14ac:dyDescent="0.25">
      <c r="B32" s="207"/>
      <c r="C32" s="228"/>
      <c r="D32" s="229"/>
      <c r="E32" s="230"/>
      <c r="F32" s="231"/>
      <c r="G32" s="232"/>
      <c r="H32" s="226"/>
      <c r="I32" s="227"/>
      <c r="J32" s="91"/>
      <c r="K32" s="213"/>
      <c r="L32" s="244"/>
      <c r="M32" s="245"/>
    </row>
    <row r="33" spans="2:13" s="1" customFormat="1" ht="138.75" customHeight="1" x14ac:dyDescent="0.25">
      <c r="B33" s="208"/>
      <c r="C33" s="235"/>
      <c r="D33" s="236"/>
      <c r="E33" s="241"/>
      <c r="F33" s="233"/>
      <c r="G33" s="234"/>
      <c r="H33" s="221"/>
      <c r="I33" s="222"/>
      <c r="J33" s="92"/>
      <c r="K33" s="214"/>
      <c r="L33" s="246"/>
      <c r="M33" s="247"/>
    </row>
    <row r="34" spans="2:13" s="1" customFormat="1" ht="183.75" customHeight="1" x14ac:dyDescent="0.25">
      <c r="B34" s="208">
        <v>5</v>
      </c>
      <c r="C34" s="251" t="s">
        <v>57</v>
      </c>
      <c r="D34" s="252"/>
      <c r="E34" s="253"/>
      <c r="F34" s="233" t="s">
        <v>60</v>
      </c>
      <c r="G34" s="234"/>
      <c r="H34" s="221" t="s">
        <v>33</v>
      </c>
      <c r="I34" s="222"/>
      <c r="J34" s="92">
        <v>377.2</v>
      </c>
      <c r="K34" s="214">
        <v>377.2</v>
      </c>
      <c r="L34" s="246" t="s">
        <v>66</v>
      </c>
      <c r="M34" s="247"/>
    </row>
    <row r="35" spans="2:13" s="1" customFormat="1" ht="49.95" customHeight="1" x14ac:dyDescent="0.25">
      <c r="B35" s="208"/>
      <c r="C35" s="295"/>
      <c r="D35" s="296"/>
      <c r="E35" s="101"/>
      <c r="F35" s="233"/>
      <c r="G35" s="234"/>
      <c r="H35" s="221"/>
      <c r="I35" s="222"/>
      <c r="J35" s="92"/>
      <c r="K35" s="214"/>
      <c r="L35" s="246"/>
      <c r="M35" s="247"/>
    </row>
    <row r="36" spans="2:13" ht="10.199999999999999" customHeight="1" x14ac:dyDescent="0.25">
      <c r="B36" s="94"/>
      <c r="C36" s="95"/>
      <c r="D36" s="95"/>
      <c r="E36" s="95"/>
      <c r="F36" s="95"/>
      <c r="G36" s="95"/>
      <c r="H36" s="95"/>
      <c r="I36" s="95"/>
      <c r="J36" s="95"/>
      <c r="K36" s="95"/>
      <c r="L36" s="95"/>
      <c r="M36" s="15"/>
    </row>
    <row r="37" spans="2:13" s="1" customFormat="1" ht="39.75" customHeight="1" x14ac:dyDescent="0.25">
      <c r="B37" s="83"/>
      <c r="C37" s="256" t="s">
        <v>67</v>
      </c>
      <c r="D37" s="257"/>
      <c r="E37" s="257"/>
      <c r="F37" s="257"/>
      <c r="G37" s="257"/>
      <c r="H37" s="257"/>
      <c r="I37" s="257"/>
      <c r="J37" s="258"/>
      <c r="K37" s="89">
        <v>8674.82</v>
      </c>
      <c r="L37" s="249"/>
      <c r="M37" s="250"/>
    </row>
    <row r="38" spans="2:13" ht="32.25" customHeight="1" x14ac:dyDescent="0.25">
      <c r="B38" s="14"/>
      <c r="C38" s="1"/>
      <c r="D38" s="1"/>
      <c r="E38" s="1"/>
      <c r="F38" s="1"/>
      <c r="G38" s="1"/>
      <c r="H38" s="1"/>
      <c r="I38" s="1"/>
      <c r="J38" s="1"/>
      <c r="K38" s="1"/>
      <c r="L38" s="1"/>
      <c r="M38" s="15"/>
    </row>
    <row r="39" spans="2:13" s="1" customFormat="1" ht="75" customHeight="1" x14ac:dyDescent="0.25">
      <c r="B39" s="65" t="s">
        <v>68</v>
      </c>
      <c r="C39" s="254" t="str">
        <f>"La sumatoria de los valores de los contratos acreditados para la experiencia debe corresponder como mínimo al 100% del presupuesto oficial expresado en SMMLV."&amp;" ("&amp;DATOS!C6&amp;" SMLMV)"</f>
        <v>La sumatoria de los valores de los contratos acreditados para la experiencia debe corresponder como mínimo al 100% del presupuesto oficial expresado en SMMLV. (853,53 SMLMV)</v>
      </c>
      <c r="D39" s="255"/>
      <c r="E39" s="255"/>
      <c r="F39" s="255"/>
      <c r="G39" s="255"/>
      <c r="H39" s="255"/>
      <c r="I39" s="255"/>
      <c r="J39" s="255"/>
      <c r="K39" s="111"/>
      <c r="L39" s="248" t="s">
        <v>57</v>
      </c>
      <c r="M39" s="248"/>
    </row>
    <row r="40" spans="2:13" ht="10.199999999999999" customHeight="1" x14ac:dyDescent="0.25">
      <c r="B40" s="14"/>
      <c r="C40" s="1"/>
      <c r="D40" s="1"/>
      <c r="E40" s="1"/>
      <c r="F40" s="1"/>
      <c r="G40" s="1"/>
      <c r="H40" s="1"/>
      <c r="I40" s="1"/>
      <c r="J40" s="1"/>
      <c r="K40" s="1"/>
      <c r="L40" s="1"/>
      <c r="M40" s="15"/>
    </row>
    <row r="41" spans="2:13" ht="10.199999999999999" customHeight="1" x14ac:dyDescent="0.25">
      <c r="B41" s="14"/>
      <c r="C41" s="1"/>
      <c r="D41" s="1"/>
      <c r="E41" s="1"/>
      <c r="F41" s="1"/>
      <c r="G41" s="1"/>
      <c r="H41" s="1"/>
      <c r="I41" s="1"/>
      <c r="J41" s="1"/>
      <c r="K41" s="1"/>
      <c r="L41" s="1"/>
      <c r="M41" s="15"/>
    </row>
    <row r="42" spans="2:13" s="1" customFormat="1" ht="25.2" customHeight="1" x14ac:dyDescent="0.25">
      <c r="B42" s="19" t="s">
        <v>46</v>
      </c>
      <c r="C42" s="302" t="s">
        <v>69</v>
      </c>
      <c r="D42" s="303"/>
      <c r="E42" s="303"/>
      <c r="F42" s="303"/>
      <c r="G42" s="303"/>
      <c r="H42" s="303"/>
      <c r="I42" s="304"/>
      <c r="J42" s="10" t="s">
        <v>57</v>
      </c>
      <c r="K42" s="10" t="s">
        <v>31</v>
      </c>
      <c r="M42" s="6"/>
    </row>
    <row r="43" spans="2:13" ht="10.199999999999999" customHeight="1" x14ac:dyDescent="0.25">
      <c r="B43" s="31"/>
      <c r="C43" s="32"/>
      <c r="D43" s="32"/>
      <c r="E43" s="32"/>
      <c r="F43" s="32"/>
      <c r="G43" s="32"/>
      <c r="H43" s="32"/>
      <c r="I43" s="32"/>
      <c r="J43" s="32"/>
      <c r="K43" s="33"/>
      <c r="L43" s="1"/>
      <c r="M43" s="4"/>
    </row>
    <row r="44" spans="2:13" ht="34.950000000000003" customHeight="1" x14ac:dyDescent="0.25">
      <c r="B44" s="30"/>
      <c r="C44" s="305" t="s">
        <v>70</v>
      </c>
      <c r="D44" s="306"/>
      <c r="E44" s="306"/>
      <c r="F44" s="306"/>
      <c r="G44" s="306"/>
      <c r="H44" s="307"/>
      <c r="I44" s="195">
        <v>853.53</v>
      </c>
      <c r="J44" s="263">
        <f>IF(I49="SI",1,(IF(I49="NO APLICA",-1,0)))</f>
        <v>0</v>
      </c>
      <c r="K44" s="259"/>
      <c r="M44" s="4"/>
    </row>
    <row r="45" spans="2:13" ht="62.4" x14ac:dyDescent="0.25">
      <c r="B45" s="30"/>
      <c r="C45" s="299" t="s">
        <v>54</v>
      </c>
      <c r="D45" s="300"/>
      <c r="E45" s="300"/>
      <c r="F45" s="300"/>
      <c r="G45" s="301"/>
      <c r="H45" s="104" t="s">
        <v>71</v>
      </c>
      <c r="I45" s="104" t="s">
        <v>72</v>
      </c>
      <c r="J45" s="264"/>
      <c r="K45" s="259"/>
      <c r="M45" s="4"/>
    </row>
    <row r="46" spans="2:13" s="1" customFormat="1" ht="34.950000000000003" customHeight="1" x14ac:dyDescent="0.25">
      <c r="B46" s="14"/>
      <c r="C46" s="260" t="s">
        <v>33</v>
      </c>
      <c r="D46" s="261"/>
      <c r="E46" s="261"/>
      <c r="F46" s="261"/>
      <c r="G46" s="262"/>
      <c r="H46" s="105">
        <v>0.77</v>
      </c>
      <c r="I46" s="102">
        <v>8117.19</v>
      </c>
      <c r="J46" s="264"/>
      <c r="K46" s="259"/>
      <c r="L46" s="155" t="s">
        <v>73</v>
      </c>
      <c r="M46" s="6"/>
    </row>
    <row r="47" spans="2:13" s="1" customFormat="1" ht="34.950000000000003" customHeight="1" x14ac:dyDescent="0.25">
      <c r="B47" s="14"/>
      <c r="C47" s="260" t="s">
        <v>38</v>
      </c>
      <c r="D47" s="261"/>
      <c r="E47" s="261"/>
      <c r="F47" s="261"/>
      <c r="G47" s="262"/>
      <c r="H47" s="105">
        <v>0.13</v>
      </c>
      <c r="I47" s="102">
        <v>119.37</v>
      </c>
      <c r="J47" s="264"/>
      <c r="K47" s="259"/>
      <c r="L47" s="155" t="s">
        <v>74</v>
      </c>
      <c r="M47" s="6"/>
    </row>
    <row r="48" spans="2:13" s="1" customFormat="1" ht="34.950000000000003" customHeight="1" x14ac:dyDescent="0.25">
      <c r="B48" s="14"/>
      <c r="C48" s="260" t="s">
        <v>42</v>
      </c>
      <c r="D48" s="261"/>
      <c r="E48" s="261"/>
      <c r="F48" s="261"/>
      <c r="G48" s="262"/>
      <c r="H48" s="105">
        <v>0.1</v>
      </c>
      <c r="I48" s="102">
        <v>438.26</v>
      </c>
      <c r="J48" s="264"/>
      <c r="K48" s="259"/>
      <c r="L48" s="155" t="s">
        <v>75</v>
      </c>
      <c r="M48" s="6"/>
    </row>
    <row r="49" spans="2:13" ht="78.75" customHeight="1" x14ac:dyDescent="0.25">
      <c r="B49" s="30"/>
      <c r="C49" s="266"/>
      <c r="D49" s="267"/>
      <c r="E49" s="267"/>
      <c r="F49" s="267"/>
      <c r="G49" s="267"/>
      <c r="H49" s="268"/>
      <c r="I49" s="103"/>
      <c r="J49" s="265"/>
      <c r="K49" s="62"/>
      <c r="M49" s="4"/>
    </row>
    <row r="50" spans="2:13" ht="10.199999999999999" customHeight="1" x14ac:dyDescent="0.25">
      <c r="B50" s="14"/>
      <c r="C50" s="1"/>
      <c r="D50" s="1"/>
      <c r="E50" s="1"/>
      <c r="F50" s="1"/>
      <c r="G50" s="1"/>
      <c r="H50" s="1"/>
      <c r="I50" s="1"/>
      <c r="J50" s="1"/>
      <c r="K50" s="1"/>
      <c r="L50" s="1"/>
      <c r="M50" s="15"/>
    </row>
    <row r="51" spans="2:13" x14ac:dyDescent="0.25">
      <c r="B51" s="14"/>
      <c r="C51" s="1"/>
      <c r="D51" s="1"/>
      <c r="E51" s="1"/>
      <c r="F51" s="1"/>
      <c r="G51" s="1"/>
      <c r="H51" s="1"/>
      <c r="I51" s="1"/>
      <c r="J51" s="1"/>
      <c r="K51" s="1"/>
      <c r="L51" s="1"/>
      <c r="M51" s="15"/>
    </row>
    <row r="52" spans="2:13" x14ac:dyDescent="0.25">
      <c r="B52" s="14"/>
      <c r="C52" s="1"/>
      <c r="D52" s="1"/>
      <c r="E52" s="1"/>
      <c r="F52" s="1"/>
      <c r="G52" s="1"/>
      <c r="H52" s="1"/>
      <c r="I52" s="1"/>
      <c r="J52" s="1"/>
      <c r="K52" s="1"/>
      <c r="L52" s="1"/>
      <c r="M52" s="15"/>
    </row>
    <row r="53" spans="2:13" s="1" customFormat="1" ht="49.95" customHeight="1" x14ac:dyDescent="0.25">
      <c r="B53" s="292" t="s">
        <v>76</v>
      </c>
      <c r="C53" s="293"/>
      <c r="D53" s="293"/>
      <c r="E53" s="293"/>
      <c r="F53" s="293"/>
      <c r="G53" s="293"/>
      <c r="H53" s="293"/>
      <c r="I53" s="293"/>
      <c r="J53" s="293"/>
      <c r="K53" s="293"/>
      <c r="L53" s="293"/>
      <c r="M53" s="294"/>
    </row>
    <row r="54" spans="2:13" s="1" customFormat="1" ht="216" customHeight="1" x14ac:dyDescent="0.25">
      <c r="B54" s="467" t="s">
        <v>411</v>
      </c>
      <c r="C54" s="297"/>
      <c r="D54" s="297"/>
      <c r="E54" s="297"/>
      <c r="F54" s="297"/>
      <c r="G54" s="297"/>
      <c r="H54" s="297"/>
      <c r="I54" s="297"/>
      <c r="J54" s="297"/>
      <c r="K54" s="297"/>
      <c r="L54" s="297"/>
      <c r="M54" s="298"/>
    </row>
    <row r="55" spans="2:13" ht="10.199999999999999" customHeight="1" x14ac:dyDescent="0.25">
      <c r="B55" s="22"/>
      <c r="C55" s="3"/>
      <c r="J55" s="3"/>
      <c r="K55" s="47"/>
      <c r="L55" s="4"/>
      <c r="M55" s="46"/>
    </row>
    <row r="56" spans="2:13" s="1" customFormat="1" ht="49.95" hidden="1" customHeight="1" x14ac:dyDescent="0.25">
      <c r="B56" s="289" t="s">
        <v>380</v>
      </c>
      <c r="C56" s="290"/>
      <c r="D56" s="290"/>
      <c r="E56" s="290"/>
      <c r="F56" s="290"/>
      <c r="G56" s="290"/>
      <c r="H56" s="290"/>
      <c r="I56" s="290"/>
      <c r="J56" s="290"/>
      <c r="K56" s="290"/>
      <c r="L56" s="290"/>
      <c r="M56" s="291"/>
    </row>
    <row r="57" spans="2:13" ht="10.199999999999999" hidden="1" customHeight="1" x14ac:dyDescent="0.25">
      <c r="B57" s="31"/>
      <c r="C57" s="32"/>
      <c r="D57" s="32"/>
      <c r="E57" s="32"/>
      <c r="F57" s="32"/>
      <c r="G57" s="32"/>
      <c r="H57" s="32"/>
      <c r="I57" s="32"/>
      <c r="J57" s="32"/>
      <c r="K57" s="48"/>
      <c r="L57" s="44"/>
      <c r="M57" s="41"/>
    </row>
    <row r="58" spans="2:13" s="1" customFormat="1" ht="60" hidden="1" customHeight="1" x14ac:dyDescent="0.25">
      <c r="B58" s="286" t="s">
        <v>381</v>
      </c>
      <c r="C58" s="287"/>
      <c r="D58" s="287"/>
      <c r="E58" s="287"/>
      <c r="F58" s="287"/>
      <c r="G58" s="287"/>
      <c r="H58" s="287"/>
      <c r="I58" s="287"/>
      <c r="J58" s="287"/>
      <c r="K58" s="287"/>
      <c r="L58" s="287"/>
      <c r="M58" s="288"/>
    </row>
    <row r="59" spans="2:13" ht="6" customHeight="1" x14ac:dyDescent="0.25">
      <c r="B59" s="22"/>
      <c r="C59" s="3"/>
      <c r="J59" s="3"/>
      <c r="K59" s="47"/>
      <c r="L59" s="4"/>
      <c r="M59" s="46"/>
    </row>
    <row r="60" spans="2:13" s="1" customFormat="1" ht="72" customHeight="1" x14ac:dyDescent="0.25">
      <c r="B60" s="466" t="s">
        <v>407</v>
      </c>
      <c r="C60" s="284"/>
      <c r="D60" s="284"/>
      <c r="E60" s="284"/>
      <c r="F60" s="284"/>
      <c r="G60" s="284"/>
      <c r="H60" s="284"/>
      <c r="I60" s="284"/>
      <c r="J60" s="284"/>
      <c r="K60" s="284"/>
      <c r="L60" s="284"/>
      <c r="M60" s="285"/>
    </row>
    <row r="61" spans="2:13" ht="9.75" customHeight="1" x14ac:dyDescent="0.25">
      <c r="B61" s="31"/>
      <c r="C61" s="32"/>
      <c r="D61" s="32"/>
      <c r="E61" s="32"/>
      <c r="F61" s="32"/>
      <c r="G61" s="32"/>
      <c r="H61" s="32"/>
      <c r="I61" s="32"/>
      <c r="J61" s="32"/>
      <c r="K61" s="48"/>
      <c r="L61" s="44"/>
      <c r="M61" s="41"/>
    </row>
    <row r="62" spans="2:13" ht="18" customHeight="1" x14ac:dyDescent="0.25">
      <c r="B62" s="3" t="s">
        <v>77</v>
      </c>
      <c r="C62" s="3"/>
      <c r="E62" s="72"/>
      <c r="F62" s="73"/>
      <c r="H62" s="4"/>
      <c r="J62" s="55"/>
      <c r="K62" s="55"/>
      <c r="M62" s="55"/>
    </row>
    <row r="63" spans="2:13" ht="18" customHeight="1" x14ac:dyDescent="0.25">
      <c r="B63" t="s">
        <v>78</v>
      </c>
      <c r="C63" s="3"/>
      <c r="E63" s="72"/>
      <c r="F63" s="73"/>
      <c r="H63" s="4"/>
      <c r="J63" s="55"/>
      <c r="K63" s="55"/>
      <c r="M63" s="55"/>
    </row>
    <row r="64" spans="2:13" ht="18" customHeight="1" x14ac:dyDescent="0.25">
      <c r="C64" s="3"/>
      <c r="E64" s="72"/>
      <c r="F64" s="73"/>
      <c r="H64" s="4"/>
      <c r="J64" s="55"/>
      <c r="K64" s="4"/>
      <c r="L64" s="4"/>
      <c r="M64" s="4"/>
    </row>
    <row r="65" spans="2:13" ht="18" customHeight="1" x14ac:dyDescent="0.25">
      <c r="B65" s="76"/>
      <c r="C65" s="76"/>
      <c r="D65" s="76"/>
      <c r="E65" s="188"/>
      <c r="F65" s="189"/>
      <c r="G65" s="76"/>
      <c r="H65" s="4"/>
      <c r="J65" s="55"/>
      <c r="K65" s="4"/>
      <c r="L65" s="4"/>
      <c r="M65" s="4"/>
    </row>
    <row r="66" spans="2:13" ht="18" customHeight="1" x14ac:dyDescent="0.25">
      <c r="B66" s="3" t="s">
        <v>79</v>
      </c>
      <c r="C66" s="3"/>
      <c r="D66" s="3" t="s">
        <v>80</v>
      </c>
      <c r="E66" s="72"/>
      <c r="F66" s="3" t="s">
        <v>81</v>
      </c>
      <c r="H66" s="4"/>
      <c r="J66" s="55"/>
      <c r="K66" s="55"/>
      <c r="M66" s="55"/>
    </row>
    <row r="67" spans="2:13" x14ac:dyDescent="0.25">
      <c r="B67" s="3" t="s">
        <v>82</v>
      </c>
      <c r="C67" s="3"/>
      <c r="D67" s="3" t="s">
        <v>82</v>
      </c>
      <c r="E67" s="72"/>
      <c r="F67" s="3" t="s">
        <v>82</v>
      </c>
    </row>
    <row r="68" spans="2:13" x14ac:dyDescent="0.25">
      <c r="C68" s="3"/>
    </row>
    <row r="69" spans="2:13" x14ac:dyDescent="0.25">
      <c r="C69" s="3"/>
    </row>
    <row r="70" spans="2:13" x14ac:dyDescent="0.25">
      <c r="C70" s="3"/>
    </row>
    <row r="71" spans="2:13" x14ac:dyDescent="0.25">
      <c r="C71" s="3"/>
    </row>
    <row r="72" spans="2:13" x14ac:dyDescent="0.25">
      <c r="C72" s="3"/>
    </row>
    <row r="73" spans="2:13" x14ac:dyDescent="0.25">
      <c r="C73" s="3"/>
    </row>
    <row r="74" spans="2:13" x14ac:dyDescent="0.25">
      <c r="C74" s="3"/>
      <c r="I74" s="108"/>
    </row>
    <row r="75" spans="2:13" x14ac:dyDescent="0.25">
      <c r="C75" s="3"/>
      <c r="I75" s="108"/>
    </row>
    <row r="76" spans="2:13" x14ac:dyDescent="0.25">
      <c r="C76" s="3"/>
      <c r="I76" s="109"/>
    </row>
    <row r="77" spans="2:13" x14ac:dyDescent="0.25">
      <c r="C77" s="3"/>
    </row>
    <row r="78" spans="2:13" x14ac:dyDescent="0.25">
      <c r="C78" s="3"/>
    </row>
    <row r="79" spans="2:13" x14ac:dyDescent="0.25">
      <c r="C79" s="3"/>
    </row>
    <row r="80" spans="2:13" x14ac:dyDescent="0.25">
      <c r="C80" s="3"/>
    </row>
    <row r="81" spans="3:3" x14ac:dyDescent="0.25">
      <c r="C81" s="3"/>
    </row>
    <row r="82" spans="3:3" x14ac:dyDescent="0.25">
      <c r="C82" s="3"/>
    </row>
    <row r="83" spans="3:3" x14ac:dyDescent="0.25">
      <c r="C83" s="3"/>
    </row>
    <row r="84" spans="3:3" x14ac:dyDescent="0.25">
      <c r="C84" s="3"/>
    </row>
    <row r="85" spans="3:3" x14ac:dyDescent="0.25">
      <c r="C85" s="3"/>
    </row>
    <row r="86" spans="3:3" x14ac:dyDescent="0.25">
      <c r="C86" s="3"/>
    </row>
    <row r="87" spans="3:3" x14ac:dyDescent="0.25">
      <c r="C87" s="3"/>
    </row>
    <row r="88" spans="3:3" x14ac:dyDescent="0.25">
      <c r="C88" s="3"/>
    </row>
    <row r="89" spans="3:3" x14ac:dyDescent="0.25">
      <c r="C89" s="3"/>
    </row>
    <row r="90" spans="3:3" x14ac:dyDescent="0.25">
      <c r="C90" s="3"/>
    </row>
    <row r="91" spans="3:3" x14ac:dyDescent="0.25">
      <c r="C91" s="3"/>
    </row>
    <row r="92" spans="3:3" x14ac:dyDescent="0.25">
      <c r="C92" s="3"/>
    </row>
    <row r="93" spans="3:3" x14ac:dyDescent="0.25">
      <c r="C93" s="3"/>
    </row>
    <row r="94" spans="3:3" x14ac:dyDescent="0.25">
      <c r="C94" s="3"/>
    </row>
    <row r="95" spans="3:3" x14ac:dyDescent="0.25">
      <c r="C95" s="3"/>
    </row>
    <row r="96" spans="3:3" x14ac:dyDescent="0.25">
      <c r="C96" s="3"/>
    </row>
    <row r="97" spans="3:3" x14ac:dyDescent="0.25">
      <c r="C97" s="3"/>
    </row>
    <row r="98" spans="3:3" x14ac:dyDescent="0.25">
      <c r="C98" s="3"/>
    </row>
    <row r="99" spans="3:3" x14ac:dyDescent="0.25">
      <c r="C99" s="3"/>
    </row>
    <row r="100" spans="3:3" x14ac:dyDescent="0.25">
      <c r="C100" s="3"/>
    </row>
    <row r="101" spans="3:3" x14ac:dyDescent="0.25">
      <c r="C101" s="3"/>
    </row>
    <row r="102" spans="3:3" x14ac:dyDescent="0.25">
      <c r="C102" s="3"/>
    </row>
    <row r="103" spans="3:3" x14ac:dyDescent="0.25">
      <c r="C103" s="3"/>
    </row>
    <row r="104" spans="3:3" x14ac:dyDescent="0.25">
      <c r="C104" s="3"/>
    </row>
    <row r="105" spans="3:3" x14ac:dyDescent="0.25">
      <c r="C105" s="3"/>
    </row>
    <row r="106" spans="3:3" x14ac:dyDescent="0.25">
      <c r="C106" s="3"/>
    </row>
    <row r="107" spans="3:3" x14ac:dyDescent="0.25">
      <c r="C107" s="3"/>
    </row>
    <row r="108" spans="3:3" x14ac:dyDescent="0.25">
      <c r="C108" s="3"/>
    </row>
    <row r="109" spans="3:3" x14ac:dyDescent="0.25">
      <c r="C109" s="3"/>
    </row>
    <row r="110" spans="3:3" x14ac:dyDescent="0.25">
      <c r="C110" s="3"/>
    </row>
    <row r="111" spans="3:3" x14ac:dyDescent="0.25">
      <c r="C111" s="3"/>
    </row>
    <row r="112" spans="3:3" x14ac:dyDescent="0.25">
      <c r="C112" s="3"/>
    </row>
    <row r="113" spans="3:3" x14ac:dyDescent="0.25">
      <c r="C113" s="3"/>
    </row>
    <row r="114" spans="3:3" x14ac:dyDescent="0.25">
      <c r="C114" s="3"/>
    </row>
    <row r="115" spans="3:3" x14ac:dyDescent="0.25">
      <c r="C115" s="3"/>
    </row>
    <row r="116" spans="3:3" x14ac:dyDescent="0.25">
      <c r="C116" s="3"/>
    </row>
    <row r="117" spans="3:3" x14ac:dyDescent="0.25">
      <c r="C117" s="3"/>
    </row>
    <row r="118" spans="3:3" x14ac:dyDescent="0.25">
      <c r="C118" s="3"/>
    </row>
    <row r="119" spans="3:3" x14ac:dyDescent="0.25">
      <c r="C119" s="3"/>
    </row>
    <row r="120" spans="3:3" x14ac:dyDescent="0.25">
      <c r="C120" s="3"/>
    </row>
    <row r="121" spans="3:3" x14ac:dyDescent="0.25">
      <c r="C121" s="3"/>
    </row>
    <row r="122" spans="3:3" x14ac:dyDescent="0.25">
      <c r="C122" s="3"/>
    </row>
    <row r="123" spans="3:3" x14ac:dyDescent="0.25">
      <c r="C123" s="3"/>
    </row>
    <row r="124" spans="3:3" x14ac:dyDescent="0.25">
      <c r="C124" s="3"/>
    </row>
    <row r="125" spans="3:3" x14ac:dyDescent="0.25">
      <c r="C125" s="3"/>
    </row>
    <row r="126" spans="3:3" x14ac:dyDescent="0.25">
      <c r="C126" s="3"/>
    </row>
    <row r="127" spans="3:3" x14ac:dyDescent="0.25">
      <c r="C127" s="3"/>
    </row>
    <row r="128" spans="3:3" x14ac:dyDescent="0.25">
      <c r="C128" s="3"/>
    </row>
    <row r="129" spans="3:3" x14ac:dyDescent="0.25">
      <c r="C129" s="3"/>
    </row>
    <row r="130" spans="3:3" x14ac:dyDescent="0.25">
      <c r="C130" s="3"/>
    </row>
    <row r="131" spans="3:3" x14ac:dyDescent="0.25">
      <c r="C131" s="3"/>
    </row>
    <row r="132" spans="3:3" x14ac:dyDescent="0.25">
      <c r="C132" s="3"/>
    </row>
    <row r="133" spans="3:3" x14ac:dyDescent="0.25">
      <c r="C133" s="3"/>
    </row>
    <row r="134" spans="3:3" x14ac:dyDescent="0.25">
      <c r="C134" s="3"/>
    </row>
    <row r="135" spans="3:3" x14ac:dyDescent="0.25">
      <c r="C135" s="3"/>
    </row>
    <row r="136" spans="3:3" x14ac:dyDescent="0.25">
      <c r="C136" s="3"/>
    </row>
    <row r="137" spans="3:3" x14ac:dyDescent="0.25">
      <c r="C137" s="3"/>
    </row>
    <row r="138" spans="3:3" x14ac:dyDescent="0.25">
      <c r="C138" s="3"/>
    </row>
    <row r="139" spans="3:3" x14ac:dyDescent="0.25">
      <c r="C139" s="3"/>
    </row>
    <row r="140" spans="3:3" x14ac:dyDescent="0.25">
      <c r="C140" s="3"/>
    </row>
    <row r="141" spans="3:3" x14ac:dyDescent="0.25">
      <c r="C141" s="3"/>
    </row>
    <row r="142" spans="3:3" x14ac:dyDescent="0.25">
      <c r="C142" s="3"/>
    </row>
    <row r="143" spans="3:3" x14ac:dyDescent="0.25">
      <c r="C143" s="3"/>
    </row>
    <row r="144" spans="3:3" x14ac:dyDescent="0.25">
      <c r="C144" s="3"/>
    </row>
    <row r="145" spans="3:3" x14ac:dyDescent="0.25">
      <c r="C145" s="3"/>
    </row>
    <row r="146" spans="3:3" x14ac:dyDescent="0.25">
      <c r="C146" s="3"/>
    </row>
    <row r="147" spans="3:3" x14ac:dyDescent="0.25">
      <c r="C147" s="3"/>
    </row>
    <row r="148" spans="3:3" x14ac:dyDescent="0.25">
      <c r="C148" s="3"/>
    </row>
    <row r="149" spans="3:3" x14ac:dyDescent="0.25">
      <c r="C149" s="3"/>
    </row>
    <row r="150" spans="3:3" x14ac:dyDescent="0.25">
      <c r="C150" s="3"/>
    </row>
    <row r="151" spans="3:3" x14ac:dyDescent="0.25">
      <c r="C151" s="3"/>
    </row>
    <row r="152" spans="3:3" x14ac:dyDescent="0.25">
      <c r="C152" s="3"/>
    </row>
    <row r="153" spans="3:3" x14ac:dyDescent="0.25">
      <c r="C153" s="3"/>
    </row>
    <row r="154" spans="3:3" x14ac:dyDescent="0.25">
      <c r="C154" s="3"/>
    </row>
    <row r="155" spans="3:3" x14ac:dyDescent="0.25">
      <c r="C155" s="3"/>
    </row>
    <row r="156" spans="3:3" x14ac:dyDescent="0.25">
      <c r="C156" s="3"/>
    </row>
    <row r="157" spans="3:3" x14ac:dyDescent="0.25">
      <c r="C157" s="3"/>
    </row>
    <row r="158" spans="3:3" x14ac:dyDescent="0.25">
      <c r="C158" s="3"/>
    </row>
    <row r="159" spans="3:3" x14ac:dyDescent="0.25">
      <c r="C159" s="3"/>
    </row>
    <row r="160" spans="3:3" x14ac:dyDescent="0.25">
      <c r="C160" s="3"/>
    </row>
    <row r="161" spans="3:3" x14ac:dyDescent="0.25">
      <c r="C161" s="3"/>
    </row>
    <row r="162" spans="3:3" x14ac:dyDescent="0.25">
      <c r="C162" s="3"/>
    </row>
    <row r="163" spans="3:3" x14ac:dyDescent="0.25">
      <c r="C163" s="3"/>
    </row>
    <row r="164" spans="3:3" x14ac:dyDescent="0.25">
      <c r="C164" s="3"/>
    </row>
    <row r="165" spans="3:3" x14ac:dyDescent="0.25">
      <c r="C165" s="3"/>
    </row>
    <row r="166" spans="3:3" x14ac:dyDescent="0.25">
      <c r="C166" s="3"/>
    </row>
    <row r="167" spans="3:3" x14ac:dyDescent="0.25">
      <c r="C167" s="3"/>
    </row>
    <row r="168" spans="3:3" x14ac:dyDescent="0.25">
      <c r="C168" s="3"/>
    </row>
    <row r="169" spans="3:3" x14ac:dyDescent="0.25">
      <c r="C169" s="3"/>
    </row>
    <row r="170" spans="3:3" x14ac:dyDescent="0.25">
      <c r="C170" s="3"/>
    </row>
    <row r="171" spans="3:3" x14ac:dyDescent="0.25">
      <c r="C171" s="3"/>
    </row>
    <row r="172" spans="3:3" x14ac:dyDescent="0.25">
      <c r="C172" s="3"/>
    </row>
    <row r="173" spans="3:3" x14ac:dyDescent="0.25">
      <c r="C173" s="3"/>
    </row>
    <row r="174" spans="3:3" x14ac:dyDescent="0.25">
      <c r="C174" s="3"/>
    </row>
    <row r="175" spans="3:3" x14ac:dyDescent="0.25">
      <c r="C175" s="3"/>
    </row>
    <row r="176" spans="3:3" x14ac:dyDescent="0.25">
      <c r="C176" s="3"/>
    </row>
    <row r="177" spans="3:3" x14ac:dyDescent="0.25">
      <c r="C177" s="3"/>
    </row>
    <row r="178" spans="3:3" x14ac:dyDescent="0.25">
      <c r="C178" s="3"/>
    </row>
    <row r="179" spans="3:3" x14ac:dyDescent="0.25">
      <c r="C179" s="3"/>
    </row>
    <row r="180" spans="3:3" x14ac:dyDescent="0.25">
      <c r="C180" s="3"/>
    </row>
    <row r="181" spans="3:3" x14ac:dyDescent="0.25">
      <c r="C181" s="3"/>
    </row>
    <row r="182" spans="3:3" x14ac:dyDescent="0.25">
      <c r="C182" s="3"/>
    </row>
    <row r="183" spans="3:3" x14ac:dyDescent="0.25">
      <c r="C183" s="3"/>
    </row>
    <row r="184" spans="3:3" x14ac:dyDescent="0.25">
      <c r="C184" s="3"/>
    </row>
    <row r="185" spans="3:3" x14ac:dyDescent="0.25">
      <c r="C185" s="3"/>
    </row>
    <row r="186" spans="3:3" x14ac:dyDescent="0.25">
      <c r="C186" s="3"/>
    </row>
    <row r="187" spans="3:3" x14ac:dyDescent="0.25">
      <c r="C187" s="3"/>
    </row>
    <row r="188" spans="3:3" x14ac:dyDescent="0.25">
      <c r="C188" s="3"/>
    </row>
    <row r="189" spans="3:3" x14ac:dyDescent="0.25">
      <c r="C189" s="3"/>
    </row>
    <row r="190" spans="3:3" x14ac:dyDescent="0.25">
      <c r="C190" s="3"/>
    </row>
    <row r="191" spans="3:3" x14ac:dyDescent="0.25">
      <c r="C191" s="3"/>
    </row>
    <row r="192" spans="3:3" x14ac:dyDescent="0.25">
      <c r="C192" s="3"/>
    </row>
    <row r="193" spans="3:3" x14ac:dyDescent="0.25">
      <c r="C193" s="3"/>
    </row>
    <row r="194" spans="3:3" x14ac:dyDescent="0.25">
      <c r="C194" s="3"/>
    </row>
    <row r="195" spans="3:3" x14ac:dyDescent="0.25">
      <c r="C195" s="3"/>
    </row>
    <row r="196" spans="3:3" x14ac:dyDescent="0.25">
      <c r="C196" s="3"/>
    </row>
    <row r="197" spans="3:3" x14ac:dyDescent="0.25">
      <c r="C197" s="3"/>
    </row>
    <row r="198" spans="3:3" x14ac:dyDescent="0.25">
      <c r="C198" s="3"/>
    </row>
    <row r="199" spans="3:3" x14ac:dyDescent="0.25">
      <c r="C199" s="3"/>
    </row>
    <row r="200" spans="3:3" x14ac:dyDescent="0.25">
      <c r="C200" s="3"/>
    </row>
    <row r="201" spans="3:3" x14ac:dyDescent="0.25">
      <c r="C201" s="3"/>
    </row>
    <row r="202" spans="3:3" x14ac:dyDescent="0.25">
      <c r="C202" s="3"/>
    </row>
    <row r="203" spans="3:3" x14ac:dyDescent="0.25">
      <c r="C203" s="3"/>
    </row>
    <row r="204" spans="3:3" x14ac:dyDescent="0.25">
      <c r="C204" s="3"/>
    </row>
    <row r="205" spans="3:3" x14ac:dyDescent="0.25">
      <c r="C205" s="3"/>
    </row>
    <row r="206" spans="3:3" x14ac:dyDescent="0.25">
      <c r="C206" s="3"/>
    </row>
    <row r="207" spans="3:3" x14ac:dyDescent="0.25">
      <c r="C207" s="3"/>
    </row>
    <row r="208" spans="3:3" x14ac:dyDescent="0.25">
      <c r="C208" s="3"/>
    </row>
    <row r="209" spans="3:3" x14ac:dyDescent="0.25">
      <c r="C209" s="3"/>
    </row>
    <row r="210" spans="3:3" x14ac:dyDescent="0.25">
      <c r="C210" s="3"/>
    </row>
    <row r="211" spans="3:3" x14ac:dyDescent="0.25">
      <c r="C211" s="3"/>
    </row>
    <row r="212" spans="3:3" x14ac:dyDescent="0.25">
      <c r="C212" s="3"/>
    </row>
    <row r="213" spans="3:3" x14ac:dyDescent="0.25">
      <c r="C213" s="3"/>
    </row>
    <row r="214" spans="3:3" x14ac:dyDescent="0.25">
      <c r="C214" s="3"/>
    </row>
    <row r="215" spans="3:3" x14ac:dyDescent="0.25">
      <c r="C215" s="3"/>
    </row>
    <row r="216" spans="3:3" x14ac:dyDescent="0.25">
      <c r="C216" s="3"/>
    </row>
    <row r="217" spans="3:3" x14ac:dyDescent="0.25">
      <c r="C217" s="3"/>
    </row>
    <row r="218" spans="3:3" x14ac:dyDescent="0.25">
      <c r="C218" s="3"/>
    </row>
    <row r="219" spans="3:3" x14ac:dyDescent="0.25">
      <c r="C219" s="3"/>
    </row>
    <row r="220" spans="3:3" x14ac:dyDescent="0.25">
      <c r="C220" s="3"/>
    </row>
    <row r="221" spans="3:3" x14ac:dyDescent="0.25">
      <c r="C221" s="3"/>
    </row>
    <row r="222" spans="3:3" x14ac:dyDescent="0.25">
      <c r="C222" s="3"/>
    </row>
    <row r="223" spans="3:3" x14ac:dyDescent="0.25">
      <c r="C223" s="3"/>
    </row>
    <row r="224" spans="3:3" x14ac:dyDescent="0.25">
      <c r="C224" s="3"/>
    </row>
    <row r="225" spans="3:3" x14ac:dyDescent="0.25">
      <c r="C225" s="3"/>
    </row>
    <row r="226" spans="3:3" x14ac:dyDescent="0.25">
      <c r="C226" s="3"/>
    </row>
    <row r="227" spans="3:3" x14ac:dyDescent="0.25">
      <c r="C227" s="3"/>
    </row>
    <row r="228" spans="3:3" x14ac:dyDescent="0.25">
      <c r="C228" s="3"/>
    </row>
    <row r="229" spans="3:3" x14ac:dyDescent="0.25">
      <c r="C229" s="3"/>
    </row>
    <row r="230" spans="3:3" x14ac:dyDescent="0.25">
      <c r="C230" s="3"/>
    </row>
    <row r="231" spans="3:3" x14ac:dyDescent="0.25">
      <c r="C231" s="3"/>
    </row>
    <row r="232" spans="3:3" x14ac:dyDescent="0.25">
      <c r="C232" s="3"/>
    </row>
    <row r="233" spans="3:3" x14ac:dyDescent="0.25">
      <c r="C233" s="3"/>
    </row>
    <row r="234" spans="3:3" x14ac:dyDescent="0.25">
      <c r="C234" s="3"/>
    </row>
    <row r="235" spans="3:3" x14ac:dyDescent="0.25">
      <c r="C235" s="3"/>
    </row>
    <row r="236" spans="3:3" x14ac:dyDescent="0.25">
      <c r="C236" s="3"/>
    </row>
    <row r="237" spans="3:3" x14ac:dyDescent="0.25">
      <c r="C237" s="3"/>
    </row>
    <row r="238" spans="3:3" x14ac:dyDescent="0.25">
      <c r="C238" s="3"/>
    </row>
    <row r="239" spans="3:3" x14ac:dyDescent="0.25">
      <c r="C239" s="3"/>
    </row>
    <row r="240" spans="3:3" x14ac:dyDescent="0.25">
      <c r="C240" s="3"/>
    </row>
    <row r="241" spans="3:3" x14ac:dyDescent="0.25">
      <c r="C241" s="3"/>
    </row>
    <row r="242" spans="3:3" x14ac:dyDescent="0.25">
      <c r="C242" s="3"/>
    </row>
    <row r="243" spans="3:3" x14ac:dyDescent="0.25">
      <c r="C243" s="3"/>
    </row>
    <row r="244" spans="3:3" x14ac:dyDescent="0.25">
      <c r="C244" s="3"/>
    </row>
    <row r="245" spans="3:3" x14ac:dyDescent="0.25">
      <c r="C245" s="3"/>
    </row>
    <row r="246" spans="3:3" x14ac:dyDescent="0.25">
      <c r="C246" s="3"/>
    </row>
    <row r="247" spans="3:3" x14ac:dyDescent="0.25">
      <c r="C247" s="3"/>
    </row>
    <row r="248" spans="3:3" x14ac:dyDescent="0.25">
      <c r="C248" s="3"/>
    </row>
    <row r="249" spans="3:3" x14ac:dyDescent="0.25">
      <c r="C249" s="3"/>
    </row>
    <row r="250" spans="3:3" x14ac:dyDescent="0.25">
      <c r="C250" s="3"/>
    </row>
    <row r="251" spans="3:3" x14ac:dyDescent="0.25">
      <c r="C251" s="3"/>
    </row>
    <row r="252" spans="3:3" x14ac:dyDescent="0.25">
      <c r="C252" s="3"/>
    </row>
    <row r="253" spans="3:3" x14ac:dyDescent="0.25">
      <c r="C253" s="3"/>
    </row>
    <row r="254" spans="3:3" x14ac:dyDescent="0.25">
      <c r="C254" s="3"/>
    </row>
    <row r="255" spans="3:3" x14ac:dyDescent="0.25">
      <c r="C255" s="3"/>
    </row>
    <row r="256" spans="3:3" x14ac:dyDescent="0.25">
      <c r="C256" s="3"/>
    </row>
    <row r="257" spans="3:3" x14ac:dyDescent="0.25">
      <c r="C257" s="3"/>
    </row>
    <row r="258" spans="3:3" x14ac:dyDescent="0.25">
      <c r="C258" s="3"/>
    </row>
    <row r="259" spans="3:3" x14ac:dyDescent="0.25">
      <c r="C259" s="3"/>
    </row>
    <row r="260" spans="3:3" x14ac:dyDescent="0.25">
      <c r="C260" s="3"/>
    </row>
    <row r="261" spans="3:3" x14ac:dyDescent="0.25">
      <c r="C261" s="3"/>
    </row>
    <row r="262" spans="3:3" x14ac:dyDescent="0.25">
      <c r="C262" s="3"/>
    </row>
    <row r="263" spans="3:3" x14ac:dyDescent="0.25">
      <c r="C263" s="3"/>
    </row>
    <row r="264" spans="3:3" x14ac:dyDescent="0.25">
      <c r="C264" s="3"/>
    </row>
    <row r="265" spans="3:3" x14ac:dyDescent="0.25">
      <c r="C265" s="3"/>
    </row>
    <row r="266" spans="3:3" x14ac:dyDescent="0.25">
      <c r="C266" s="3"/>
    </row>
    <row r="267" spans="3:3" x14ac:dyDescent="0.25">
      <c r="C267" s="3"/>
    </row>
    <row r="268" spans="3:3" x14ac:dyDescent="0.25">
      <c r="C268" s="3"/>
    </row>
    <row r="269" spans="3:3" x14ac:dyDescent="0.25">
      <c r="C269" s="3"/>
    </row>
    <row r="270" spans="3:3" x14ac:dyDescent="0.25">
      <c r="C270" s="3"/>
    </row>
    <row r="271" spans="3:3" x14ac:dyDescent="0.25">
      <c r="C271" s="3"/>
    </row>
    <row r="272" spans="3:3" x14ac:dyDescent="0.25">
      <c r="C272" s="3"/>
    </row>
    <row r="273" spans="3:3" x14ac:dyDescent="0.25">
      <c r="C273" s="3"/>
    </row>
    <row r="274" spans="3:3" x14ac:dyDescent="0.25">
      <c r="C274" s="3"/>
    </row>
    <row r="275" spans="3:3" x14ac:dyDescent="0.25">
      <c r="C275" s="3"/>
    </row>
    <row r="276" spans="3:3" x14ac:dyDescent="0.25">
      <c r="C276" s="3"/>
    </row>
    <row r="277" spans="3:3" x14ac:dyDescent="0.25">
      <c r="C277" s="3"/>
    </row>
    <row r="278" spans="3:3" x14ac:dyDescent="0.25">
      <c r="C278" s="3"/>
    </row>
    <row r="279" spans="3:3" x14ac:dyDescent="0.25">
      <c r="C279" s="3"/>
    </row>
    <row r="280" spans="3:3" x14ac:dyDescent="0.25">
      <c r="C280" s="3"/>
    </row>
    <row r="281" spans="3:3" x14ac:dyDescent="0.25">
      <c r="C281" s="3"/>
    </row>
    <row r="282" spans="3:3" x14ac:dyDescent="0.25">
      <c r="C282" s="3"/>
    </row>
    <row r="283" spans="3:3" x14ac:dyDescent="0.25">
      <c r="C283" s="3"/>
    </row>
    <row r="284" spans="3:3" x14ac:dyDescent="0.25">
      <c r="C284" s="3"/>
    </row>
    <row r="285" spans="3:3" x14ac:dyDescent="0.25">
      <c r="C285" s="3"/>
    </row>
    <row r="286" spans="3:3" x14ac:dyDescent="0.25">
      <c r="C286" s="3"/>
    </row>
    <row r="287" spans="3:3" x14ac:dyDescent="0.25">
      <c r="C287" s="3"/>
    </row>
    <row r="288" spans="3:3" x14ac:dyDescent="0.25">
      <c r="C288" s="3"/>
    </row>
    <row r="289" spans="3:3" x14ac:dyDescent="0.25">
      <c r="C289" s="3"/>
    </row>
    <row r="290" spans="3:3" x14ac:dyDescent="0.25">
      <c r="C290" s="3"/>
    </row>
    <row r="291" spans="3:3" x14ac:dyDescent="0.25">
      <c r="C291" s="3"/>
    </row>
    <row r="292" spans="3:3" x14ac:dyDescent="0.25">
      <c r="C292" s="3"/>
    </row>
    <row r="293" spans="3:3" x14ac:dyDescent="0.25">
      <c r="C293" s="3"/>
    </row>
    <row r="294" spans="3:3" x14ac:dyDescent="0.25">
      <c r="C294" s="3"/>
    </row>
    <row r="295" spans="3:3" x14ac:dyDescent="0.25">
      <c r="C295" s="3"/>
    </row>
    <row r="296" spans="3:3" x14ac:dyDescent="0.25">
      <c r="C296" s="3"/>
    </row>
    <row r="297" spans="3:3" x14ac:dyDescent="0.25">
      <c r="C297" s="3"/>
    </row>
    <row r="298" spans="3:3" x14ac:dyDescent="0.25">
      <c r="C298" s="3"/>
    </row>
    <row r="299" spans="3:3" x14ac:dyDescent="0.25">
      <c r="C299" s="3"/>
    </row>
    <row r="300" spans="3:3" x14ac:dyDescent="0.25">
      <c r="C300" s="3"/>
    </row>
    <row r="301" spans="3:3" x14ac:dyDescent="0.25">
      <c r="C301" s="3"/>
    </row>
    <row r="302" spans="3:3" x14ac:dyDescent="0.25">
      <c r="C302" s="3"/>
    </row>
    <row r="303" spans="3:3" x14ac:dyDescent="0.25">
      <c r="C303" s="3"/>
    </row>
    <row r="304" spans="3:3" x14ac:dyDescent="0.25">
      <c r="C304" s="3"/>
    </row>
    <row r="305" spans="3:3" x14ac:dyDescent="0.25">
      <c r="C305" s="3"/>
    </row>
    <row r="306" spans="3:3" x14ac:dyDescent="0.25">
      <c r="C306" s="3"/>
    </row>
    <row r="307" spans="3:3" x14ac:dyDescent="0.25">
      <c r="C307" s="3"/>
    </row>
    <row r="308" spans="3:3" x14ac:dyDescent="0.25">
      <c r="C308" s="3"/>
    </row>
    <row r="309" spans="3:3" x14ac:dyDescent="0.25">
      <c r="C309" s="3"/>
    </row>
    <row r="310" spans="3:3" x14ac:dyDescent="0.25">
      <c r="C310" s="3"/>
    </row>
    <row r="311" spans="3:3" x14ac:dyDescent="0.25">
      <c r="C311" s="3"/>
    </row>
    <row r="312" spans="3:3" x14ac:dyDescent="0.25">
      <c r="C312" s="3"/>
    </row>
    <row r="313" spans="3:3" x14ac:dyDescent="0.25">
      <c r="C313" s="3"/>
    </row>
    <row r="314" spans="3:3" x14ac:dyDescent="0.25">
      <c r="C314" s="3"/>
    </row>
    <row r="315" spans="3:3" x14ac:dyDescent="0.25">
      <c r="C315" s="3"/>
    </row>
    <row r="316" spans="3:3" x14ac:dyDescent="0.25">
      <c r="C316" s="3"/>
    </row>
    <row r="317" spans="3:3" x14ac:dyDescent="0.25">
      <c r="C317" s="3"/>
    </row>
    <row r="318" spans="3:3" x14ac:dyDescent="0.25">
      <c r="C318" s="3"/>
    </row>
    <row r="319" spans="3:3" x14ac:dyDescent="0.25">
      <c r="C319" s="3"/>
    </row>
    <row r="320" spans="3:3" x14ac:dyDescent="0.25">
      <c r="C320" s="3"/>
    </row>
    <row r="321" spans="3:3" x14ac:dyDescent="0.25">
      <c r="C321" s="3"/>
    </row>
    <row r="322" spans="3:3" x14ac:dyDescent="0.25">
      <c r="C322" s="3"/>
    </row>
    <row r="323" spans="3:3" x14ac:dyDescent="0.25">
      <c r="C323" s="3"/>
    </row>
    <row r="324" spans="3:3" x14ac:dyDescent="0.25">
      <c r="C324" s="3"/>
    </row>
    <row r="325" spans="3:3" x14ac:dyDescent="0.25">
      <c r="C325" s="3"/>
    </row>
    <row r="326" spans="3:3" x14ac:dyDescent="0.25">
      <c r="C326" s="3"/>
    </row>
    <row r="327" spans="3:3" x14ac:dyDescent="0.25">
      <c r="C327" s="3"/>
    </row>
    <row r="328" spans="3:3" x14ac:dyDescent="0.25">
      <c r="C328" s="3"/>
    </row>
    <row r="329" spans="3:3" x14ac:dyDescent="0.25">
      <c r="C329" s="3"/>
    </row>
    <row r="330" spans="3:3" x14ac:dyDescent="0.25">
      <c r="C330" s="3"/>
    </row>
    <row r="331" spans="3:3" x14ac:dyDescent="0.25">
      <c r="C331" s="3"/>
    </row>
    <row r="332" spans="3:3" x14ac:dyDescent="0.25">
      <c r="C332" s="3"/>
    </row>
    <row r="333" spans="3:3" x14ac:dyDescent="0.25">
      <c r="C333" s="3"/>
    </row>
    <row r="334" spans="3:3" x14ac:dyDescent="0.25">
      <c r="C334" s="3"/>
    </row>
    <row r="335" spans="3:3" x14ac:dyDescent="0.25">
      <c r="C335" s="3"/>
    </row>
    <row r="336" spans="3:3" x14ac:dyDescent="0.25">
      <c r="C336" s="3"/>
    </row>
    <row r="337" spans="3:3" x14ac:dyDescent="0.25">
      <c r="C337" s="3"/>
    </row>
    <row r="338" spans="3:3" x14ac:dyDescent="0.25">
      <c r="C338" s="3"/>
    </row>
    <row r="339" spans="3:3" x14ac:dyDescent="0.25">
      <c r="C339" s="3"/>
    </row>
    <row r="340" spans="3:3" x14ac:dyDescent="0.25">
      <c r="C340" s="3"/>
    </row>
    <row r="341" spans="3:3" x14ac:dyDescent="0.25">
      <c r="C341" s="3"/>
    </row>
    <row r="342" spans="3:3" x14ac:dyDescent="0.25">
      <c r="C342" s="3"/>
    </row>
    <row r="343" spans="3:3" x14ac:dyDescent="0.25">
      <c r="C343" s="3"/>
    </row>
    <row r="344" spans="3:3" x14ac:dyDescent="0.25">
      <c r="C344" s="3"/>
    </row>
    <row r="345" spans="3:3" x14ac:dyDescent="0.25">
      <c r="C345" s="3"/>
    </row>
    <row r="346" spans="3:3" x14ac:dyDescent="0.25">
      <c r="C346" s="3"/>
    </row>
    <row r="347" spans="3:3" x14ac:dyDescent="0.25">
      <c r="C347" s="3"/>
    </row>
    <row r="348" spans="3:3" x14ac:dyDescent="0.25">
      <c r="C348" s="3"/>
    </row>
    <row r="349" spans="3:3" x14ac:dyDescent="0.25">
      <c r="C349" s="3"/>
    </row>
    <row r="350" spans="3:3" x14ac:dyDescent="0.25">
      <c r="C350" s="3"/>
    </row>
    <row r="351" spans="3:3" x14ac:dyDescent="0.25">
      <c r="C351" s="3"/>
    </row>
    <row r="352" spans="3:3" x14ac:dyDescent="0.25">
      <c r="C352" s="3"/>
    </row>
    <row r="353" spans="3:3" x14ac:dyDescent="0.25">
      <c r="C353" s="3"/>
    </row>
    <row r="354" spans="3:3" x14ac:dyDescent="0.25">
      <c r="C354" s="3"/>
    </row>
    <row r="355" spans="3:3" x14ac:dyDescent="0.25">
      <c r="C355" s="3"/>
    </row>
    <row r="356" spans="3:3" x14ac:dyDescent="0.25">
      <c r="C356" s="3"/>
    </row>
    <row r="357" spans="3:3" x14ac:dyDescent="0.25">
      <c r="C357" s="3"/>
    </row>
    <row r="358" spans="3:3" x14ac:dyDescent="0.25">
      <c r="C358" s="3"/>
    </row>
    <row r="359" spans="3:3" x14ac:dyDescent="0.25">
      <c r="C359" s="3"/>
    </row>
    <row r="360" spans="3:3" x14ac:dyDescent="0.25">
      <c r="C360" s="3"/>
    </row>
    <row r="361" spans="3:3" x14ac:dyDescent="0.25">
      <c r="C361" s="3"/>
    </row>
    <row r="362" spans="3:3" x14ac:dyDescent="0.25">
      <c r="C362" s="3"/>
    </row>
    <row r="363" spans="3:3" x14ac:dyDescent="0.25">
      <c r="C363" s="3"/>
    </row>
    <row r="364" spans="3:3" x14ac:dyDescent="0.25">
      <c r="C364" s="3"/>
    </row>
    <row r="365" spans="3:3" x14ac:dyDescent="0.25">
      <c r="C365" s="3"/>
    </row>
    <row r="366" spans="3:3" x14ac:dyDescent="0.25">
      <c r="C366" s="3"/>
    </row>
    <row r="367" spans="3:3" x14ac:dyDescent="0.25">
      <c r="C367" s="3"/>
    </row>
    <row r="368" spans="3:3" x14ac:dyDescent="0.25">
      <c r="C368" s="3"/>
    </row>
    <row r="369" spans="3:3" x14ac:dyDescent="0.25">
      <c r="C369" s="3"/>
    </row>
    <row r="370" spans="3:3" x14ac:dyDescent="0.25">
      <c r="C370" s="3"/>
    </row>
    <row r="371" spans="3:3" x14ac:dyDescent="0.25">
      <c r="C371" s="3"/>
    </row>
    <row r="372" spans="3:3" x14ac:dyDescent="0.25">
      <c r="C372" s="3"/>
    </row>
    <row r="373" spans="3:3" x14ac:dyDescent="0.25">
      <c r="C373" s="3"/>
    </row>
    <row r="374" spans="3:3" x14ac:dyDescent="0.25">
      <c r="C374" s="3"/>
    </row>
    <row r="375" spans="3:3" x14ac:dyDescent="0.25">
      <c r="C375" s="3"/>
    </row>
    <row r="376" spans="3:3" x14ac:dyDescent="0.25">
      <c r="C376" s="3"/>
    </row>
    <row r="377" spans="3:3" x14ac:dyDescent="0.25">
      <c r="C377" s="3"/>
    </row>
    <row r="378" spans="3:3" x14ac:dyDescent="0.25">
      <c r="C378" s="3"/>
    </row>
  </sheetData>
  <mergeCells count="85">
    <mergeCell ref="B60:M60"/>
    <mergeCell ref="B58:M58"/>
    <mergeCell ref="B56:M56"/>
    <mergeCell ref="B53:M53"/>
    <mergeCell ref="B32:B35"/>
    <mergeCell ref="F32:G35"/>
    <mergeCell ref="H32:I32"/>
    <mergeCell ref="H33:I33"/>
    <mergeCell ref="H35:I35"/>
    <mergeCell ref="C32:E32"/>
    <mergeCell ref="C35:D35"/>
    <mergeCell ref="H34:I34"/>
    <mergeCell ref="B54:M54"/>
    <mergeCell ref="C45:G45"/>
    <mergeCell ref="C42:I42"/>
    <mergeCell ref="C44:H44"/>
    <mergeCell ref="C13:F13"/>
    <mergeCell ref="B17:M17"/>
    <mergeCell ref="K24:K27"/>
    <mergeCell ref="C19:E19"/>
    <mergeCell ref="F19:G19"/>
    <mergeCell ref="H19:I19"/>
    <mergeCell ref="C21:D23"/>
    <mergeCell ref="E21:E23"/>
    <mergeCell ref="C25:D27"/>
    <mergeCell ref="E25:E27"/>
    <mergeCell ref="C24:E24"/>
    <mergeCell ref="L20:M23"/>
    <mergeCell ref="H24:I24"/>
    <mergeCell ref="H25:I25"/>
    <mergeCell ref="H27:I27"/>
    <mergeCell ref="H22:I22"/>
    <mergeCell ref="B2:M2"/>
    <mergeCell ref="B5:M5"/>
    <mergeCell ref="B8:M8"/>
    <mergeCell ref="C4:M4"/>
    <mergeCell ref="C3:M3"/>
    <mergeCell ref="I6:M6"/>
    <mergeCell ref="E6:H6"/>
    <mergeCell ref="C6:D6"/>
    <mergeCell ref="B7:M7"/>
    <mergeCell ref="K44:K48"/>
    <mergeCell ref="C48:G48"/>
    <mergeCell ref="J44:J49"/>
    <mergeCell ref="C49:H49"/>
    <mergeCell ref="C46:G46"/>
    <mergeCell ref="C47:G47"/>
    <mergeCell ref="B28:B31"/>
    <mergeCell ref="C28:E28"/>
    <mergeCell ref="L32:M35"/>
    <mergeCell ref="L39:M39"/>
    <mergeCell ref="L37:M37"/>
    <mergeCell ref="C33:D34"/>
    <mergeCell ref="E33:E34"/>
    <mergeCell ref="K32:K35"/>
    <mergeCell ref="C39:J39"/>
    <mergeCell ref="C37:J37"/>
    <mergeCell ref="C29:D31"/>
    <mergeCell ref="E29:E31"/>
    <mergeCell ref="L24:M27"/>
    <mergeCell ref="F24:G27"/>
    <mergeCell ref="L28:M31"/>
    <mergeCell ref="H26:I26"/>
    <mergeCell ref="H30:I30"/>
    <mergeCell ref="F28:G31"/>
    <mergeCell ref="K28:K31"/>
    <mergeCell ref="H28:I28"/>
    <mergeCell ref="H29:I29"/>
    <mergeCell ref="H31:I31"/>
    <mergeCell ref="B24:B27"/>
    <mergeCell ref="B9:M9"/>
    <mergeCell ref="B18:M18"/>
    <mergeCell ref="K20:K23"/>
    <mergeCell ref="L19:M19"/>
    <mergeCell ref="B11:B12"/>
    <mergeCell ref="C10:F10"/>
    <mergeCell ref="C11:F11"/>
    <mergeCell ref="C12:F12"/>
    <mergeCell ref="H21:I21"/>
    <mergeCell ref="H23:I23"/>
    <mergeCell ref="C15:H15"/>
    <mergeCell ref="H20:I20"/>
    <mergeCell ref="C20:E20"/>
    <mergeCell ref="B20:B23"/>
    <mergeCell ref="F20:G23"/>
  </mergeCells>
  <conditionalFormatting sqref="B53">
    <cfRule type="expression" dxfId="79" priority="520">
      <formula>#REF!="NO"</formula>
    </cfRule>
  </conditionalFormatting>
  <conditionalFormatting sqref="B56 B57:M57">
    <cfRule type="expression" dxfId="78" priority="141">
      <formula>#REF!="NO"</formula>
    </cfRule>
  </conditionalFormatting>
  <conditionalFormatting sqref="B60 B61:M61">
    <cfRule type="expression" dxfId="77" priority="592">
      <formula>#REF!="NO"</formula>
    </cfRule>
  </conditionalFormatting>
  <conditionalFormatting sqref="B44:I49 G11:G13 C12:C13 C42:J42 K42:K49 B43:J43 J44">
    <cfRule type="expression" dxfId="76" priority="268">
      <formula>$B$11="NO"</formula>
    </cfRule>
  </conditionalFormatting>
  <conditionalFormatting sqref="B58:M58">
    <cfRule type="cellIs" dxfId="75" priority="143" operator="equal">
      <formula>"HABILITADO"</formula>
    </cfRule>
    <cfRule type="cellIs" dxfId="74" priority="142" operator="notEqual">
      <formula>"HABILITADO"</formula>
    </cfRule>
  </conditionalFormatting>
  <conditionalFormatting sqref="C20">
    <cfRule type="cellIs" dxfId="73" priority="134" operator="equal">
      <formula>"NO PRESENTA"</formula>
    </cfRule>
    <cfRule type="cellIs" dxfId="72" priority="135" operator="equal">
      <formula>"NO CUMPLE"</formula>
    </cfRule>
    <cfRule type="cellIs" dxfId="71" priority="136" operator="equal">
      <formula>"CUMPLE"</formula>
    </cfRule>
  </conditionalFormatting>
  <conditionalFormatting sqref="C24">
    <cfRule type="cellIs" dxfId="70" priority="10" operator="equal">
      <formula>"NO PRESENTA"</formula>
    </cfRule>
    <cfRule type="cellIs" dxfId="69" priority="11" operator="equal">
      <formula>"NO CUMPLE"</formula>
    </cfRule>
    <cfRule type="cellIs" dxfId="68" priority="12" operator="equal">
      <formula>"CUMPLE"</formula>
    </cfRule>
  </conditionalFormatting>
  <conditionalFormatting sqref="C28">
    <cfRule type="cellIs" dxfId="67" priority="6" operator="equal">
      <formula>"NO PRESENTA"</formula>
    </cfRule>
    <cfRule type="cellIs" dxfId="66" priority="7" operator="equal">
      <formula>"NO CUMPLE"</formula>
    </cfRule>
    <cfRule type="cellIs" dxfId="65" priority="8" operator="equal">
      <formula>"CUMPLE"</formula>
    </cfRule>
  </conditionalFormatting>
  <conditionalFormatting sqref="C32">
    <cfRule type="cellIs" dxfId="64" priority="28" operator="equal">
      <formula>"NO PRESENTA"</formula>
    </cfRule>
    <cfRule type="cellIs" dxfId="63" priority="29" operator="equal">
      <formula>"NO CUMPLE"</formula>
    </cfRule>
    <cfRule type="cellIs" dxfId="62" priority="30" operator="equal">
      <formula>"CUMPLE"</formula>
    </cfRule>
  </conditionalFormatting>
  <conditionalFormatting sqref="C11:F13">
    <cfRule type="cellIs" dxfId="61" priority="5" operator="equal">
      <formula>0</formula>
    </cfRule>
  </conditionalFormatting>
  <conditionalFormatting sqref="C46:G48">
    <cfRule type="cellIs" dxfId="60" priority="202" operator="equal">
      <formula>0</formula>
    </cfRule>
  </conditionalFormatting>
  <conditionalFormatting sqref="C46:I48">
    <cfRule type="expression" dxfId="59" priority="173">
      <formula>$B$11="SI"</formula>
    </cfRule>
  </conditionalFormatting>
  <conditionalFormatting sqref="F20:H35 J20:J35 L20:M35">
    <cfRule type="cellIs" dxfId="58" priority="9" operator="equal">
      <formula>0</formula>
    </cfRule>
  </conditionalFormatting>
  <conditionalFormatting sqref="H11">
    <cfRule type="expression" dxfId="57" priority="41">
      <formula>$B$11="NO"</formula>
    </cfRule>
  </conditionalFormatting>
  <conditionalFormatting sqref="H46:H48">
    <cfRule type="cellIs" dxfId="56" priority="269" operator="lessThan">
      <formula>0.05</formula>
    </cfRule>
    <cfRule type="cellIs" dxfId="55" priority="519" operator="greaterThanOrEqual">
      <formula>0.05</formula>
    </cfRule>
  </conditionalFormatting>
  <conditionalFormatting sqref="H12:J13">
    <cfRule type="expression" dxfId="54" priority="2">
      <formula>$B$11="NO"</formula>
    </cfRule>
  </conditionalFormatting>
  <conditionalFormatting sqref="L37">
    <cfRule type="cellIs" dxfId="53" priority="133" operator="equal">
      <formula>"CUMPLE"</formula>
    </cfRule>
    <cfRule type="cellIs" dxfId="52" priority="132" operator="equal">
      <formula>"NO CUMPLE"</formula>
    </cfRule>
  </conditionalFormatting>
  <conditionalFormatting sqref="L39">
    <cfRule type="cellIs" dxfId="51" priority="140" operator="equal">
      <formula>"CUMPLE"</formula>
    </cfRule>
    <cfRule type="cellIs" dxfId="50" priority="139" operator="equal">
      <formula>"NO CUMPLE"</formula>
    </cfRule>
  </conditionalFormatting>
  <conditionalFormatting sqref="L12:M13">
    <cfRule type="expression" dxfId="49" priority="1">
      <formula>$B$11="NO"</formula>
    </cfRule>
  </conditionalFormatting>
  <dataValidations count="3">
    <dataValidation type="list" allowBlank="1" showInputMessage="1" showErrorMessage="1" sqref="I15 I49 I11:I12" xr:uid="{00000000-0002-0000-0100-000000000000}">
      <formula1>"SI,NO,NO APLICA"</formula1>
    </dataValidation>
    <dataValidation type="list" allowBlank="1" showInputMessage="1" showErrorMessage="1" sqref="B11" xr:uid="{00000000-0002-0000-0100-000001000000}">
      <formula1>"SI,NO"</formula1>
    </dataValidation>
    <dataValidation type="list" allowBlank="1" showInputMessage="1" showErrorMessage="1" sqref="B58:M58" xr:uid="{00000000-0002-0000-0100-000002000000}">
      <formula1>"HABILITADO,NO HABILITADO,RECHAZADO"</formula1>
    </dataValidation>
  </dataValidation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tint="0.39997558519241921"/>
  </sheetPr>
  <dimension ref="A1:P324"/>
  <sheetViews>
    <sheetView showGridLines="0" zoomScale="70" zoomScaleNormal="70" workbookViewId="0"/>
  </sheetViews>
  <sheetFormatPr baseColWidth="10" defaultColWidth="11.44140625" defaultRowHeight="13.2" x14ac:dyDescent="0.25"/>
  <cols>
    <col min="1" max="1" width="5.44140625" style="3" customWidth="1"/>
    <col min="2" max="2" width="19.44140625" style="3" customWidth="1"/>
    <col min="3" max="3" width="9.44140625" style="5" customWidth="1"/>
    <col min="4" max="6" width="9.44140625" style="3" customWidth="1"/>
    <col min="7" max="7" width="18.44140625" style="3" customWidth="1"/>
    <col min="8" max="8" width="30.44140625" style="3" customWidth="1"/>
    <col min="9" max="9" width="25.109375" style="3" customWidth="1"/>
    <col min="10" max="10" width="24.44140625" style="4" customWidth="1"/>
    <col min="11" max="11" width="30.44140625" style="47" customWidth="1"/>
    <col min="12" max="12" width="14.44140625" style="4" customWidth="1"/>
    <col min="13" max="13" width="54.44140625" style="45" customWidth="1"/>
    <col min="14" max="14" width="5.44140625" style="3" customWidth="1"/>
    <col min="15" max="16" width="11.44140625" style="4" customWidth="1"/>
    <col min="17" max="16384" width="11.44140625" style="3"/>
  </cols>
  <sheetData>
    <row r="1" spans="2:16" ht="25.2" customHeight="1" x14ac:dyDescent="0.25">
      <c r="C1" s="3"/>
    </row>
    <row r="2" spans="2:16" ht="24.75" customHeight="1" x14ac:dyDescent="0.25">
      <c r="B2" s="269" t="s">
        <v>18</v>
      </c>
      <c r="C2" s="269"/>
      <c r="D2" s="269"/>
      <c r="E2" s="269"/>
      <c r="F2" s="269"/>
      <c r="G2" s="269"/>
      <c r="H2" s="269"/>
      <c r="I2" s="269"/>
      <c r="J2" s="269"/>
      <c r="K2" s="269"/>
      <c r="L2" s="269"/>
      <c r="M2" s="269"/>
    </row>
    <row r="3" spans="2:16" ht="10.199999999999999" customHeight="1" x14ac:dyDescent="0.25">
      <c r="B3" s="209"/>
      <c r="C3" s="209"/>
      <c r="D3" s="209"/>
      <c r="E3" s="209"/>
      <c r="F3" s="209"/>
      <c r="G3" s="209"/>
      <c r="H3" s="209"/>
      <c r="I3" s="209"/>
      <c r="J3" s="209"/>
      <c r="K3" s="209"/>
      <c r="L3" s="209"/>
      <c r="M3" s="209"/>
    </row>
    <row r="4" spans="2:16" s="1" customFormat="1" ht="24.75" customHeight="1" x14ac:dyDescent="0.25">
      <c r="B4" s="270" t="s">
        <v>22</v>
      </c>
      <c r="C4" s="270"/>
      <c r="D4" s="270"/>
      <c r="E4" s="270"/>
      <c r="F4" s="270"/>
      <c r="G4" s="270"/>
      <c r="H4" s="270"/>
      <c r="I4" s="270"/>
      <c r="J4" s="270"/>
      <c r="K4" s="270"/>
      <c r="L4" s="270"/>
      <c r="M4" s="270"/>
      <c r="O4" s="6"/>
      <c r="P4" s="6"/>
    </row>
    <row r="5" spans="2:16" s="1" customFormat="1" ht="24.75" customHeight="1" x14ac:dyDescent="0.25">
      <c r="B5" s="20" t="s">
        <v>0</v>
      </c>
      <c r="C5" s="272" t="str">
        <f>+DATOS!C2</f>
        <v>IDRD-SG-CM-012-2026</v>
      </c>
      <c r="D5" s="272"/>
      <c r="E5" s="272"/>
      <c r="F5" s="272"/>
      <c r="G5" s="272"/>
      <c r="H5" s="272"/>
      <c r="I5" s="272"/>
      <c r="J5" s="272"/>
      <c r="K5" s="272"/>
      <c r="L5" s="272"/>
      <c r="M5" s="272"/>
      <c r="O5" s="6"/>
      <c r="P5" s="6"/>
    </row>
    <row r="6" spans="2:16" s="1" customFormat="1" ht="71.25" customHeight="1" x14ac:dyDescent="0.25">
      <c r="B6" s="20" t="s">
        <v>3</v>
      </c>
      <c r="C6" s="373" t="str">
        <f>+DATOS!C3</f>
        <v>CONTRATAR INTERVENTORÍA INTEGRAL QUE INCLUYE, PERO NO SE LIMITA A LA INTERVENTORÍA TÉCNICA, FINANCIERA Y/O CONTABLE, JURÍDICA, ADMINISTRATIVA, OPERATIVA Y MEDIO AMBIENTAL EN LA ETAPA DE OPERACIÓN Y MANTENIMIENTO DEL CONTRATO DE CONCESIÓN BAJO UN ESQUEMA DE ASOCIACIÓN PÚBLICO - PRIVADA DE INICIATIVA PRIVADA APP NO. IDRD-APP-IP-001-2015.</v>
      </c>
      <c r="D6" s="373"/>
      <c r="E6" s="373"/>
      <c r="F6" s="373"/>
      <c r="G6" s="373"/>
      <c r="H6" s="373"/>
      <c r="I6" s="373"/>
      <c r="J6" s="373"/>
      <c r="K6" s="373"/>
      <c r="L6" s="373"/>
      <c r="M6" s="373"/>
      <c r="O6" s="6"/>
      <c r="P6" s="6"/>
    </row>
    <row r="7" spans="2:16" s="1" customFormat="1" ht="35.25" customHeight="1" x14ac:dyDescent="0.25">
      <c r="B7" s="8" t="s">
        <v>19</v>
      </c>
      <c r="C7" s="357">
        <v>2</v>
      </c>
      <c r="D7" s="358"/>
      <c r="E7" s="276" t="s">
        <v>20</v>
      </c>
      <c r="F7" s="277"/>
      <c r="G7" s="277"/>
      <c r="H7" s="278"/>
      <c r="I7" s="357" t="s">
        <v>21</v>
      </c>
      <c r="J7" s="359"/>
      <c r="K7" s="359"/>
      <c r="L7" s="359"/>
      <c r="M7" s="358"/>
      <c r="O7" s="6"/>
      <c r="P7" s="6"/>
    </row>
    <row r="8" spans="2:16" ht="10.199999999999999" customHeight="1" x14ac:dyDescent="0.25">
      <c r="B8" s="209"/>
      <c r="C8" s="209"/>
      <c r="D8" s="209"/>
      <c r="E8" s="209"/>
      <c r="F8" s="209"/>
      <c r="G8" s="209"/>
      <c r="H8" s="209"/>
      <c r="I8" s="209"/>
      <c r="J8" s="209"/>
      <c r="K8" s="279"/>
      <c r="L8" s="279"/>
      <c r="M8" s="209"/>
    </row>
    <row r="9" spans="2:16" s="1" customFormat="1" ht="30" customHeight="1" x14ac:dyDescent="0.25">
      <c r="B9" s="366">
        <v>1</v>
      </c>
      <c r="C9" s="367"/>
      <c r="D9" s="367"/>
      <c r="E9" s="367"/>
      <c r="F9" s="367"/>
      <c r="G9" s="367"/>
      <c r="H9" s="367"/>
      <c r="I9" s="367"/>
      <c r="J9" s="367"/>
      <c r="K9" s="367"/>
      <c r="L9" s="367"/>
      <c r="M9" s="368"/>
      <c r="O9" s="6"/>
      <c r="P9" s="6"/>
    </row>
    <row r="10" spans="2:16" ht="10.199999999999999" customHeight="1" x14ac:dyDescent="0.25">
      <c r="B10" s="210"/>
      <c r="C10" s="211"/>
      <c r="D10" s="211"/>
      <c r="E10" s="211"/>
      <c r="F10" s="211"/>
      <c r="G10" s="211"/>
      <c r="H10" s="211"/>
      <c r="I10" s="211"/>
      <c r="J10" s="211"/>
      <c r="K10" s="211"/>
      <c r="L10" s="211"/>
      <c r="M10" s="212"/>
    </row>
    <row r="11" spans="2:16" s="1" customFormat="1" ht="25.2" customHeight="1" x14ac:dyDescent="0.25">
      <c r="B11" s="19" t="s">
        <v>46</v>
      </c>
      <c r="C11" s="369" t="s">
        <v>83</v>
      </c>
      <c r="D11" s="370"/>
      <c r="E11" s="370"/>
      <c r="F11" s="370"/>
      <c r="G11" s="370"/>
      <c r="H11" s="370"/>
      <c r="I11" s="371"/>
      <c r="J11" s="10" t="s">
        <v>28</v>
      </c>
      <c r="K11" s="10" t="s">
        <v>29</v>
      </c>
      <c r="L11" s="10" t="s">
        <v>30</v>
      </c>
      <c r="M11" s="10" t="s">
        <v>31</v>
      </c>
      <c r="O11" s="6"/>
      <c r="P11" s="6"/>
    </row>
    <row r="12" spans="2:16" ht="15" customHeight="1" x14ac:dyDescent="0.25">
      <c r="B12" s="31"/>
      <c r="C12" s="32"/>
      <c r="D12" s="32"/>
      <c r="E12" s="32"/>
      <c r="F12" s="32"/>
      <c r="G12" s="32"/>
      <c r="H12" s="32"/>
      <c r="I12" s="32"/>
      <c r="J12" s="32"/>
      <c r="K12" s="48"/>
      <c r="L12" s="44"/>
      <c r="M12" s="41"/>
    </row>
    <row r="13" spans="2:16" ht="40.5" customHeight="1" x14ac:dyDescent="0.25">
      <c r="B13" s="372" t="s">
        <v>68</v>
      </c>
      <c r="C13" s="340" t="s">
        <v>84</v>
      </c>
      <c r="D13" s="341"/>
      <c r="E13" s="341"/>
      <c r="F13" s="342"/>
      <c r="G13" s="343" t="s">
        <v>85</v>
      </c>
      <c r="H13" s="344"/>
      <c r="I13" s="12" t="s">
        <v>32</v>
      </c>
      <c r="J13" s="23">
        <f t="shared" ref="J13:J15" si="0">IF(I13="SI",1,(IF(I13="NO APLICA",-1,0)))</f>
        <v>1</v>
      </c>
      <c r="K13" s="56" t="s">
        <v>86</v>
      </c>
      <c r="L13" s="57">
        <v>1</v>
      </c>
      <c r="M13" s="60"/>
    </row>
    <row r="14" spans="2:16" ht="34.950000000000003" customHeight="1" x14ac:dyDescent="0.25">
      <c r="B14" s="372"/>
      <c r="C14" s="340" t="s">
        <v>87</v>
      </c>
      <c r="D14" s="341"/>
      <c r="E14" s="341"/>
      <c r="F14" s="342"/>
      <c r="G14" s="343" t="s">
        <v>33</v>
      </c>
      <c r="H14" s="344"/>
      <c r="I14" s="12" t="s">
        <v>32</v>
      </c>
      <c r="J14" s="23">
        <f t="shared" si="0"/>
        <v>1</v>
      </c>
      <c r="K14" s="56" t="s">
        <v>86</v>
      </c>
      <c r="L14" s="57">
        <v>1</v>
      </c>
      <c r="M14" s="60"/>
    </row>
    <row r="15" spans="2:16" ht="246" customHeight="1" x14ac:dyDescent="0.25">
      <c r="B15" s="372"/>
      <c r="C15" s="345" t="s">
        <v>88</v>
      </c>
      <c r="D15" s="346"/>
      <c r="E15" s="346"/>
      <c r="F15" s="347"/>
      <c r="G15" s="360" t="s">
        <v>58</v>
      </c>
      <c r="H15" s="361"/>
      <c r="I15" s="362" t="s">
        <v>32</v>
      </c>
      <c r="J15" s="263">
        <f t="shared" si="0"/>
        <v>1</v>
      </c>
      <c r="K15" s="364" t="s">
        <v>86</v>
      </c>
      <c r="L15" s="364">
        <v>1</v>
      </c>
      <c r="M15" s="364"/>
    </row>
    <row r="16" spans="2:16" ht="25.2" customHeight="1" x14ac:dyDescent="0.25">
      <c r="B16" s="372"/>
      <c r="C16" s="351" t="s">
        <v>89</v>
      </c>
      <c r="D16" s="352"/>
      <c r="E16" s="352"/>
      <c r="F16" s="353"/>
      <c r="G16" s="343" t="s">
        <v>90</v>
      </c>
      <c r="H16" s="344"/>
      <c r="I16" s="363"/>
      <c r="J16" s="265"/>
      <c r="K16" s="365"/>
      <c r="L16" s="365"/>
      <c r="M16" s="365"/>
    </row>
    <row r="17" spans="1:16" ht="34.950000000000003" customHeight="1" x14ac:dyDescent="0.25">
      <c r="B17" s="372"/>
      <c r="C17" s="335" t="s">
        <v>91</v>
      </c>
      <c r="D17" s="336"/>
      <c r="E17" s="336"/>
      <c r="F17" s="336"/>
      <c r="G17" s="336"/>
      <c r="H17" s="337"/>
      <c r="I17" s="12" t="s">
        <v>32</v>
      </c>
      <c r="J17" s="23">
        <f>IF(I17="SI",1,(IF(I17="NO APLICA",-1,0)))</f>
        <v>1</v>
      </c>
      <c r="K17" s="56" t="s">
        <v>92</v>
      </c>
      <c r="L17" s="57">
        <v>1</v>
      </c>
      <c r="M17" s="61" t="s">
        <v>93</v>
      </c>
    </row>
    <row r="18" spans="1:16" ht="34.950000000000003" customHeight="1" x14ac:dyDescent="0.25">
      <c r="B18" s="372"/>
      <c r="C18" s="335" t="s">
        <v>94</v>
      </c>
      <c r="D18" s="336"/>
      <c r="E18" s="336"/>
      <c r="F18" s="336"/>
      <c r="G18" s="336"/>
      <c r="H18" s="337"/>
      <c r="I18" s="12" t="s">
        <v>32</v>
      </c>
      <c r="J18" s="23">
        <f>IF(I18="SI",1,(IF(I18="NO APLICA",-1,0)))</f>
        <v>1</v>
      </c>
      <c r="K18" s="56" t="s">
        <v>92</v>
      </c>
      <c r="L18" s="57">
        <v>1</v>
      </c>
      <c r="M18" s="61" t="s">
        <v>95</v>
      </c>
    </row>
    <row r="19" spans="1:16" ht="34.950000000000003" customHeight="1" x14ac:dyDescent="0.25">
      <c r="B19" s="372"/>
      <c r="C19" s="335" t="s">
        <v>96</v>
      </c>
      <c r="D19" s="336"/>
      <c r="E19" s="336"/>
      <c r="F19" s="336"/>
      <c r="G19" s="336"/>
      <c r="H19" s="337"/>
      <c r="I19" s="12" t="s">
        <v>97</v>
      </c>
      <c r="J19" s="23">
        <f>IF(I19="SI",0,(IF(I19="NO APLICA",-1,1)))</f>
        <v>1</v>
      </c>
      <c r="K19" s="56"/>
      <c r="L19" s="57"/>
      <c r="M19" s="61"/>
    </row>
    <row r="20" spans="1:16" ht="10.199999999999999" customHeight="1" x14ac:dyDescent="0.25">
      <c r="B20" s="22"/>
      <c r="C20" s="32"/>
      <c r="D20" s="32"/>
      <c r="E20" s="32"/>
      <c r="F20" s="32"/>
      <c r="G20" s="32"/>
      <c r="H20" s="32"/>
      <c r="I20" s="32"/>
      <c r="J20" s="32"/>
      <c r="K20" s="48"/>
      <c r="L20" s="44"/>
      <c r="M20" s="41"/>
    </row>
    <row r="21" spans="1:16" s="2" customFormat="1" ht="34.950000000000003" customHeight="1" x14ac:dyDescent="0.25">
      <c r="A21" s="1"/>
      <c r="B21" s="65" t="s">
        <v>98</v>
      </c>
      <c r="C21" s="354" t="s">
        <v>99</v>
      </c>
      <c r="D21" s="355"/>
      <c r="E21" s="355"/>
      <c r="F21" s="355"/>
      <c r="G21" s="355"/>
      <c r="H21" s="355"/>
      <c r="I21" s="355"/>
      <c r="J21" s="355"/>
      <c r="K21" s="355"/>
      <c r="L21" s="355"/>
      <c r="M21" s="356"/>
      <c r="O21" s="88"/>
      <c r="P21" s="88"/>
    </row>
    <row r="22" spans="1:16" ht="10.199999999999999" customHeight="1" x14ac:dyDescent="0.25">
      <c r="B22" s="22"/>
      <c r="C22" s="3"/>
      <c r="J22" s="3"/>
      <c r="K22" s="49"/>
      <c r="L22" s="39"/>
      <c r="M22" s="46"/>
    </row>
    <row r="23" spans="1:16" ht="135" customHeight="1" x14ac:dyDescent="0.25">
      <c r="B23" s="19" t="s">
        <v>68</v>
      </c>
      <c r="C23" s="348" t="s">
        <v>100</v>
      </c>
      <c r="D23" s="349"/>
      <c r="E23" s="349"/>
      <c r="F23" s="349"/>
      <c r="G23" s="350"/>
      <c r="H23" s="84" t="s">
        <v>101</v>
      </c>
      <c r="I23" s="12" t="s">
        <v>102</v>
      </c>
      <c r="J23" s="23">
        <f t="shared" ref="J23" si="1">IF(I23="SI",1,(IF(I23="NO APLICA",-1,0)))</f>
        <v>-1</v>
      </c>
      <c r="K23" s="56"/>
      <c r="L23" s="57"/>
      <c r="M23" s="61"/>
    </row>
    <row r="24" spans="1:16" ht="10.199999999999999" customHeight="1" x14ac:dyDescent="0.25">
      <c r="B24" s="40"/>
      <c r="C24" s="32"/>
      <c r="D24" s="32"/>
      <c r="E24" s="32"/>
      <c r="F24" s="32"/>
      <c r="G24" s="32"/>
      <c r="H24" s="32"/>
      <c r="I24" s="32"/>
      <c r="J24" s="32"/>
      <c r="K24" s="48"/>
      <c r="L24" s="44"/>
      <c r="M24" s="41"/>
    </row>
    <row r="25" spans="1:16" ht="10.199999999999999" customHeight="1" x14ac:dyDescent="0.25">
      <c r="B25" s="40"/>
      <c r="C25" s="32"/>
      <c r="D25" s="32"/>
      <c r="E25" s="32"/>
      <c r="F25" s="32"/>
      <c r="G25" s="32"/>
      <c r="H25" s="32"/>
      <c r="I25" s="32"/>
      <c r="J25" s="32"/>
      <c r="K25" s="48"/>
      <c r="L25" s="44"/>
      <c r="M25" s="41"/>
    </row>
    <row r="26" spans="1:16" ht="130.5" customHeight="1" x14ac:dyDescent="0.25">
      <c r="B26" s="19" t="s">
        <v>46</v>
      </c>
      <c r="C26" s="314" t="s">
        <v>103</v>
      </c>
      <c r="D26" s="315"/>
      <c r="E26" s="315"/>
      <c r="F26" s="315"/>
      <c r="G26" s="315"/>
      <c r="H26" s="316"/>
      <c r="I26" s="12" t="s">
        <v>32</v>
      </c>
      <c r="J26" s="23">
        <f t="shared" ref="J26" si="2">IF(I26="SI",1,(IF(I26="NO APLICA",-1,0)))</f>
        <v>1</v>
      </c>
      <c r="K26" s="56"/>
      <c r="L26" s="57"/>
      <c r="M26" s="61"/>
    </row>
    <row r="27" spans="1:16" ht="10.199999999999999" customHeight="1" x14ac:dyDescent="0.25">
      <c r="B27" s="40"/>
      <c r="C27" s="32"/>
      <c r="D27" s="32"/>
      <c r="E27" s="32"/>
      <c r="F27" s="32"/>
      <c r="G27" s="32"/>
      <c r="H27" s="32"/>
      <c r="I27" s="32"/>
      <c r="J27" s="32"/>
      <c r="K27" s="48"/>
      <c r="L27" s="44"/>
      <c r="M27" s="41"/>
    </row>
    <row r="28" spans="1:16" ht="34.950000000000003" customHeight="1" x14ac:dyDescent="0.25">
      <c r="B28" s="65"/>
      <c r="C28" s="335" t="s">
        <v>104</v>
      </c>
      <c r="D28" s="336"/>
      <c r="E28" s="336"/>
      <c r="F28" s="336"/>
      <c r="G28" s="337"/>
      <c r="H28" s="106">
        <v>17199.97</v>
      </c>
      <c r="I28" s="12" t="s">
        <v>32</v>
      </c>
      <c r="J28" s="23">
        <f>IF(I28="SI",1,(IF(I28="NO APLICA",-1,0)))</f>
        <v>1</v>
      </c>
      <c r="K28" s="56" t="str">
        <f>+K13</f>
        <v>RUP / soporte contrato 297</v>
      </c>
      <c r="L28" s="57">
        <v>1</v>
      </c>
      <c r="M28" s="60"/>
    </row>
    <row r="29" spans="1:16" ht="34.950000000000003" customHeight="1" x14ac:dyDescent="0.25">
      <c r="B29" s="65"/>
      <c r="C29" s="335" t="s">
        <v>105</v>
      </c>
      <c r="D29" s="336"/>
      <c r="E29" s="336"/>
      <c r="F29" s="336"/>
      <c r="G29" s="337"/>
      <c r="H29" s="156">
        <v>40954</v>
      </c>
      <c r="I29" s="12" t="s">
        <v>32</v>
      </c>
      <c r="J29" s="23">
        <f>IF(I29="SI",1,(IF(I29="NO APLICA",-1,0)))</f>
        <v>1</v>
      </c>
      <c r="K29" s="56" t="str">
        <f>+K28</f>
        <v>RUP / soporte contrato 297</v>
      </c>
      <c r="L29" s="57">
        <v>1</v>
      </c>
      <c r="M29" s="110"/>
    </row>
    <row r="30" spans="1:16" ht="34.950000000000003" customHeight="1" x14ac:dyDescent="0.25">
      <c r="B30" s="65"/>
      <c r="C30" s="335" t="s">
        <v>106</v>
      </c>
      <c r="D30" s="336"/>
      <c r="E30" s="336"/>
      <c r="F30" s="336"/>
      <c r="G30" s="337"/>
      <c r="H30" s="156">
        <v>44149</v>
      </c>
      <c r="I30" s="12" t="s">
        <v>32</v>
      </c>
      <c r="J30" s="23">
        <f t="shared" ref="J30" si="3">IF(I30="SI",1,(IF(I30="NO APLICA",-1,0)))</f>
        <v>1</v>
      </c>
      <c r="K30" s="56" t="str">
        <f>+K29</f>
        <v>RUP / soporte contrato 297</v>
      </c>
      <c r="L30" s="57">
        <v>1</v>
      </c>
      <c r="M30" s="60"/>
    </row>
    <row r="31" spans="1:16" ht="32.25" customHeight="1" x14ac:dyDescent="0.25">
      <c r="B31" s="40"/>
      <c r="C31" s="335" t="s">
        <v>107</v>
      </c>
      <c r="D31" s="336"/>
      <c r="E31" s="336"/>
      <c r="F31" s="336"/>
      <c r="G31" s="337"/>
      <c r="H31" s="338">
        <v>17199.97</v>
      </c>
      <c r="I31" s="339"/>
      <c r="J31" s="81"/>
      <c r="K31" s="80"/>
      <c r="L31" s="80"/>
      <c r="M31" s="82"/>
    </row>
    <row r="32" spans="1:16" ht="32.25" customHeight="1" x14ac:dyDescent="0.25">
      <c r="B32" s="322"/>
      <c r="C32" s="323"/>
      <c r="D32" s="323"/>
      <c r="E32" s="323"/>
      <c r="F32" s="323"/>
      <c r="G32" s="323"/>
      <c r="H32" s="323"/>
      <c r="I32" s="323"/>
      <c r="J32" s="323"/>
      <c r="K32" s="323"/>
      <c r="L32" s="323"/>
      <c r="M32" s="323"/>
    </row>
    <row r="33" spans="1:16" ht="9" customHeight="1" x14ac:dyDescent="0.25">
      <c r="B33" s="22"/>
      <c r="C33" s="3"/>
      <c r="J33" s="3"/>
      <c r="M33" s="46"/>
    </row>
    <row r="34" spans="1:16" ht="32.25" customHeight="1" x14ac:dyDescent="0.25">
      <c r="B34" s="322">
        <f>+B9</f>
        <v>1</v>
      </c>
      <c r="C34" s="323"/>
      <c r="D34" s="323"/>
      <c r="E34" s="323"/>
      <c r="F34" s="323"/>
      <c r="G34" s="323"/>
      <c r="H34" s="323"/>
      <c r="I34" s="323"/>
      <c r="J34" s="323"/>
      <c r="K34" s="323"/>
      <c r="L34" s="323"/>
      <c r="M34" s="323"/>
    </row>
    <row r="35" spans="1:16" ht="32.25" customHeight="1" x14ac:dyDescent="0.25">
      <c r="B35" s="324" t="s">
        <v>32</v>
      </c>
      <c r="C35" s="324"/>
      <c r="D35" s="324"/>
      <c r="E35" s="324"/>
      <c r="F35" s="324"/>
      <c r="G35" s="324"/>
      <c r="H35" s="324"/>
      <c r="I35" s="324"/>
      <c r="J35" s="324"/>
      <c r="K35" s="324"/>
      <c r="L35" s="324"/>
      <c r="M35" s="324"/>
    </row>
    <row r="36" spans="1:16" ht="11.25" customHeight="1" x14ac:dyDescent="0.25">
      <c r="B36" s="22"/>
      <c r="C36" s="3"/>
      <c r="J36" s="3"/>
      <c r="M36" s="77"/>
    </row>
    <row r="37" spans="1:16" ht="114" customHeight="1" x14ac:dyDescent="0.25">
      <c r="B37" s="65" t="s">
        <v>68</v>
      </c>
      <c r="C37" s="314" t="s">
        <v>108</v>
      </c>
      <c r="D37" s="315"/>
      <c r="E37" s="315"/>
      <c r="F37" s="315"/>
      <c r="G37" s="316"/>
      <c r="H37" s="93">
        <v>0.45</v>
      </c>
      <c r="I37" s="12" t="s">
        <v>32</v>
      </c>
      <c r="J37" s="23">
        <f t="shared" ref="J37" si="4">IF(I37="SI",1,(IF(I37="NO APLICA",-1,0)))</f>
        <v>1</v>
      </c>
      <c r="K37" s="56" t="s">
        <v>109</v>
      </c>
      <c r="L37" s="57">
        <v>1</v>
      </c>
      <c r="M37" s="60"/>
    </row>
    <row r="38" spans="1:16" s="1" customFormat="1" ht="34.950000000000003" customHeight="1" x14ac:dyDescent="0.25">
      <c r="A38" s="3"/>
      <c r="B38" s="22"/>
      <c r="C38" s="32"/>
      <c r="D38" s="32"/>
      <c r="E38" s="32"/>
      <c r="F38" s="32"/>
      <c r="G38" s="32"/>
      <c r="H38" s="32"/>
      <c r="I38" s="32"/>
      <c r="J38" s="32"/>
      <c r="K38" s="48"/>
      <c r="L38" s="44"/>
      <c r="M38" s="41"/>
      <c r="N38" s="3"/>
      <c r="O38" s="6"/>
      <c r="P38" s="6"/>
    </row>
    <row r="39" spans="1:16" s="1" customFormat="1" ht="34.950000000000003" customHeight="1" x14ac:dyDescent="0.25">
      <c r="B39" s="9"/>
      <c r="C39" s="219" t="s">
        <v>110</v>
      </c>
      <c r="D39" s="219"/>
      <c r="E39" s="219"/>
      <c r="F39" s="219"/>
      <c r="G39" s="219"/>
      <c r="H39" s="219" t="s">
        <v>111</v>
      </c>
      <c r="I39" s="219"/>
      <c r="J39" s="34" t="s">
        <v>28</v>
      </c>
      <c r="K39" s="10" t="s">
        <v>112</v>
      </c>
      <c r="L39" s="97" t="s">
        <v>113</v>
      </c>
      <c r="M39" s="10" t="s">
        <v>114</v>
      </c>
      <c r="O39" s="6">
        <f>IF(K40&gt;0,1,0)</f>
        <v>1</v>
      </c>
      <c r="P39" s="6"/>
    </row>
    <row r="40" spans="1:16" s="1" customFormat="1" ht="34.950000000000003" customHeight="1" x14ac:dyDescent="0.25">
      <c r="B40" s="9"/>
      <c r="C40" s="317" t="s">
        <v>33</v>
      </c>
      <c r="D40" s="318"/>
      <c r="E40" s="318"/>
      <c r="F40" s="318"/>
      <c r="G40" s="319"/>
      <c r="H40" s="13">
        <v>297</v>
      </c>
      <c r="I40" s="12" t="s">
        <v>32</v>
      </c>
      <c r="J40" s="23">
        <f t="shared" ref="J40:J42" si="5">IF(I40="SI",1,(IF(I40="NO APLICA",-1,0)))</f>
        <v>1</v>
      </c>
      <c r="K40" s="36">
        <v>17199.97</v>
      </c>
      <c r="L40" s="35">
        <v>0.45</v>
      </c>
      <c r="M40" s="38">
        <v>7739.99</v>
      </c>
      <c r="O40" s="6">
        <f t="shared" ref="O40:O41" si="6">IF(K41&gt;0,1,0)</f>
        <v>0</v>
      </c>
      <c r="P40" s="6"/>
    </row>
    <row r="41" spans="1:16" s="1" customFormat="1" ht="34.950000000000003" customHeight="1" x14ac:dyDescent="0.25">
      <c r="B41" s="9"/>
      <c r="C41" s="317"/>
      <c r="D41" s="318"/>
      <c r="E41" s="318"/>
      <c r="F41" s="318"/>
      <c r="G41" s="319"/>
      <c r="H41" s="13"/>
      <c r="I41" s="12"/>
      <c r="J41" s="23">
        <f t="shared" si="5"/>
        <v>0</v>
      </c>
      <c r="K41" s="36"/>
      <c r="L41" s="35"/>
      <c r="M41" s="38"/>
      <c r="O41" s="6">
        <f t="shared" si="6"/>
        <v>0</v>
      </c>
      <c r="P41" s="6"/>
    </row>
    <row r="42" spans="1:16" ht="27" customHeight="1" x14ac:dyDescent="0.25">
      <c r="A42" s="1"/>
      <c r="B42" s="9"/>
      <c r="C42" s="317"/>
      <c r="D42" s="318"/>
      <c r="E42" s="318"/>
      <c r="F42" s="318"/>
      <c r="G42" s="319"/>
      <c r="H42" s="13"/>
      <c r="I42" s="12"/>
      <c r="J42" s="23">
        <f t="shared" si="5"/>
        <v>0</v>
      </c>
      <c r="K42" s="36"/>
      <c r="L42" s="35"/>
      <c r="M42" s="38"/>
      <c r="N42" s="1"/>
    </row>
    <row r="43" spans="1:16" s="1" customFormat="1" ht="34.950000000000003" customHeight="1" x14ac:dyDescent="0.25">
      <c r="A43" s="3"/>
      <c r="B43" s="22"/>
      <c r="C43" s="32"/>
      <c r="D43" s="32"/>
      <c r="E43" s="32"/>
      <c r="F43" s="32"/>
      <c r="G43" s="32"/>
      <c r="H43" s="32"/>
      <c r="I43" s="39"/>
      <c r="J43" s="3"/>
      <c r="K43" s="47"/>
      <c r="L43" s="4"/>
      <c r="M43" s="46"/>
      <c r="N43" s="3"/>
      <c r="O43" s="6"/>
      <c r="P43" s="6"/>
    </row>
    <row r="44" spans="1:16" s="1" customFormat="1" ht="34.950000000000003" customHeight="1" x14ac:dyDescent="0.25">
      <c r="B44" s="9"/>
      <c r="C44" s="325" t="s">
        <v>115</v>
      </c>
      <c r="D44" s="325"/>
      <c r="E44" s="325"/>
      <c r="F44" s="325"/>
      <c r="G44" s="325"/>
      <c r="H44" s="326"/>
      <c r="I44" s="24" t="str">
        <f>+IF(COUNTIF(I45:I47,"SI")&gt;=1,"SI","NO")</f>
        <v>SI</v>
      </c>
      <c r="J44" s="327">
        <f>IF(I44="SI",1,(IF(I44="NO APLICA",-1,0)))</f>
        <v>1</v>
      </c>
      <c r="K44" s="85" t="s">
        <v>116</v>
      </c>
      <c r="L44" s="320"/>
      <c r="M44" s="321"/>
      <c r="O44" s="6"/>
      <c r="P44" s="6"/>
    </row>
    <row r="45" spans="1:16" s="1" customFormat="1" ht="34.950000000000003" customHeight="1" x14ac:dyDescent="0.25">
      <c r="B45" s="9"/>
      <c r="C45" s="328" t="s">
        <v>117</v>
      </c>
      <c r="D45" s="329"/>
      <c r="E45" s="329"/>
      <c r="F45" s="329"/>
      <c r="G45" s="330"/>
      <c r="H45" s="100">
        <v>80101500</v>
      </c>
      <c r="I45" s="12" t="s">
        <v>32</v>
      </c>
      <c r="J45" s="327"/>
      <c r="K45" s="334">
        <f>IFERROR(AVERAGEIF(O39:O41,1,K40:K42),0)</f>
        <v>17199.97</v>
      </c>
      <c r="L45" s="320"/>
      <c r="M45" s="321"/>
      <c r="O45" s="6"/>
      <c r="P45" s="6"/>
    </row>
    <row r="46" spans="1:16" s="1" customFormat="1" ht="34.950000000000003" customHeight="1" x14ac:dyDescent="0.25">
      <c r="B46" s="9"/>
      <c r="C46" s="328"/>
      <c r="D46" s="329"/>
      <c r="E46" s="329"/>
      <c r="F46" s="329"/>
      <c r="G46" s="330"/>
      <c r="H46" s="100">
        <v>80101600</v>
      </c>
      <c r="I46" s="12" t="s">
        <v>32</v>
      </c>
      <c r="J46" s="327"/>
      <c r="K46" s="334"/>
      <c r="L46" s="56"/>
      <c r="M46" s="146"/>
      <c r="O46" s="6"/>
      <c r="P46" s="6"/>
    </row>
    <row r="47" spans="1:16" ht="34.5" customHeight="1" x14ac:dyDescent="0.25">
      <c r="A47" s="1"/>
      <c r="B47" s="9"/>
      <c r="C47" s="331"/>
      <c r="D47" s="332"/>
      <c r="E47" s="332"/>
      <c r="F47" s="332"/>
      <c r="G47" s="333"/>
      <c r="H47" s="100">
        <v>80161500</v>
      </c>
      <c r="I47" s="12" t="s">
        <v>32</v>
      </c>
      <c r="J47" s="327"/>
      <c r="K47" s="334"/>
      <c r="L47" s="320"/>
      <c r="M47" s="321"/>
      <c r="N47" s="1"/>
    </row>
    <row r="48" spans="1:16" s="1" customFormat="1" ht="25.2" customHeight="1" x14ac:dyDescent="0.25">
      <c r="A48" s="3"/>
      <c r="B48" s="22"/>
      <c r="C48" s="3"/>
      <c r="D48" s="3"/>
      <c r="E48" s="3"/>
      <c r="F48" s="3"/>
      <c r="G48" s="3"/>
      <c r="H48" s="3"/>
      <c r="I48" s="3"/>
      <c r="J48" s="3"/>
      <c r="K48" s="49"/>
      <c r="L48" s="39"/>
      <c r="M48" s="46"/>
      <c r="N48" s="3"/>
      <c r="O48" s="6"/>
      <c r="P48" s="6"/>
    </row>
    <row r="49" spans="1:16" ht="20.25" customHeight="1" x14ac:dyDescent="0.25">
      <c r="A49" s="1"/>
      <c r="B49" s="311">
        <v>1</v>
      </c>
      <c r="C49" s="312"/>
      <c r="D49" s="312"/>
      <c r="E49" s="312"/>
      <c r="F49" s="312"/>
      <c r="G49" s="312"/>
      <c r="H49" s="312"/>
      <c r="I49" s="312"/>
      <c r="J49" s="312"/>
      <c r="K49" s="312"/>
      <c r="L49" s="312"/>
      <c r="M49" s="313"/>
      <c r="N49" s="1"/>
    </row>
    <row r="50" spans="1:16" ht="54.75" customHeight="1" x14ac:dyDescent="0.25">
      <c r="A50" s="1"/>
      <c r="B50" s="308" t="s">
        <v>57</v>
      </c>
      <c r="C50" s="309"/>
      <c r="D50" s="309"/>
      <c r="E50" s="309"/>
      <c r="F50" s="309"/>
      <c r="G50" s="309"/>
      <c r="H50" s="309"/>
      <c r="I50" s="309"/>
      <c r="J50" s="309"/>
      <c r="K50" s="309"/>
      <c r="L50" s="309"/>
      <c r="M50" s="310"/>
      <c r="N50" s="1"/>
    </row>
    <row r="51" spans="1:16" s="1" customFormat="1" ht="25.2" customHeight="1" x14ac:dyDescent="0.25">
      <c r="A51" s="3"/>
      <c r="B51" s="22"/>
      <c r="C51" s="3"/>
      <c r="D51" s="3"/>
      <c r="E51" s="3"/>
      <c r="F51" s="3"/>
      <c r="G51" s="3"/>
      <c r="H51" s="3"/>
      <c r="I51" s="3"/>
      <c r="J51" s="3"/>
      <c r="K51" s="47"/>
      <c r="L51" s="4"/>
      <c r="M51" s="46"/>
      <c r="N51" s="3"/>
      <c r="O51" s="6"/>
      <c r="P51" s="6"/>
    </row>
    <row r="52" spans="1:16" ht="29.25" customHeight="1" x14ac:dyDescent="0.25">
      <c r="A52" s="1"/>
      <c r="B52" s="302" t="s">
        <v>118</v>
      </c>
      <c r="C52" s="303"/>
      <c r="D52" s="303"/>
      <c r="E52" s="303"/>
      <c r="F52" s="303"/>
      <c r="G52" s="303"/>
      <c r="H52" s="303"/>
      <c r="I52" s="303"/>
      <c r="J52" s="303"/>
      <c r="K52" s="303"/>
      <c r="L52" s="303"/>
      <c r="M52" s="304"/>
      <c r="N52" s="1"/>
    </row>
    <row r="53" spans="1:16" x14ac:dyDescent="0.25">
      <c r="C53" s="3"/>
    </row>
    <row r="54" spans="1:16" x14ac:dyDescent="0.25">
      <c r="C54" s="3"/>
    </row>
    <row r="55" spans="1:16" x14ac:dyDescent="0.25">
      <c r="C55" s="3"/>
    </row>
    <row r="56" spans="1:16" x14ac:dyDescent="0.25">
      <c r="C56" s="3"/>
    </row>
    <row r="57" spans="1:16" x14ac:dyDescent="0.25">
      <c r="C57" s="3"/>
    </row>
    <row r="58" spans="1:16" x14ac:dyDescent="0.25">
      <c r="C58" s="3"/>
    </row>
    <row r="59" spans="1:16" x14ac:dyDescent="0.25">
      <c r="C59" s="3"/>
    </row>
    <row r="60" spans="1:16" x14ac:dyDescent="0.25">
      <c r="C60" s="3"/>
    </row>
    <row r="61" spans="1:16" x14ac:dyDescent="0.25">
      <c r="C61" s="3"/>
    </row>
    <row r="62" spans="1:16" x14ac:dyDescent="0.25">
      <c r="C62" s="3"/>
    </row>
    <row r="63" spans="1:16" x14ac:dyDescent="0.25">
      <c r="C63" s="3"/>
    </row>
    <row r="64" spans="1:16" x14ac:dyDescent="0.25">
      <c r="C64" s="3"/>
    </row>
    <row r="65" spans="3:3" x14ac:dyDescent="0.25">
      <c r="C65" s="3"/>
    </row>
    <row r="66" spans="3:3" x14ac:dyDescent="0.25">
      <c r="C66" s="3"/>
    </row>
    <row r="67" spans="3:3" x14ac:dyDescent="0.25">
      <c r="C67" s="3"/>
    </row>
    <row r="68" spans="3:3" x14ac:dyDescent="0.25">
      <c r="C68" s="3"/>
    </row>
    <row r="69" spans="3:3" x14ac:dyDescent="0.25">
      <c r="C69" s="3"/>
    </row>
    <row r="70" spans="3:3" x14ac:dyDescent="0.25">
      <c r="C70" s="3"/>
    </row>
    <row r="71" spans="3:3" x14ac:dyDescent="0.25">
      <c r="C71" s="3"/>
    </row>
    <row r="72" spans="3:3" x14ac:dyDescent="0.25">
      <c r="C72" s="3"/>
    </row>
    <row r="73" spans="3:3" x14ac:dyDescent="0.25">
      <c r="C73" s="3"/>
    </row>
    <row r="74" spans="3:3" x14ac:dyDescent="0.25">
      <c r="C74" s="3"/>
    </row>
    <row r="75" spans="3:3" x14ac:dyDescent="0.25">
      <c r="C75" s="3"/>
    </row>
    <row r="76" spans="3:3" x14ac:dyDescent="0.25">
      <c r="C76" s="3"/>
    </row>
    <row r="77" spans="3:3" x14ac:dyDescent="0.25">
      <c r="C77" s="3"/>
    </row>
    <row r="78" spans="3:3" x14ac:dyDescent="0.25">
      <c r="C78" s="3"/>
    </row>
    <row r="79" spans="3:3" x14ac:dyDescent="0.25">
      <c r="C79" s="3"/>
    </row>
    <row r="80" spans="3:3" x14ac:dyDescent="0.25">
      <c r="C80" s="3"/>
    </row>
    <row r="81" spans="3:3" x14ac:dyDescent="0.25">
      <c r="C81" s="3"/>
    </row>
    <row r="82" spans="3:3" x14ac:dyDescent="0.25">
      <c r="C82" s="3"/>
    </row>
    <row r="83" spans="3:3" x14ac:dyDescent="0.25">
      <c r="C83" s="3"/>
    </row>
    <row r="84" spans="3:3" x14ac:dyDescent="0.25">
      <c r="C84" s="3"/>
    </row>
    <row r="85" spans="3:3" x14ac:dyDescent="0.25">
      <c r="C85" s="3"/>
    </row>
    <row r="86" spans="3:3" x14ac:dyDescent="0.25">
      <c r="C86" s="3"/>
    </row>
    <row r="87" spans="3:3" x14ac:dyDescent="0.25">
      <c r="C87" s="3"/>
    </row>
    <row r="88" spans="3:3" x14ac:dyDescent="0.25">
      <c r="C88" s="3"/>
    </row>
    <row r="89" spans="3:3" x14ac:dyDescent="0.25">
      <c r="C89" s="3"/>
    </row>
    <row r="90" spans="3:3" x14ac:dyDescent="0.25">
      <c r="C90" s="3"/>
    </row>
    <row r="91" spans="3:3" x14ac:dyDescent="0.25">
      <c r="C91" s="3"/>
    </row>
    <row r="92" spans="3:3" x14ac:dyDescent="0.25">
      <c r="C92" s="3"/>
    </row>
    <row r="93" spans="3:3" x14ac:dyDescent="0.25">
      <c r="C93" s="3"/>
    </row>
    <row r="94" spans="3:3" x14ac:dyDescent="0.25">
      <c r="C94" s="3"/>
    </row>
    <row r="95" spans="3:3" x14ac:dyDescent="0.25">
      <c r="C95" s="3"/>
    </row>
    <row r="96" spans="3:3" x14ac:dyDescent="0.25">
      <c r="C96" s="3"/>
    </row>
    <row r="97" spans="3:3" x14ac:dyDescent="0.25">
      <c r="C97" s="3"/>
    </row>
    <row r="98" spans="3:3" x14ac:dyDescent="0.25">
      <c r="C98" s="3"/>
    </row>
    <row r="99" spans="3:3" x14ac:dyDescent="0.25">
      <c r="C99" s="3"/>
    </row>
    <row r="100" spans="3:3" x14ac:dyDescent="0.25">
      <c r="C100" s="3"/>
    </row>
    <row r="101" spans="3:3" x14ac:dyDescent="0.25">
      <c r="C101" s="3"/>
    </row>
    <row r="102" spans="3:3" x14ac:dyDescent="0.25">
      <c r="C102" s="3"/>
    </row>
    <row r="103" spans="3:3" x14ac:dyDescent="0.25">
      <c r="C103" s="3"/>
    </row>
    <row r="104" spans="3:3" x14ac:dyDescent="0.25">
      <c r="C104" s="3"/>
    </row>
    <row r="105" spans="3:3" x14ac:dyDescent="0.25">
      <c r="C105" s="3"/>
    </row>
    <row r="106" spans="3:3" x14ac:dyDescent="0.25">
      <c r="C106" s="3"/>
    </row>
    <row r="107" spans="3:3" x14ac:dyDescent="0.25">
      <c r="C107" s="3"/>
    </row>
    <row r="108" spans="3:3" x14ac:dyDescent="0.25">
      <c r="C108" s="3"/>
    </row>
    <row r="109" spans="3:3" x14ac:dyDescent="0.25">
      <c r="C109" s="3"/>
    </row>
    <row r="110" spans="3:3" x14ac:dyDescent="0.25">
      <c r="C110" s="3"/>
    </row>
    <row r="111" spans="3:3" x14ac:dyDescent="0.25">
      <c r="C111" s="3"/>
    </row>
    <row r="112" spans="3:3" x14ac:dyDescent="0.25">
      <c r="C112" s="3"/>
    </row>
    <row r="113" spans="3:3" x14ac:dyDescent="0.25">
      <c r="C113" s="3"/>
    </row>
    <row r="114" spans="3:3" x14ac:dyDescent="0.25">
      <c r="C114" s="3"/>
    </row>
    <row r="115" spans="3:3" x14ac:dyDescent="0.25">
      <c r="C115" s="3"/>
    </row>
    <row r="116" spans="3:3" x14ac:dyDescent="0.25">
      <c r="C116" s="3"/>
    </row>
    <row r="117" spans="3:3" x14ac:dyDescent="0.25">
      <c r="C117" s="3"/>
    </row>
    <row r="118" spans="3:3" x14ac:dyDescent="0.25">
      <c r="C118" s="3"/>
    </row>
    <row r="119" spans="3:3" x14ac:dyDescent="0.25">
      <c r="C119" s="3"/>
    </row>
    <row r="120" spans="3:3" x14ac:dyDescent="0.25">
      <c r="C120" s="3"/>
    </row>
    <row r="121" spans="3:3" x14ac:dyDescent="0.25">
      <c r="C121" s="3"/>
    </row>
    <row r="122" spans="3:3" x14ac:dyDescent="0.25">
      <c r="C122" s="3"/>
    </row>
    <row r="123" spans="3:3" x14ac:dyDescent="0.25">
      <c r="C123" s="3"/>
    </row>
    <row r="124" spans="3:3" x14ac:dyDescent="0.25">
      <c r="C124" s="3"/>
    </row>
    <row r="125" spans="3:3" x14ac:dyDescent="0.25">
      <c r="C125" s="3"/>
    </row>
    <row r="126" spans="3:3" x14ac:dyDescent="0.25">
      <c r="C126" s="3"/>
    </row>
    <row r="127" spans="3:3" x14ac:dyDescent="0.25">
      <c r="C127" s="3"/>
    </row>
    <row r="128" spans="3:3" x14ac:dyDescent="0.25">
      <c r="C128" s="3"/>
    </row>
    <row r="129" spans="3:3" x14ac:dyDescent="0.25">
      <c r="C129" s="3"/>
    </row>
    <row r="130" spans="3:3" x14ac:dyDescent="0.25">
      <c r="C130" s="3"/>
    </row>
    <row r="131" spans="3:3" x14ac:dyDescent="0.25">
      <c r="C131" s="3"/>
    </row>
    <row r="132" spans="3:3" x14ac:dyDescent="0.25">
      <c r="C132" s="3"/>
    </row>
    <row r="133" spans="3:3" x14ac:dyDescent="0.25">
      <c r="C133" s="3"/>
    </row>
    <row r="134" spans="3:3" x14ac:dyDescent="0.25">
      <c r="C134" s="3"/>
    </row>
    <row r="135" spans="3:3" x14ac:dyDescent="0.25">
      <c r="C135" s="3"/>
    </row>
    <row r="136" spans="3:3" x14ac:dyDescent="0.25">
      <c r="C136" s="3"/>
    </row>
    <row r="137" spans="3:3" x14ac:dyDescent="0.25">
      <c r="C137" s="3"/>
    </row>
    <row r="138" spans="3:3" x14ac:dyDescent="0.25">
      <c r="C138" s="3"/>
    </row>
    <row r="139" spans="3:3" x14ac:dyDescent="0.25">
      <c r="C139" s="3"/>
    </row>
    <row r="140" spans="3:3" x14ac:dyDescent="0.25">
      <c r="C140" s="3"/>
    </row>
    <row r="141" spans="3:3" x14ac:dyDescent="0.25">
      <c r="C141" s="3"/>
    </row>
    <row r="142" spans="3:3" x14ac:dyDescent="0.25">
      <c r="C142" s="3"/>
    </row>
    <row r="143" spans="3:3" x14ac:dyDescent="0.25">
      <c r="C143" s="3"/>
    </row>
    <row r="144" spans="3:3" x14ac:dyDescent="0.25">
      <c r="C144" s="3"/>
    </row>
    <row r="145" spans="3:3" x14ac:dyDescent="0.25">
      <c r="C145" s="3"/>
    </row>
    <row r="146" spans="3:3" x14ac:dyDescent="0.25">
      <c r="C146" s="3"/>
    </row>
    <row r="147" spans="3:3" x14ac:dyDescent="0.25">
      <c r="C147" s="3"/>
    </row>
    <row r="148" spans="3:3" x14ac:dyDescent="0.25">
      <c r="C148" s="3"/>
    </row>
    <row r="149" spans="3:3" x14ac:dyDescent="0.25">
      <c r="C149" s="3"/>
    </row>
    <row r="150" spans="3:3" x14ac:dyDescent="0.25">
      <c r="C150" s="3"/>
    </row>
    <row r="151" spans="3:3" x14ac:dyDescent="0.25">
      <c r="C151" s="3"/>
    </row>
    <row r="152" spans="3:3" x14ac:dyDescent="0.25">
      <c r="C152" s="3"/>
    </row>
    <row r="153" spans="3:3" x14ac:dyDescent="0.25">
      <c r="C153" s="3"/>
    </row>
    <row r="154" spans="3:3" x14ac:dyDescent="0.25">
      <c r="C154" s="3"/>
    </row>
    <row r="155" spans="3:3" x14ac:dyDescent="0.25">
      <c r="C155" s="3"/>
    </row>
    <row r="156" spans="3:3" x14ac:dyDescent="0.25">
      <c r="C156" s="3"/>
    </row>
    <row r="157" spans="3:3" x14ac:dyDescent="0.25">
      <c r="C157" s="3"/>
    </row>
    <row r="158" spans="3:3" x14ac:dyDescent="0.25">
      <c r="C158" s="3"/>
    </row>
    <row r="159" spans="3:3" x14ac:dyDescent="0.25">
      <c r="C159" s="3"/>
    </row>
    <row r="160" spans="3:3" x14ac:dyDescent="0.25">
      <c r="C160" s="3"/>
    </row>
    <row r="161" spans="3:3" x14ac:dyDescent="0.25">
      <c r="C161" s="3"/>
    </row>
    <row r="162" spans="3:3" x14ac:dyDescent="0.25">
      <c r="C162" s="3"/>
    </row>
    <row r="163" spans="3:3" x14ac:dyDescent="0.25">
      <c r="C163" s="3"/>
    </row>
    <row r="164" spans="3:3" x14ac:dyDescent="0.25">
      <c r="C164" s="3"/>
    </row>
    <row r="165" spans="3:3" x14ac:dyDescent="0.25">
      <c r="C165" s="3"/>
    </row>
    <row r="166" spans="3:3" x14ac:dyDescent="0.25">
      <c r="C166" s="3"/>
    </row>
    <row r="167" spans="3:3" x14ac:dyDescent="0.25">
      <c r="C167" s="3"/>
    </row>
    <row r="168" spans="3:3" x14ac:dyDescent="0.25">
      <c r="C168" s="3"/>
    </row>
    <row r="169" spans="3:3" x14ac:dyDescent="0.25">
      <c r="C169" s="3"/>
    </row>
    <row r="170" spans="3:3" x14ac:dyDescent="0.25">
      <c r="C170" s="3"/>
    </row>
    <row r="171" spans="3:3" x14ac:dyDescent="0.25">
      <c r="C171" s="3"/>
    </row>
    <row r="172" spans="3:3" x14ac:dyDescent="0.25">
      <c r="C172" s="3"/>
    </row>
    <row r="173" spans="3:3" x14ac:dyDescent="0.25">
      <c r="C173" s="3"/>
    </row>
    <row r="174" spans="3:3" x14ac:dyDescent="0.25">
      <c r="C174" s="3"/>
    </row>
    <row r="175" spans="3:3" x14ac:dyDescent="0.25">
      <c r="C175" s="3"/>
    </row>
    <row r="176" spans="3:3" x14ac:dyDescent="0.25">
      <c r="C176" s="3"/>
    </row>
    <row r="177" spans="3:3" x14ac:dyDescent="0.25">
      <c r="C177" s="3"/>
    </row>
    <row r="178" spans="3:3" x14ac:dyDescent="0.25">
      <c r="C178" s="3"/>
    </row>
    <row r="179" spans="3:3" x14ac:dyDescent="0.25">
      <c r="C179" s="3"/>
    </row>
    <row r="180" spans="3:3" x14ac:dyDescent="0.25">
      <c r="C180" s="3"/>
    </row>
    <row r="181" spans="3:3" x14ac:dyDescent="0.25">
      <c r="C181" s="3"/>
    </row>
    <row r="182" spans="3:3" x14ac:dyDescent="0.25">
      <c r="C182" s="3"/>
    </row>
    <row r="183" spans="3:3" x14ac:dyDescent="0.25">
      <c r="C183" s="3"/>
    </row>
    <row r="184" spans="3:3" x14ac:dyDescent="0.25">
      <c r="C184" s="3"/>
    </row>
    <row r="185" spans="3:3" x14ac:dyDescent="0.25">
      <c r="C185" s="3"/>
    </row>
    <row r="186" spans="3:3" x14ac:dyDescent="0.25">
      <c r="C186" s="3"/>
    </row>
    <row r="187" spans="3:3" x14ac:dyDescent="0.25">
      <c r="C187" s="3"/>
    </row>
    <row r="188" spans="3:3" x14ac:dyDescent="0.25">
      <c r="C188" s="3"/>
    </row>
    <row r="189" spans="3:3" x14ac:dyDescent="0.25">
      <c r="C189" s="3"/>
    </row>
    <row r="190" spans="3:3" x14ac:dyDescent="0.25">
      <c r="C190" s="3"/>
    </row>
    <row r="191" spans="3:3" x14ac:dyDescent="0.25">
      <c r="C191" s="3"/>
    </row>
    <row r="192" spans="3:3" x14ac:dyDescent="0.25">
      <c r="C192" s="3"/>
    </row>
    <row r="193" spans="3:3" x14ac:dyDescent="0.25">
      <c r="C193" s="3"/>
    </row>
    <row r="194" spans="3:3" x14ac:dyDescent="0.25">
      <c r="C194" s="3"/>
    </row>
    <row r="195" spans="3:3" x14ac:dyDescent="0.25">
      <c r="C195" s="3"/>
    </row>
    <row r="196" spans="3:3" x14ac:dyDescent="0.25">
      <c r="C196" s="3"/>
    </row>
    <row r="197" spans="3:3" x14ac:dyDescent="0.25">
      <c r="C197" s="3"/>
    </row>
    <row r="198" spans="3:3" x14ac:dyDescent="0.25">
      <c r="C198" s="3"/>
    </row>
    <row r="199" spans="3:3" x14ac:dyDescent="0.25">
      <c r="C199" s="3"/>
    </row>
    <row r="200" spans="3:3" x14ac:dyDescent="0.25">
      <c r="C200" s="3"/>
    </row>
    <row r="201" spans="3:3" x14ac:dyDescent="0.25">
      <c r="C201" s="3"/>
    </row>
    <row r="202" spans="3:3" x14ac:dyDescent="0.25">
      <c r="C202" s="3"/>
    </row>
    <row r="203" spans="3:3" x14ac:dyDescent="0.25">
      <c r="C203" s="3"/>
    </row>
    <row r="204" spans="3:3" x14ac:dyDescent="0.25">
      <c r="C204" s="3"/>
    </row>
    <row r="205" spans="3:3" x14ac:dyDescent="0.25">
      <c r="C205" s="3"/>
    </row>
    <row r="206" spans="3:3" x14ac:dyDescent="0.25">
      <c r="C206" s="3"/>
    </row>
    <row r="207" spans="3:3" x14ac:dyDescent="0.25">
      <c r="C207" s="3"/>
    </row>
    <row r="208" spans="3:3" x14ac:dyDescent="0.25">
      <c r="C208" s="3"/>
    </row>
    <row r="209" spans="3:3" x14ac:dyDescent="0.25">
      <c r="C209" s="3"/>
    </row>
    <row r="210" spans="3:3" x14ac:dyDescent="0.25">
      <c r="C210" s="3"/>
    </row>
    <row r="211" spans="3:3" x14ac:dyDescent="0.25">
      <c r="C211" s="3"/>
    </row>
    <row r="212" spans="3:3" x14ac:dyDescent="0.25">
      <c r="C212" s="3"/>
    </row>
    <row r="213" spans="3:3" x14ac:dyDescent="0.25">
      <c r="C213" s="3"/>
    </row>
    <row r="214" spans="3:3" x14ac:dyDescent="0.25">
      <c r="C214" s="3"/>
    </row>
    <row r="215" spans="3:3" x14ac:dyDescent="0.25">
      <c r="C215" s="3"/>
    </row>
    <row r="216" spans="3:3" x14ac:dyDescent="0.25">
      <c r="C216" s="3"/>
    </row>
    <row r="217" spans="3:3" x14ac:dyDescent="0.25">
      <c r="C217" s="3"/>
    </row>
    <row r="218" spans="3:3" x14ac:dyDescent="0.25">
      <c r="C218" s="3"/>
    </row>
    <row r="219" spans="3:3" x14ac:dyDescent="0.25">
      <c r="C219" s="3"/>
    </row>
    <row r="220" spans="3:3" x14ac:dyDescent="0.25">
      <c r="C220" s="3"/>
    </row>
    <row r="221" spans="3:3" x14ac:dyDescent="0.25">
      <c r="C221" s="3"/>
    </row>
    <row r="222" spans="3:3" x14ac:dyDescent="0.25">
      <c r="C222" s="3"/>
    </row>
    <row r="223" spans="3:3" x14ac:dyDescent="0.25">
      <c r="C223" s="3"/>
    </row>
    <row r="224" spans="3:3" x14ac:dyDescent="0.25">
      <c r="C224" s="3"/>
    </row>
    <row r="225" spans="3:3" x14ac:dyDescent="0.25">
      <c r="C225" s="3"/>
    </row>
    <row r="226" spans="3:3" x14ac:dyDescent="0.25">
      <c r="C226" s="3"/>
    </row>
    <row r="227" spans="3:3" x14ac:dyDescent="0.25">
      <c r="C227" s="3"/>
    </row>
    <row r="228" spans="3:3" x14ac:dyDescent="0.25">
      <c r="C228" s="3"/>
    </row>
    <row r="229" spans="3:3" x14ac:dyDescent="0.25">
      <c r="C229" s="3"/>
    </row>
    <row r="230" spans="3:3" x14ac:dyDescent="0.25">
      <c r="C230" s="3"/>
    </row>
    <row r="231" spans="3:3" x14ac:dyDescent="0.25">
      <c r="C231" s="3"/>
    </row>
    <row r="232" spans="3:3" x14ac:dyDescent="0.25">
      <c r="C232" s="3"/>
    </row>
    <row r="233" spans="3:3" x14ac:dyDescent="0.25">
      <c r="C233" s="3"/>
    </row>
    <row r="234" spans="3:3" x14ac:dyDescent="0.25">
      <c r="C234" s="3"/>
    </row>
    <row r="235" spans="3:3" x14ac:dyDescent="0.25">
      <c r="C235" s="3"/>
    </row>
    <row r="236" spans="3:3" x14ac:dyDescent="0.25">
      <c r="C236" s="3"/>
    </row>
    <row r="237" spans="3:3" x14ac:dyDescent="0.25">
      <c r="C237" s="3"/>
    </row>
    <row r="238" spans="3:3" x14ac:dyDescent="0.25">
      <c r="C238" s="3"/>
    </row>
    <row r="239" spans="3:3" x14ac:dyDescent="0.25">
      <c r="C239" s="3"/>
    </row>
    <row r="240" spans="3:3" x14ac:dyDescent="0.25">
      <c r="C240" s="3"/>
    </row>
    <row r="241" spans="3:3" x14ac:dyDescent="0.25">
      <c r="C241" s="3"/>
    </row>
    <row r="242" spans="3:3" x14ac:dyDescent="0.25">
      <c r="C242" s="3"/>
    </row>
    <row r="243" spans="3:3" x14ac:dyDescent="0.25">
      <c r="C243" s="3"/>
    </row>
    <row r="244" spans="3:3" x14ac:dyDescent="0.25">
      <c r="C244" s="3"/>
    </row>
    <row r="245" spans="3:3" x14ac:dyDescent="0.25">
      <c r="C245" s="3"/>
    </row>
    <row r="246" spans="3:3" x14ac:dyDescent="0.25">
      <c r="C246" s="3"/>
    </row>
    <row r="247" spans="3:3" x14ac:dyDescent="0.25">
      <c r="C247" s="3"/>
    </row>
    <row r="248" spans="3:3" x14ac:dyDescent="0.25">
      <c r="C248" s="3"/>
    </row>
    <row r="249" spans="3:3" x14ac:dyDescent="0.25">
      <c r="C249" s="3"/>
    </row>
    <row r="250" spans="3:3" x14ac:dyDescent="0.25">
      <c r="C250" s="3"/>
    </row>
    <row r="251" spans="3:3" x14ac:dyDescent="0.25">
      <c r="C251" s="3"/>
    </row>
    <row r="252" spans="3:3" x14ac:dyDescent="0.25">
      <c r="C252" s="3"/>
    </row>
    <row r="253" spans="3:3" x14ac:dyDescent="0.25">
      <c r="C253" s="3"/>
    </row>
    <row r="254" spans="3:3" x14ac:dyDescent="0.25">
      <c r="C254" s="3"/>
    </row>
    <row r="255" spans="3:3" x14ac:dyDescent="0.25">
      <c r="C255" s="3"/>
    </row>
    <row r="256" spans="3:3" x14ac:dyDescent="0.25">
      <c r="C256" s="3"/>
    </row>
    <row r="257" spans="3:3" x14ac:dyDescent="0.25">
      <c r="C257" s="3"/>
    </row>
    <row r="258" spans="3:3" x14ac:dyDescent="0.25">
      <c r="C258" s="3"/>
    </row>
    <row r="259" spans="3:3" x14ac:dyDescent="0.25">
      <c r="C259" s="3"/>
    </row>
    <row r="260" spans="3:3" x14ac:dyDescent="0.25">
      <c r="C260" s="3"/>
    </row>
    <row r="261" spans="3:3" x14ac:dyDescent="0.25">
      <c r="C261" s="3"/>
    </row>
    <row r="262" spans="3:3" x14ac:dyDescent="0.25">
      <c r="C262" s="3"/>
    </row>
    <row r="263" spans="3:3" x14ac:dyDescent="0.25">
      <c r="C263" s="3"/>
    </row>
    <row r="264" spans="3:3" x14ac:dyDescent="0.25">
      <c r="C264" s="3"/>
    </row>
    <row r="265" spans="3:3" x14ac:dyDescent="0.25">
      <c r="C265" s="3"/>
    </row>
    <row r="266" spans="3:3" x14ac:dyDescent="0.25">
      <c r="C266" s="3"/>
    </row>
    <row r="267" spans="3:3" x14ac:dyDescent="0.25">
      <c r="C267" s="3"/>
    </row>
    <row r="268" spans="3:3" x14ac:dyDescent="0.25">
      <c r="C268" s="3"/>
    </row>
    <row r="269" spans="3:3" x14ac:dyDescent="0.25">
      <c r="C269" s="3"/>
    </row>
    <row r="270" spans="3:3" x14ac:dyDescent="0.25">
      <c r="C270" s="3"/>
    </row>
    <row r="271" spans="3:3" x14ac:dyDescent="0.25">
      <c r="C271" s="3"/>
    </row>
    <row r="272" spans="3:3" x14ac:dyDescent="0.25">
      <c r="C272" s="3"/>
    </row>
    <row r="273" spans="3:3" x14ac:dyDescent="0.25">
      <c r="C273" s="3"/>
    </row>
    <row r="274" spans="3:3" x14ac:dyDescent="0.25">
      <c r="C274" s="3"/>
    </row>
    <row r="275" spans="3:3" x14ac:dyDescent="0.25">
      <c r="C275" s="3"/>
    </row>
    <row r="276" spans="3:3" x14ac:dyDescent="0.25">
      <c r="C276" s="3"/>
    </row>
    <row r="277" spans="3:3" x14ac:dyDescent="0.25">
      <c r="C277" s="3"/>
    </row>
    <row r="278" spans="3:3" x14ac:dyDescent="0.25">
      <c r="C278" s="3"/>
    </row>
    <row r="279" spans="3:3" x14ac:dyDescent="0.25">
      <c r="C279" s="3"/>
    </row>
    <row r="280" spans="3:3" x14ac:dyDescent="0.25">
      <c r="C280" s="3"/>
    </row>
    <row r="281" spans="3:3" x14ac:dyDescent="0.25">
      <c r="C281" s="3"/>
    </row>
    <row r="282" spans="3:3" x14ac:dyDescent="0.25">
      <c r="C282" s="3"/>
    </row>
    <row r="283" spans="3:3" x14ac:dyDescent="0.25">
      <c r="C283" s="3"/>
    </row>
    <row r="284" spans="3:3" x14ac:dyDescent="0.25">
      <c r="C284" s="3"/>
    </row>
    <row r="285" spans="3:3" x14ac:dyDescent="0.25">
      <c r="C285" s="3"/>
    </row>
    <row r="286" spans="3:3" x14ac:dyDescent="0.25">
      <c r="C286" s="3"/>
    </row>
    <row r="287" spans="3:3" x14ac:dyDescent="0.25">
      <c r="C287" s="3"/>
    </row>
    <row r="288" spans="3:3" x14ac:dyDescent="0.25">
      <c r="C288" s="3"/>
    </row>
    <row r="289" spans="3:3" x14ac:dyDescent="0.25">
      <c r="C289" s="3"/>
    </row>
    <row r="290" spans="3:3" x14ac:dyDescent="0.25">
      <c r="C290" s="3"/>
    </row>
    <row r="291" spans="3:3" x14ac:dyDescent="0.25">
      <c r="C291" s="3"/>
    </row>
    <row r="292" spans="3:3" x14ac:dyDescent="0.25">
      <c r="C292" s="3"/>
    </row>
    <row r="293" spans="3:3" x14ac:dyDescent="0.25">
      <c r="C293" s="3"/>
    </row>
    <row r="294" spans="3:3" x14ac:dyDescent="0.25">
      <c r="C294" s="3"/>
    </row>
    <row r="295" spans="3:3" x14ac:dyDescent="0.25">
      <c r="C295" s="3"/>
    </row>
    <row r="296" spans="3:3" x14ac:dyDescent="0.25">
      <c r="C296" s="3"/>
    </row>
    <row r="297" spans="3:3" x14ac:dyDescent="0.25">
      <c r="C297" s="3"/>
    </row>
    <row r="298" spans="3:3" x14ac:dyDescent="0.25">
      <c r="C298" s="3"/>
    </row>
    <row r="299" spans="3:3" x14ac:dyDescent="0.25">
      <c r="C299" s="3"/>
    </row>
    <row r="300" spans="3:3" x14ac:dyDescent="0.25">
      <c r="C300" s="3"/>
    </row>
    <row r="301" spans="3:3" x14ac:dyDescent="0.25">
      <c r="C301" s="3"/>
    </row>
    <row r="302" spans="3:3" x14ac:dyDescent="0.25">
      <c r="C302" s="3"/>
    </row>
    <row r="303" spans="3:3" x14ac:dyDescent="0.25">
      <c r="C303" s="3"/>
    </row>
    <row r="304" spans="3:3" x14ac:dyDescent="0.25">
      <c r="C304" s="3"/>
    </row>
    <row r="305" spans="3:3" x14ac:dyDescent="0.25">
      <c r="C305" s="3"/>
    </row>
    <row r="306" spans="3:3" x14ac:dyDescent="0.25">
      <c r="C306" s="3"/>
    </row>
    <row r="307" spans="3:3" x14ac:dyDescent="0.25">
      <c r="C307" s="3"/>
    </row>
    <row r="308" spans="3:3" x14ac:dyDescent="0.25">
      <c r="C308" s="3"/>
    </row>
    <row r="309" spans="3:3" x14ac:dyDescent="0.25">
      <c r="C309" s="3"/>
    </row>
    <row r="310" spans="3:3" x14ac:dyDescent="0.25">
      <c r="C310" s="3"/>
    </row>
    <row r="311" spans="3:3" x14ac:dyDescent="0.25">
      <c r="C311" s="3"/>
    </row>
    <row r="312" spans="3:3" x14ac:dyDescent="0.25">
      <c r="C312" s="3"/>
    </row>
    <row r="313" spans="3:3" x14ac:dyDescent="0.25">
      <c r="C313" s="3"/>
    </row>
    <row r="314" spans="3:3" x14ac:dyDescent="0.25">
      <c r="C314" s="3"/>
    </row>
    <row r="315" spans="3:3" x14ac:dyDescent="0.25">
      <c r="C315" s="3"/>
    </row>
    <row r="316" spans="3:3" x14ac:dyDescent="0.25">
      <c r="C316" s="3"/>
    </row>
    <row r="317" spans="3:3" x14ac:dyDescent="0.25">
      <c r="C317" s="3"/>
    </row>
    <row r="318" spans="3:3" x14ac:dyDescent="0.25">
      <c r="C318" s="3"/>
    </row>
    <row r="319" spans="3:3" x14ac:dyDescent="0.25">
      <c r="C319" s="3"/>
    </row>
    <row r="320" spans="3:3" x14ac:dyDescent="0.25">
      <c r="C320" s="3"/>
    </row>
    <row r="321" spans="3:3" x14ac:dyDescent="0.25">
      <c r="C321" s="3"/>
    </row>
    <row r="322" spans="3:3" x14ac:dyDescent="0.25">
      <c r="C322" s="3"/>
    </row>
    <row r="323" spans="3:3" x14ac:dyDescent="0.25">
      <c r="C323" s="3"/>
    </row>
    <row r="324" spans="3:3" x14ac:dyDescent="0.25">
      <c r="C324" s="3"/>
    </row>
  </sheetData>
  <mergeCells count="56">
    <mergeCell ref="B2:M2"/>
    <mergeCell ref="B3:M3"/>
    <mergeCell ref="B4:M4"/>
    <mergeCell ref="C5:M5"/>
    <mergeCell ref="C6:M6"/>
    <mergeCell ref="C7:D7"/>
    <mergeCell ref="E7:H7"/>
    <mergeCell ref="I7:M7"/>
    <mergeCell ref="G15:H15"/>
    <mergeCell ref="I15:I16"/>
    <mergeCell ref="J15:J16"/>
    <mergeCell ref="K15:K16"/>
    <mergeCell ref="L15:L16"/>
    <mergeCell ref="M15:M16"/>
    <mergeCell ref="B8:M8"/>
    <mergeCell ref="B9:M9"/>
    <mergeCell ref="B10:M10"/>
    <mergeCell ref="C11:I11"/>
    <mergeCell ref="B13:B19"/>
    <mergeCell ref="C13:F13"/>
    <mergeCell ref="G13:H13"/>
    <mergeCell ref="C14:F14"/>
    <mergeCell ref="G14:H14"/>
    <mergeCell ref="C15:F15"/>
    <mergeCell ref="C23:G23"/>
    <mergeCell ref="C26:H26"/>
    <mergeCell ref="C16:F16"/>
    <mergeCell ref="G16:H16"/>
    <mergeCell ref="C17:H17"/>
    <mergeCell ref="C18:H18"/>
    <mergeCell ref="C19:H19"/>
    <mergeCell ref="C21:M21"/>
    <mergeCell ref="C28:G28"/>
    <mergeCell ref="C29:G29"/>
    <mergeCell ref="C30:G30"/>
    <mergeCell ref="C31:G31"/>
    <mergeCell ref="H31:I31"/>
    <mergeCell ref="B34:M34"/>
    <mergeCell ref="B35:M35"/>
    <mergeCell ref="B32:M32"/>
    <mergeCell ref="C42:G42"/>
    <mergeCell ref="C44:H44"/>
    <mergeCell ref="J44:J47"/>
    <mergeCell ref="C45:G47"/>
    <mergeCell ref="K45:K47"/>
    <mergeCell ref="B50:M50"/>
    <mergeCell ref="B52:M52"/>
    <mergeCell ref="B49:M49"/>
    <mergeCell ref="C37:G37"/>
    <mergeCell ref="C39:G39"/>
    <mergeCell ref="H39:I39"/>
    <mergeCell ref="C40:G40"/>
    <mergeCell ref="C41:G41"/>
    <mergeCell ref="L44:M44"/>
    <mergeCell ref="L45:M45"/>
    <mergeCell ref="L47:M47"/>
  </mergeCells>
  <conditionalFormatting sqref="B50">
    <cfRule type="cellIs" dxfId="48" priority="24" operator="equal">
      <formula>"NO PRESENTA"</formula>
    </cfRule>
    <cfRule type="cellIs" dxfId="47" priority="25" operator="equal">
      <formula>"CUMPLE"</formula>
    </cfRule>
    <cfRule type="cellIs" dxfId="46" priority="26" operator="equal">
      <formula>"NO CUMPLE"</formula>
    </cfRule>
  </conditionalFormatting>
  <conditionalFormatting sqref="B35:M35">
    <cfRule type="cellIs" dxfId="45" priority="5" operator="equal">
      <formula>"NO"</formula>
    </cfRule>
    <cfRule type="cellIs" dxfId="44" priority="6" operator="equal">
      <formula>"SI"</formula>
    </cfRule>
    <cfRule type="cellIs" dxfId="43" priority="7" operator="equal">
      <formula>"NO APLICA"</formula>
    </cfRule>
  </conditionalFormatting>
  <conditionalFormatting sqref="C40:H42 J40:L42">
    <cfRule type="expression" dxfId="42" priority="21">
      <formula>$I40="NO APLICA"</formula>
    </cfRule>
    <cfRule type="cellIs" dxfId="41" priority="22" operator="equal">
      <formula>0</formula>
    </cfRule>
  </conditionalFormatting>
  <dataValidations count="2">
    <dataValidation type="list" allowBlank="1" showInputMessage="1" showErrorMessage="1" sqref="B50" xr:uid="{00000000-0002-0000-0200-000000000000}">
      <formula1>"CUMPLE,NO CUMPLE,NO PRESENTA"</formula1>
    </dataValidation>
    <dataValidation type="list" allowBlank="1" showInputMessage="1" showErrorMessage="1" sqref="I26 I13:I15 I23 B35:M35 I37 I17:I19 I28:I30 I40:I42 I45:I47" xr:uid="{00000000-0002-0000-0200-000001000000}">
      <formula1>"SI,NO,NO APLICA"</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9" tint="0.39997558519241921"/>
  </sheetPr>
  <dimension ref="A1:P324"/>
  <sheetViews>
    <sheetView showGridLines="0" workbookViewId="0">
      <selection activeCell="B9" sqref="B9:M9"/>
    </sheetView>
  </sheetViews>
  <sheetFormatPr baseColWidth="10" defaultColWidth="11.44140625" defaultRowHeight="13.2" x14ac:dyDescent="0.25"/>
  <cols>
    <col min="1" max="1" width="5.44140625" style="3" customWidth="1"/>
    <col min="2" max="2" width="19.44140625" style="3" customWidth="1"/>
    <col min="3" max="3" width="9.44140625" style="5" customWidth="1"/>
    <col min="4" max="6" width="9.44140625" style="3" customWidth="1"/>
    <col min="7" max="7" width="18.44140625" style="3" customWidth="1"/>
    <col min="8" max="8" width="30.44140625" style="3" customWidth="1"/>
    <col min="9" max="9" width="25.109375" style="3" customWidth="1"/>
    <col min="10" max="10" width="24.44140625" style="4" customWidth="1"/>
    <col min="11" max="11" width="30.44140625" style="47" customWidth="1"/>
    <col min="12" max="12" width="14.44140625" style="4" customWidth="1"/>
    <col min="13" max="13" width="54.44140625" style="45" customWidth="1"/>
    <col min="14" max="14" width="5.44140625" style="3" customWidth="1"/>
    <col min="15" max="16" width="11.44140625" style="4" customWidth="1"/>
    <col min="17" max="16384" width="11.44140625" style="3"/>
  </cols>
  <sheetData>
    <row r="1" spans="2:16" ht="25.2" customHeight="1" x14ac:dyDescent="0.25">
      <c r="C1" s="3"/>
    </row>
    <row r="2" spans="2:16" ht="24.75" customHeight="1" x14ac:dyDescent="0.25">
      <c r="B2" s="269" t="s">
        <v>18</v>
      </c>
      <c r="C2" s="269"/>
      <c r="D2" s="269"/>
      <c r="E2" s="269"/>
      <c r="F2" s="269"/>
      <c r="G2" s="269"/>
      <c r="H2" s="269"/>
      <c r="I2" s="269"/>
      <c r="J2" s="269"/>
      <c r="K2" s="269"/>
      <c r="L2" s="269"/>
      <c r="M2" s="269"/>
    </row>
    <row r="3" spans="2:16" ht="10.199999999999999" customHeight="1" x14ac:dyDescent="0.25">
      <c r="B3" s="209"/>
      <c r="C3" s="209"/>
      <c r="D3" s="209"/>
      <c r="E3" s="209"/>
      <c r="F3" s="209"/>
      <c r="G3" s="209"/>
      <c r="H3" s="209"/>
      <c r="I3" s="209"/>
      <c r="J3" s="209"/>
      <c r="K3" s="209"/>
      <c r="L3" s="209"/>
      <c r="M3" s="209"/>
    </row>
    <row r="4" spans="2:16" s="1" customFormat="1" ht="24.75" customHeight="1" x14ac:dyDescent="0.25">
      <c r="B4" s="270" t="s">
        <v>22</v>
      </c>
      <c r="C4" s="270"/>
      <c r="D4" s="270"/>
      <c r="E4" s="270"/>
      <c r="F4" s="270"/>
      <c r="G4" s="270"/>
      <c r="H4" s="270"/>
      <c r="I4" s="270"/>
      <c r="J4" s="270"/>
      <c r="K4" s="270"/>
      <c r="L4" s="270"/>
      <c r="M4" s="270"/>
      <c r="O4" s="6"/>
      <c r="P4" s="6"/>
    </row>
    <row r="5" spans="2:16" s="1" customFormat="1" ht="24.75" customHeight="1" x14ac:dyDescent="0.25">
      <c r="B5" s="20" t="s">
        <v>0</v>
      </c>
      <c r="C5" s="272" t="str">
        <f>+DATOS!C2</f>
        <v>IDRD-SG-CM-012-2026</v>
      </c>
      <c r="D5" s="272"/>
      <c r="E5" s="272"/>
      <c r="F5" s="272"/>
      <c r="G5" s="272"/>
      <c r="H5" s="272"/>
      <c r="I5" s="272"/>
      <c r="J5" s="272"/>
      <c r="K5" s="272"/>
      <c r="L5" s="272"/>
      <c r="M5" s="272"/>
      <c r="O5" s="6"/>
      <c r="P5" s="6"/>
    </row>
    <row r="6" spans="2:16" s="1" customFormat="1" ht="71.25" customHeight="1" x14ac:dyDescent="0.25">
      <c r="B6" s="20" t="s">
        <v>3</v>
      </c>
      <c r="C6" s="373" t="str">
        <f>+DATOS!C3</f>
        <v>CONTRATAR INTERVENTORÍA INTEGRAL QUE INCLUYE, PERO NO SE LIMITA A LA INTERVENTORÍA TÉCNICA, FINANCIERA Y/O CONTABLE, JURÍDICA, ADMINISTRATIVA, OPERATIVA Y MEDIO AMBIENTAL EN LA ETAPA DE OPERACIÓN Y MANTENIMIENTO DEL CONTRATO DE CONCESIÓN BAJO UN ESQUEMA DE ASOCIACIÓN PÚBLICO - PRIVADA DE INICIATIVA PRIVADA APP NO. IDRD-APP-IP-001-2015.</v>
      </c>
      <c r="D6" s="373"/>
      <c r="E6" s="373"/>
      <c r="F6" s="373"/>
      <c r="G6" s="373"/>
      <c r="H6" s="373"/>
      <c r="I6" s="373"/>
      <c r="J6" s="373"/>
      <c r="K6" s="373"/>
      <c r="L6" s="373"/>
      <c r="M6" s="373"/>
      <c r="O6" s="6"/>
      <c r="P6" s="6"/>
    </row>
    <row r="7" spans="2:16" s="1" customFormat="1" ht="35.25" customHeight="1" x14ac:dyDescent="0.25">
      <c r="B7" s="8" t="s">
        <v>19</v>
      </c>
      <c r="C7" s="357">
        <v>2</v>
      </c>
      <c r="D7" s="358"/>
      <c r="E7" s="276" t="s">
        <v>20</v>
      </c>
      <c r="F7" s="277"/>
      <c r="G7" s="277"/>
      <c r="H7" s="278"/>
      <c r="I7" s="357" t="s">
        <v>21</v>
      </c>
      <c r="J7" s="359"/>
      <c r="K7" s="359"/>
      <c r="L7" s="359"/>
      <c r="M7" s="358"/>
      <c r="O7" s="6"/>
      <c r="P7" s="6"/>
    </row>
    <row r="8" spans="2:16" ht="10.199999999999999" customHeight="1" x14ac:dyDescent="0.25">
      <c r="B8" s="209"/>
      <c r="C8" s="209"/>
      <c r="D8" s="209"/>
      <c r="E8" s="209"/>
      <c r="F8" s="209"/>
      <c r="G8" s="209"/>
      <c r="H8" s="209"/>
      <c r="I8" s="209"/>
      <c r="J8" s="209"/>
      <c r="K8" s="279"/>
      <c r="L8" s="279"/>
      <c r="M8" s="209"/>
    </row>
    <row r="9" spans="2:16" s="1" customFormat="1" ht="30" customHeight="1" x14ac:dyDescent="0.25">
      <c r="B9" s="366">
        <v>2</v>
      </c>
      <c r="C9" s="367"/>
      <c r="D9" s="367"/>
      <c r="E9" s="367"/>
      <c r="F9" s="367"/>
      <c r="G9" s="367"/>
      <c r="H9" s="367"/>
      <c r="I9" s="367"/>
      <c r="J9" s="367"/>
      <c r="K9" s="367"/>
      <c r="L9" s="367"/>
      <c r="M9" s="368"/>
      <c r="O9" s="6"/>
      <c r="P9" s="6"/>
    </row>
    <row r="10" spans="2:16" ht="10.199999999999999" customHeight="1" x14ac:dyDescent="0.25">
      <c r="B10" s="210"/>
      <c r="C10" s="211"/>
      <c r="D10" s="211"/>
      <c r="E10" s="211"/>
      <c r="F10" s="211"/>
      <c r="G10" s="211"/>
      <c r="H10" s="211"/>
      <c r="I10" s="211"/>
      <c r="J10" s="211"/>
      <c r="K10" s="211"/>
      <c r="L10" s="211"/>
      <c r="M10" s="212"/>
    </row>
    <row r="11" spans="2:16" s="1" customFormat="1" ht="25.2" customHeight="1" x14ac:dyDescent="0.25">
      <c r="B11" s="19" t="s">
        <v>46</v>
      </c>
      <c r="C11" s="369" t="s">
        <v>83</v>
      </c>
      <c r="D11" s="370"/>
      <c r="E11" s="370"/>
      <c r="F11" s="370"/>
      <c r="G11" s="370"/>
      <c r="H11" s="370"/>
      <c r="I11" s="371"/>
      <c r="J11" s="10" t="s">
        <v>28</v>
      </c>
      <c r="K11" s="10" t="s">
        <v>29</v>
      </c>
      <c r="L11" s="10" t="s">
        <v>30</v>
      </c>
      <c r="M11" s="10" t="s">
        <v>31</v>
      </c>
      <c r="O11" s="6"/>
      <c r="P11" s="6"/>
    </row>
    <row r="12" spans="2:16" ht="15" customHeight="1" x14ac:dyDescent="0.25">
      <c r="B12" s="31"/>
      <c r="C12" s="32"/>
      <c r="D12" s="32"/>
      <c r="E12" s="32"/>
      <c r="F12" s="32"/>
      <c r="G12" s="32"/>
      <c r="H12" s="32"/>
      <c r="I12" s="32"/>
      <c r="J12" s="32"/>
      <c r="K12" s="48"/>
      <c r="L12" s="44"/>
      <c r="M12" s="41"/>
    </row>
    <row r="13" spans="2:16" ht="40.5" customHeight="1" x14ac:dyDescent="0.25">
      <c r="B13" s="372" t="s">
        <v>68</v>
      </c>
      <c r="C13" s="340" t="s">
        <v>84</v>
      </c>
      <c r="D13" s="341"/>
      <c r="E13" s="341"/>
      <c r="F13" s="342"/>
      <c r="G13" s="343" t="s">
        <v>119</v>
      </c>
      <c r="H13" s="344"/>
      <c r="I13" s="12" t="s">
        <v>32</v>
      </c>
      <c r="J13" s="23">
        <f t="shared" ref="J13:J15" si="0">IF(I13="SI",1,(IF(I13="NO APLICA",-1,0)))</f>
        <v>1</v>
      </c>
      <c r="K13" s="56" t="s">
        <v>120</v>
      </c>
      <c r="L13" s="57">
        <v>1</v>
      </c>
      <c r="M13" s="60"/>
    </row>
    <row r="14" spans="2:16" ht="34.950000000000003" customHeight="1" x14ac:dyDescent="0.25">
      <c r="B14" s="372"/>
      <c r="C14" s="340" t="s">
        <v>87</v>
      </c>
      <c r="D14" s="341"/>
      <c r="E14" s="341"/>
      <c r="F14" s="342"/>
      <c r="G14" s="343" t="s">
        <v>42</v>
      </c>
      <c r="H14" s="344"/>
      <c r="I14" s="12" t="s">
        <v>32</v>
      </c>
      <c r="J14" s="23">
        <f t="shared" si="0"/>
        <v>1</v>
      </c>
      <c r="K14" s="56" t="s">
        <v>120</v>
      </c>
      <c r="L14" s="57">
        <v>1</v>
      </c>
      <c r="M14" s="60"/>
    </row>
    <row r="15" spans="2:16" ht="246" customHeight="1" x14ac:dyDescent="0.25">
      <c r="B15" s="372"/>
      <c r="C15" s="374" t="s">
        <v>88</v>
      </c>
      <c r="D15" s="374"/>
      <c r="E15" s="374"/>
      <c r="F15" s="374"/>
      <c r="G15" s="360" t="s">
        <v>60</v>
      </c>
      <c r="H15" s="361"/>
      <c r="I15" s="362" t="s">
        <v>32</v>
      </c>
      <c r="J15" s="263">
        <f t="shared" si="0"/>
        <v>1</v>
      </c>
      <c r="K15" s="364" t="s">
        <v>120</v>
      </c>
      <c r="L15" s="364">
        <v>1</v>
      </c>
      <c r="M15" s="364"/>
    </row>
    <row r="16" spans="2:16" ht="25.2" customHeight="1" x14ac:dyDescent="0.25">
      <c r="B16" s="372"/>
      <c r="C16" s="374" t="s">
        <v>89</v>
      </c>
      <c r="D16" s="374"/>
      <c r="E16" s="374"/>
      <c r="F16" s="374"/>
      <c r="G16" s="343" t="s">
        <v>121</v>
      </c>
      <c r="H16" s="344"/>
      <c r="I16" s="363"/>
      <c r="J16" s="265"/>
      <c r="K16" s="365"/>
      <c r="L16" s="365"/>
      <c r="M16" s="365"/>
    </row>
    <row r="17" spans="1:16" ht="34.950000000000003" customHeight="1" x14ac:dyDescent="0.25">
      <c r="B17" s="372"/>
      <c r="C17" s="335" t="s">
        <v>91</v>
      </c>
      <c r="D17" s="336"/>
      <c r="E17" s="336"/>
      <c r="F17" s="336"/>
      <c r="G17" s="336"/>
      <c r="H17" s="337"/>
      <c r="I17" s="12" t="s">
        <v>32</v>
      </c>
      <c r="J17" s="23">
        <f>IF(I17="SI",1,(IF(I17="NO APLICA",-1,0)))</f>
        <v>1</v>
      </c>
      <c r="K17" s="56" t="s">
        <v>122</v>
      </c>
      <c r="L17" s="57">
        <v>1</v>
      </c>
      <c r="M17" s="61" t="s">
        <v>93</v>
      </c>
    </row>
    <row r="18" spans="1:16" ht="34.950000000000003" customHeight="1" x14ac:dyDescent="0.25">
      <c r="B18" s="372"/>
      <c r="C18" s="335" t="s">
        <v>94</v>
      </c>
      <c r="D18" s="336"/>
      <c r="E18" s="336"/>
      <c r="F18" s="336"/>
      <c r="G18" s="336"/>
      <c r="H18" s="337"/>
      <c r="I18" s="12" t="s">
        <v>32</v>
      </c>
      <c r="J18" s="23">
        <f>IF(I18="SI",1,(IF(I18="NO APLICA",-1,0)))</f>
        <v>1</v>
      </c>
      <c r="K18" s="56" t="s">
        <v>122</v>
      </c>
      <c r="L18" s="57">
        <v>1</v>
      </c>
      <c r="M18" s="61" t="s">
        <v>95</v>
      </c>
    </row>
    <row r="19" spans="1:16" ht="34.950000000000003" customHeight="1" x14ac:dyDescent="0.25">
      <c r="B19" s="372"/>
      <c r="C19" s="335" t="s">
        <v>96</v>
      </c>
      <c r="D19" s="336"/>
      <c r="E19" s="336"/>
      <c r="F19" s="336"/>
      <c r="G19" s="336"/>
      <c r="H19" s="337"/>
      <c r="I19" s="12" t="s">
        <v>97</v>
      </c>
      <c r="J19" s="23">
        <f>IF(I19="SI",0,(IF(I19="NO APLICA",-1,1)))</f>
        <v>1</v>
      </c>
      <c r="K19" s="56"/>
      <c r="L19" s="57"/>
      <c r="M19" s="61"/>
    </row>
    <row r="20" spans="1:16" ht="10.199999999999999" customHeight="1" x14ac:dyDescent="0.25">
      <c r="B20" s="22"/>
      <c r="C20" s="32"/>
      <c r="D20" s="32"/>
      <c r="E20" s="32"/>
      <c r="F20" s="32"/>
      <c r="G20" s="32"/>
      <c r="H20" s="32"/>
      <c r="I20" s="32"/>
      <c r="J20" s="32"/>
      <c r="K20" s="48"/>
      <c r="L20" s="44"/>
      <c r="M20" s="41"/>
    </row>
    <row r="21" spans="1:16" s="2" customFormat="1" ht="34.950000000000003" customHeight="1" x14ac:dyDescent="0.25">
      <c r="A21" s="1"/>
      <c r="B21" s="65" t="s">
        <v>98</v>
      </c>
      <c r="C21" s="354" t="s">
        <v>99</v>
      </c>
      <c r="D21" s="355"/>
      <c r="E21" s="355"/>
      <c r="F21" s="355"/>
      <c r="G21" s="355"/>
      <c r="H21" s="355"/>
      <c r="I21" s="355"/>
      <c r="J21" s="355"/>
      <c r="K21" s="355"/>
      <c r="L21" s="355"/>
      <c r="M21" s="356"/>
      <c r="O21" s="88"/>
      <c r="P21" s="88"/>
    </row>
    <row r="22" spans="1:16" ht="10.199999999999999" customHeight="1" x14ac:dyDescent="0.25">
      <c r="B22" s="22"/>
      <c r="C22" s="3"/>
      <c r="J22" s="3"/>
      <c r="K22" s="49"/>
      <c r="L22" s="39"/>
      <c r="M22" s="46"/>
    </row>
    <row r="23" spans="1:16" ht="135" customHeight="1" x14ac:dyDescent="0.25">
      <c r="B23" s="19" t="s">
        <v>68</v>
      </c>
      <c r="C23" s="348" t="s">
        <v>100</v>
      </c>
      <c r="D23" s="349"/>
      <c r="E23" s="349"/>
      <c r="F23" s="349"/>
      <c r="G23" s="350"/>
      <c r="H23" s="84" t="s">
        <v>101</v>
      </c>
      <c r="I23" s="12" t="s">
        <v>102</v>
      </c>
      <c r="J23" s="23">
        <f t="shared" ref="J23" si="1">IF(I23="SI",1,(IF(I23="NO APLICA",-1,0)))</f>
        <v>-1</v>
      </c>
      <c r="K23" s="56"/>
      <c r="L23" s="57"/>
      <c r="M23" s="61"/>
    </row>
    <row r="24" spans="1:16" ht="10.199999999999999" customHeight="1" x14ac:dyDescent="0.25">
      <c r="B24" s="40"/>
      <c r="C24" s="32"/>
      <c r="D24" s="32"/>
      <c r="E24" s="32"/>
      <c r="F24" s="32"/>
      <c r="G24" s="32"/>
      <c r="H24" s="32"/>
      <c r="I24" s="32"/>
      <c r="J24" s="32"/>
      <c r="K24" s="48"/>
      <c r="L24" s="44"/>
      <c r="M24" s="41"/>
    </row>
    <row r="25" spans="1:16" ht="10.199999999999999" customHeight="1" x14ac:dyDescent="0.25">
      <c r="B25" s="40"/>
      <c r="C25" s="32"/>
      <c r="D25" s="32"/>
      <c r="E25" s="32"/>
      <c r="F25" s="32"/>
      <c r="G25" s="32"/>
      <c r="H25" s="32"/>
      <c r="I25" s="32"/>
      <c r="J25" s="32"/>
      <c r="K25" s="48"/>
      <c r="L25" s="44"/>
      <c r="M25" s="41"/>
    </row>
    <row r="26" spans="1:16" ht="130.5" customHeight="1" x14ac:dyDescent="0.25">
      <c r="B26" s="19" t="s">
        <v>46</v>
      </c>
      <c r="C26" s="314" t="s">
        <v>103</v>
      </c>
      <c r="D26" s="315"/>
      <c r="E26" s="315"/>
      <c r="F26" s="315"/>
      <c r="G26" s="315"/>
      <c r="H26" s="316"/>
      <c r="I26" s="12" t="s">
        <v>32</v>
      </c>
      <c r="J26" s="23">
        <f t="shared" ref="J26" si="2">IF(I26="SI",1,(IF(I26="NO APLICA",-1,0)))</f>
        <v>1</v>
      </c>
      <c r="K26" s="56"/>
      <c r="L26" s="57"/>
      <c r="M26" s="61"/>
    </row>
    <row r="27" spans="1:16" ht="10.199999999999999" customHeight="1" x14ac:dyDescent="0.25">
      <c r="B27" s="40"/>
      <c r="C27" s="32"/>
      <c r="D27" s="32"/>
      <c r="E27" s="32"/>
      <c r="F27" s="32"/>
      <c r="G27" s="32"/>
      <c r="H27" s="32"/>
      <c r="I27" s="32"/>
      <c r="J27" s="32"/>
      <c r="K27" s="48"/>
      <c r="L27" s="44"/>
      <c r="M27" s="41"/>
    </row>
    <row r="28" spans="1:16" ht="34.950000000000003" customHeight="1" x14ac:dyDescent="0.25">
      <c r="B28" s="65"/>
      <c r="C28" s="335" t="s">
        <v>104</v>
      </c>
      <c r="D28" s="336"/>
      <c r="E28" s="336"/>
      <c r="F28" s="336"/>
      <c r="G28" s="337"/>
      <c r="H28" s="106">
        <v>548.53</v>
      </c>
      <c r="I28" s="12" t="s">
        <v>32</v>
      </c>
      <c r="J28" s="23">
        <f>IF(I28="SI",1,(IF(I28="NO APLICA",-1,0)))</f>
        <v>1</v>
      </c>
      <c r="K28" s="56" t="str">
        <f>+K13</f>
        <v>RUP / soporte contrato 271</v>
      </c>
      <c r="L28" s="57">
        <v>1</v>
      </c>
      <c r="M28" s="60"/>
    </row>
    <row r="29" spans="1:16" ht="34.950000000000003" customHeight="1" x14ac:dyDescent="0.25">
      <c r="B29" s="65"/>
      <c r="C29" s="335" t="s">
        <v>105</v>
      </c>
      <c r="D29" s="336"/>
      <c r="E29" s="336"/>
      <c r="F29" s="336"/>
      <c r="G29" s="337"/>
      <c r="H29" s="156">
        <v>45100</v>
      </c>
      <c r="I29" s="12" t="s">
        <v>32</v>
      </c>
      <c r="J29" s="23">
        <f>IF(I29="SI",1,(IF(I29="NO APLICA",-1,0)))</f>
        <v>1</v>
      </c>
      <c r="K29" s="56" t="str">
        <f>+K28</f>
        <v>RUP / soporte contrato 271</v>
      </c>
      <c r="L29" s="57">
        <v>1</v>
      </c>
      <c r="M29" s="110"/>
    </row>
    <row r="30" spans="1:16" ht="34.950000000000003" customHeight="1" x14ac:dyDescent="0.25">
      <c r="B30" s="65"/>
      <c r="C30" s="335" t="s">
        <v>106</v>
      </c>
      <c r="D30" s="336"/>
      <c r="E30" s="336"/>
      <c r="F30" s="336"/>
      <c r="G30" s="337"/>
      <c r="H30" s="156">
        <v>45344</v>
      </c>
      <c r="I30" s="12" t="s">
        <v>32</v>
      </c>
      <c r="J30" s="23">
        <f t="shared" ref="J30" si="3">IF(I30="SI",1,(IF(I30="NO APLICA",-1,0)))</f>
        <v>1</v>
      </c>
      <c r="K30" s="56" t="str">
        <f>+K29</f>
        <v>RUP / soporte contrato 271</v>
      </c>
      <c r="L30" s="57">
        <v>1</v>
      </c>
      <c r="M30" s="60"/>
    </row>
    <row r="31" spans="1:16" ht="32.25" customHeight="1" x14ac:dyDescent="0.25">
      <c r="B31" s="40"/>
      <c r="C31" s="335" t="s">
        <v>107</v>
      </c>
      <c r="D31" s="336"/>
      <c r="E31" s="336"/>
      <c r="F31" s="336"/>
      <c r="G31" s="337"/>
      <c r="H31" s="338">
        <v>548.53</v>
      </c>
      <c r="I31" s="339"/>
      <c r="J31" s="81"/>
      <c r="K31" s="80"/>
      <c r="L31" s="80"/>
      <c r="M31" s="82"/>
    </row>
    <row r="32" spans="1:16" ht="32.25" customHeight="1" x14ac:dyDescent="0.25">
      <c r="B32" s="322"/>
      <c r="C32" s="323"/>
      <c r="D32" s="323"/>
      <c r="E32" s="323"/>
      <c r="F32" s="323"/>
      <c r="G32" s="323"/>
      <c r="H32" s="323"/>
      <c r="I32" s="323"/>
      <c r="J32" s="323"/>
      <c r="K32" s="323"/>
      <c r="L32" s="323"/>
      <c r="M32" s="323"/>
    </row>
    <row r="33" spans="1:16" ht="9" customHeight="1" x14ac:dyDescent="0.25">
      <c r="B33" s="22"/>
      <c r="C33" s="3"/>
      <c r="J33" s="3"/>
      <c r="M33" s="46"/>
    </row>
    <row r="34" spans="1:16" ht="32.25" customHeight="1" x14ac:dyDescent="0.25">
      <c r="B34" s="322">
        <f>+B9</f>
        <v>2</v>
      </c>
      <c r="C34" s="323"/>
      <c r="D34" s="323"/>
      <c r="E34" s="323"/>
      <c r="F34" s="323"/>
      <c r="G34" s="323"/>
      <c r="H34" s="323"/>
      <c r="I34" s="323"/>
      <c r="J34" s="323"/>
      <c r="K34" s="323"/>
      <c r="L34" s="323"/>
      <c r="M34" s="323"/>
    </row>
    <row r="35" spans="1:16" ht="32.25" customHeight="1" x14ac:dyDescent="0.25">
      <c r="B35" s="324" t="s">
        <v>32</v>
      </c>
      <c r="C35" s="324"/>
      <c r="D35" s="324"/>
      <c r="E35" s="324"/>
      <c r="F35" s="324"/>
      <c r="G35" s="324"/>
      <c r="H35" s="324"/>
      <c r="I35" s="324"/>
      <c r="J35" s="324"/>
      <c r="K35" s="324"/>
      <c r="L35" s="324"/>
      <c r="M35" s="324"/>
    </row>
    <row r="36" spans="1:16" ht="11.25" customHeight="1" x14ac:dyDescent="0.25">
      <c r="B36" s="22"/>
      <c r="C36" s="3"/>
      <c r="J36" s="3"/>
      <c r="M36" s="77"/>
    </row>
    <row r="37" spans="1:16" ht="114" customHeight="1" x14ac:dyDescent="0.25">
      <c r="B37" s="65" t="s">
        <v>68</v>
      </c>
      <c r="C37" s="314" t="s">
        <v>108</v>
      </c>
      <c r="D37" s="315"/>
      <c r="E37" s="315"/>
      <c r="F37" s="315"/>
      <c r="G37" s="316"/>
      <c r="H37" s="93">
        <v>0.5</v>
      </c>
      <c r="I37" s="12" t="s">
        <v>32</v>
      </c>
      <c r="J37" s="23">
        <f t="shared" ref="J37" si="4">IF(I37="SI",1,(IF(I37="NO APLICA",-1,0)))</f>
        <v>1</v>
      </c>
      <c r="K37" s="56" t="s">
        <v>123</v>
      </c>
      <c r="L37" s="57">
        <v>1</v>
      </c>
      <c r="M37" s="60"/>
    </row>
    <row r="38" spans="1:16" s="1" customFormat="1" ht="34.950000000000003" customHeight="1" x14ac:dyDescent="0.25">
      <c r="A38" s="3"/>
      <c r="B38" s="22"/>
      <c r="C38" s="32"/>
      <c r="D38" s="32"/>
      <c r="E38" s="32"/>
      <c r="F38" s="32"/>
      <c r="G38" s="32"/>
      <c r="H38" s="32"/>
      <c r="I38" s="32"/>
      <c r="J38" s="32"/>
      <c r="K38" s="48"/>
      <c r="L38" s="44"/>
      <c r="M38" s="41"/>
      <c r="N38" s="3"/>
      <c r="O38" s="6"/>
      <c r="P38" s="6"/>
    </row>
    <row r="39" spans="1:16" s="1" customFormat="1" ht="34.950000000000003" customHeight="1" x14ac:dyDescent="0.25">
      <c r="B39" s="9"/>
      <c r="C39" s="219" t="s">
        <v>110</v>
      </c>
      <c r="D39" s="219"/>
      <c r="E39" s="219"/>
      <c r="F39" s="219"/>
      <c r="G39" s="219"/>
      <c r="H39" s="219" t="s">
        <v>111</v>
      </c>
      <c r="I39" s="219"/>
      <c r="J39" s="34" t="s">
        <v>28</v>
      </c>
      <c r="K39" s="10" t="s">
        <v>112</v>
      </c>
      <c r="L39" s="97" t="s">
        <v>113</v>
      </c>
      <c r="M39" s="10" t="s">
        <v>114</v>
      </c>
      <c r="O39" s="6">
        <f>IF(K40&gt;0,1,0)</f>
        <v>1</v>
      </c>
      <c r="P39" s="6"/>
    </row>
    <row r="40" spans="1:16" s="1" customFormat="1" ht="34.950000000000003" customHeight="1" x14ac:dyDescent="0.25">
      <c r="B40" s="9"/>
      <c r="C40" s="317" t="s">
        <v>42</v>
      </c>
      <c r="D40" s="318"/>
      <c r="E40" s="318"/>
      <c r="F40" s="318"/>
      <c r="G40" s="319"/>
      <c r="H40" s="13">
        <v>271</v>
      </c>
      <c r="I40" s="12" t="s">
        <v>32</v>
      </c>
      <c r="J40" s="23">
        <f t="shared" ref="J40:J42" si="5">IF(I40="SI",1,(IF(I40="NO APLICA",-1,0)))</f>
        <v>1</v>
      </c>
      <c r="K40" s="36">
        <v>548.53</v>
      </c>
      <c r="L40" s="35">
        <v>0.5</v>
      </c>
      <c r="M40" s="38">
        <v>274.27</v>
      </c>
      <c r="O40" s="6">
        <f t="shared" ref="O40:O41" si="6">IF(K41&gt;0,1,0)</f>
        <v>0</v>
      </c>
      <c r="P40" s="6"/>
    </row>
    <row r="41" spans="1:16" s="1" customFormat="1" ht="34.950000000000003" customHeight="1" x14ac:dyDescent="0.25">
      <c r="B41" s="9"/>
      <c r="C41" s="317"/>
      <c r="D41" s="318"/>
      <c r="E41" s="318"/>
      <c r="F41" s="318"/>
      <c r="G41" s="319"/>
      <c r="H41" s="13"/>
      <c r="I41" s="12"/>
      <c r="J41" s="23">
        <f t="shared" si="5"/>
        <v>0</v>
      </c>
      <c r="K41" s="36"/>
      <c r="L41" s="35"/>
      <c r="M41" s="38"/>
      <c r="O41" s="6">
        <f t="shared" si="6"/>
        <v>0</v>
      </c>
      <c r="P41" s="6"/>
    </row>
    <row r="42" spans="1:16" ht="27" customHeight="1" x14ac:dyDescent="0.25">
      <c r="A42" s="1"/>
      <c r="B42" s="9"/>
      <c r="C42" s="317"/>
      <c r="D42" s="318"/>
      <c r="E42" s="318"/>
      <c r="F42" s="318"/>
      <c r="G42" s="319"/>
      <c r="H42" s="13"/>
      <c r="I42" s="12"/>
      <c r="J42" s="23">
        <f t="shared" si="5"/>
        <v>0</v>
      </c>
      <c r="K42" s="36"/>
      <c r="L42" s="35"/>
      <c r="M42" s="38"/>
      <c r="N42" s="1"/>
    </row>
    <row r="43" spans="1:16" s="1" customFormat="1" ht="34.950000000000003" customHeight="1" x14ac:dyDescent="0.25">
      <c r="A43" s="3"/>
      <c r="B43" s="22"/>
      <c r="C43" s="32"/>
      <c r="D43" s="32"/>
      <c r="E43" s="32"/>
      <c r="F43" s="32"/>
      <c r="G43" s="32"/>
      <c r="H43" s="32"/>
      <c r="I43" s="39"/>
      <c r="J43" s="3"/>
      <c r="K43" s="47"/>
      <c r="L43" s="4"/>
      <c r="M43" s="46"/>
      <c r="N43" s="3"/>
      <c r="O43" s="6"/>
      <c r="P43" s="6"/>
    </row>
    <row r="44" spans="1:16" s="1" customFormat="1" ht="34.950000000000003" customHeight="1" x14ac:dyDescent="0.25">
      <c r="B44" s="9"/>
      <c r="C44" s="325" t="s">
        <v>115</v>
      </c>
      <c r="D44" s="325"/>
      <c r="E44" s="325"/>
      <c r="F44" s="325"/>
      <c r="G44" s="325"/>
      <c r="H44" s="326"/>
      <c r="I44" s="24" t="str">
        <f>+IF(COUNTIF(I45:I47,"SI")&gt;=1,"SI","NO")</f>
        <v>SI</v>
      </c>
      <c r="J44" s="327">
        <f>IF(I44="SI",1,(IF(I44="NO APLICA",-1,0)))</f>
        <v>1</v>
      </c>
      <c r="K44" s="85" t="s">
        <v>116</v>
      </c>
      <c r="L44" s="320"/>
      <c r="M44" s="321"/>
      <c r="O44" s="6"/>
      <c r="P44" s="6"/>
    </row>
    <row r="45" spans="1:16" s="1" customFormat="1" ht="34.950000000000003" customHeight="1" x14ac:dyDescent="0.25">
      <c r="B45" s="9"/>
      <c r="C45" s="328" t="s">
        <v>117</v>
      </c>
      <c r="D45" s="329"/>
      <c r="E45" s="329"/>
      <c r="F45" s="329"/>
      <c r="G45" s="330"/>
      <c r="H45" s="100">
        <v>80101500</v>
      </c>
      <c r="I45" s="12" t="s">
        <v>32</v>
      </c>
      <c r="J45" s="327"/>
      <c r="K45" s="334">
        <f>IFERROR(AVERAGEIF(O39:O41,1,K40:K42),0)</f>
        <v>548.53</v>
      </c>
      <c r="L45" s="320"/>
      <c r="M45" s="321"/>
      <c r="O45" s="6"/>
      <c r="P45" s="6"/>
    </row>
    <row r="46" spans="1:16" s="1" customFormat="1" ht="34.950000000000003" customHeight="1" x14ac:dyDescent="0.25">
      <c r="B46" s="9"/>
      <c r="C46" s="328"/>
      <c r="D46" s="329"/>
      <c r="E46" s="329"/>
      <c r="F46" s="329"/>
      <c r="G46" s="330"/>
      <c r="H46" s="100">
        <v>80101600</v>
      </c>
      <c r="I46" s="12" t="s">
        <v>32</v>
      </c>
      <c r="J46" s="327"/>
      <c r="K46" s="334"/>
      <c r="L46" s="56"/>
      <c r="M46" s="146"/>
      <c r="O46" s="6"/>
      <c r="P46" s="6"/>
    </row>
    <row r="47" spans="1:16" ht="34.5" customHeight="1" x14ac:dyDescent="0.25">
      <c r="A47" s="1"/>
      <c r="B47" s="9"/>
      <c r="C47" s="331"/>
      <c r="D47" s="332"/>
      <c r="E47" s="332"/>
      <c r="F47" s="332"/>
      <c r="G47" s="333"/>
      <c r="H47" s="100">
        <v>80161500</v>
      </c>
      <c r="I47" s="12" t="s">
        <v>32</v>
      </c>
      <c r="J47" s="327"/>
      <c r="K47" s="334"/>
      <c r="L47" s="320"/>
      <c r="M47" s="321"/>
      <c r="N47" s="1"/>
    </row>
    <row r="48" spans="1:16" s="1" customFormat="1" ht="25.2" customHeight="1" x14ac:dyDescent="0.25">
      <c r="A48" s="3"/>
      <c r="B48" s="22"/>
      <c r="C48" s="3"/>
      <c r="D48" s="3"/>
      <c r="E48" s="3"/>
      <c r="F48" s="3"/>
      <c r="G48" s="3"/>
      <c r="H48" s="3"/>
      <c r="I48" s="3"/>
      <c r="J48" s="3"/>
      <c r="K48" s="49"/>
      <c r="L48" s="39"/>
      <c r="M48" s="46"/>
      <c r="N48" s="3"/>
      <c r="O48" s="6"/>
      <c r="P48" s="6"/>
    </row>
    <row r="49" spans="1:16" ht="20.25" customHeight="1" x14ac:dyDescent="0.25">
      <c r="A49" s="1"/>
      <c r="B49" s="311">
        <v>2</v>
      </c>
      <c r="C49" s="312"/>
      <c r="D49" s="312"/>
      <c r="E49" s="312"/>
      <c r="F49" s="312"/>
      <c r="G49" s="312"/>
      <c r="H49" s="312"/>
      <c r="I49" s="312"/>
      <c r="J49" s="312"/>
      <c r="K49" s="312"/>
      <c r="L49" s="312"/>
      <c r="M49" s="313"/>
      <c r="N49" s="1"/>
    </row>
    <row r="50" spans="1:16" s="1" customFormat="1" ht="49.95" customHeight="1" x14ac:dyDescent="0.25">
      <c r="A50" s="3"/>
      <c r="B50" s="31"/>
      <c r="C50" s="32"/>
      <c r="D50" s="32"/>
      <c r="E50" s="32"/>
      <c r="F50" s="32"/>
      <c r="G50" s="32"/>
      <c r="H50" s="32"/>
      <c r="I50" s="32"/>
      <c r="J50" s="32"/>
      <c r="K50" s="48"/>
      <c r="L50" s="44"/>
      <c r="M50" s="41"/>
      <c r="N50" s="3"/>
      <c r="O50" s="6">
        <f>IF(B51="NO PRESENTA",0,1)</f>
        <v>1</v>
      </c>
      <c r="P50" s="6">
        <f>IF(B51="CUMPLE",1,0)</f>
        <v>1</v>
      </c>
    </row>
    <row r="51" spans="1:16" ht="54.75" customHeight="1" x14ac:dyDescent="0.25">
      <c r="A51" s="1"/>
      <c r="B51" s="308" t="s">
        <v>57</v>
      </c>
      <c r="C51" s="309"/>
      <c r="D51" s="309"/>
      <c r="E51" s="309"/>
      <c r="F51" s="309"/>
      <c r="G51" s="309"/>
      <c r="H51" s="309"/>
      <c r="I51" s="309"/>
      <c r="J51" s="309"/>
      <c r="K51" s="309"/>
      <c r="L51" s="309"/>
      <c r="M51" s="310"/>
      <c r="N51" s="1"/>
    </row>
    <row r="52" spans="1:16" s="1" customFormat="1" ht="25.2" customHeight="1" x14ac:dyDescent="0.25">
      <c r="A52" s="3"/>
      <c r="B52" s="22"/>
      <c r="C52" s="3"/>
      <c r="D52" s="3"/>
      <c r="E52" s="3"/>
      <c r="F52" s="3"/>
      <c r="G52" s="3"/>
      <c r="H52" s="3"/>
      <c r="I52" s="3"/>
      <c r="J52" s="3"/>
      <c r="K52" s="47"/>
      <c r="L52" s="4"/>
      <c r="M52" s="46"/>
      <c r="N52" s="3"/>
      <c r="O52" s="6"/>
      <c r="P52" s="6"/>
    </row>
    <row r="53" spans="1:16" ht="10.199999999999999" customHeight="1" x14ac:dyDescent="0.25">
      <c r="A53" s="1"/>
      <c r="B53" s="302" t="s">
        <v>124</v>
      </c>
      <c r="C53" s="303"/>
      <c r="D53" s="303"/>
      <c r="E53" s="303"/>
      <c r="F53" s="303"/>
      <c r="G53" s="303"/>
      <c r="H53" s="303"/>
      <c r="I53" s="303"/>
      <c r="J53" s="303"/>
      <c r="K53" s="303"/>
      <c r="L53" s="303"/>
      <c r="M53" s="304"/>
      <c r="N53" s="1"/>
    </row>
    <row r="54" spans="1:16" x14ac:dyDescent="0.25">
      <c r="C54" s="3"/>
    </row>
    <row r="55" spans="1:16" x14ac:dyDescent="0.25">
      <c r="C55" s="3"/>
    </row>
    <row r="56" spans="1:16" x14ac:dyDescent="0.25">
      <c r="C56" s="3"/>
    </row>
    <row r="57" spans="1:16" x14ac:dyDescent="0.25">
      <c r="C57" s="3"/>
    </row>
    <row r="58" spans="1:16" x14ac:dyDescent="0.25">
      <c r="C58" s="3"/>
    </row>
    <row r="59" spans="1:16" x14ac:dyDescent="0.25">
      <c r="C59" s="3"/>
    </row>
    <row r="60" spans="1:16" x14ac:dyDescent="0.25">
      <c r="C60" s="3"/>
    </row>
    <row r="61" spans="1:16" x14ac:dyDescent="0.25">
      <c r="C61" s="3"/>
    </row>
    <row r="62" spans="1:16" x14ac:dyDescent="0.25">
      <c r="C62" s="3"/>
    </row>
    <row r="63" spans="1:16" x14ac:dyDescent="0.25">
      <c r="C63" s="3"/>
    </row>
    <row r="64" spans="1:16" x14ac:dyDescent="0.25">
      <c r="C64" s="3"/>
    </row>
    <row r="65" spans="3:3" x14ac:dyDescent="0.25">
      <c r="C65" s="3"/>
    </row>
    <row r="66" spans="3:3" x14ac:dyDescent="0.25">
      <c r="C66" s="3"/>
    </row>
    <row r="67" spans="3:3" x14ac:dyDescent="0.25">
      <c r="C67" s="3"/>
    </row>
    <row r="68" spans="3:3" x14ac:dyDescent="0.25">
      <c r="C68" s="3"/>
    </row>
    <row r="69" spans="3:3" x14ac:dyDescent="0.25">
      <c r="C69" s="3"/>
    </row>
    <row r="70" spans="3:3" x14ac:dyDescent="0.25">
      <c r="C70" s="3"/>
    </row>
    <row r="71" spans="3:3" x14ac:dyDescent="0.25">
      <c r="C71" s="3"/>
    </row>
    <row r="72" spans="3:3" x14ac:dyDescent="0.25">
      <c r="C72" s="3"/>
    </row>
    <row r="73" spans="3:3" x14ac:dyDescent="0.25">
      <c r="C73" s="3"/>
    </row>
    <row r="74" spans="3:3" x14ac:dyDescent="0.25">
      <c r="C74" s="3"/>
    </row>
    <row r="75" spans="3:3" x14ac:dyDescent="0.25">
      <c r="C75" s="3"/>
    </row>
    <row r="76" spans="3:3" x14ac:dyDescent="0.25">
      <c r="C76" s="3"/>
    </row>
    <row r="77" spans="3:3" x14ac:dyDescent="0.25">
      <c r="C77" s="3"/>
    </row>
    <row r="78" spans="3:3" x14ac:dyDescent="0.25">
      <c r="C78" s="3"/>
    </row>
    <row r="79" spans="3:3" x14ac:dyDescent="0.25">
      <c r="C79" s="3"/>
    </row>
    <row r="80" spans="3:3" x14ac:dyDescent="0.25">
      <c r="C80" s="3"/>
    </row>
    <row r="81" spans="3:3" x14ac:dyDescent="0.25">
      <c r="C81" s="3"/>
    </row>
    <row r="82" spans="3:3" x14ac:dyDescent="0.25">
      <c r="C82" s="3"/>
    </row>
    <row r="83" spans="3:3" x14ac:dyDescent="0.25">
      <c r="C83" s="3"/>
    </row>
    <row r="84" spans="3:3" x14ac:dyDescent="0.25">
      <c r="C84" s="3"/>
    </row>
    <row r="85" spans="3:3" x14ac:dyDescent="0.25">
      <c r="C85" s="3"/>
    </row>
    <row r="86" spans="3:3" x14ac:dyDescent="0.25">
      <c r="C86" s="3"/>
    </row>
    <row r="87" spans="3:3" x14ac:dyDescent="0.25">
      <c r="C87" s="3"/>
    </row>
    <row r="88" spans="3:3" x14ac:dyDescent="0.25">
      <c r="C88" s="3"/>
    </row>
    <row r="89" spans="3:3" x14ac:dyDescent="0.25">
      <c r="C89" s="3"/>
    </row>
    <row r="90" spans="3:3" x14ac:dyDescent="0.25">
      <c r="C90" s="3"/>
    </row>
    <row r="91" spans="3:3" x14ac:dyDescent="0.25">
      <c r="C91" s="3"/>
    </row>
    <row r="92" spans="3:3" x14ac:dyDescent="0.25">
      <c r="C92" s="3"/>
    </row>
    <row r="93" spans="3:3" x14ac:dyDescent="0.25">
      <c r="C93" s="3"/>
    </row>
    <row r="94" spans="3:3" x14ac:dyDescent="0.25">
      <c r="C94" s="3"/>
    </row>
    <row r="95" spans="3:3" x14ac:dyDescent="0.25">
      <c r="C95" s="3"/>
    </row>
    <row r="96" spans="3:3" x14ac:dyDescent="0.25">
      <c r="C96" s="3"/>
    </row>
    <row r="97" spans="3:3" x14ac:dyDescent="0.25">
      <c r="C97" s="3"/>
    </row>
    <row r="98" spans="3:3" x14ac:dyDescent="0.25">
      <c r="C98" s="3"/>
    </row>
    <row r="99" spans="3:3" x14ac:dyDescent="0.25">
      <c r="C99" s="3"/>
    </row>
    <row r="100" spans="3:3" x14ac:dyDescent="0.25">
      <c r="C100" s="3"/>
    </row>
    <row r="101" spans="3:3" x14ac:dyDescent="0.25">
      <c r="C101" s="3"/>
    </row>
    <row r="102" spans="3:3" x14ac:dyDescent="0.25">
      <c r="C102" s="3"/>
    </row>
    <row r="103" spans="3:3" x14ac:dyDescent="0.25">
      <c r="C103" s="3"/>
    </row>
    <row r="104" spans="3:3" x14ac:dyDescent="0.25">
      <c r="C104" s="3"/>
    </row>
    <row r="105" spans="3:3" x14ac:dyDescent="0.25">
      <c r="C105" s="3"/>
    </row>
    <row r="106" spans="3:3" x14ac:dyDescent="0.25">
      <c r="C106" s="3"/>
    </row>
    <row r="107" spans="3:3" x14ac:dyDescent="0.25">
      <c r="C107" s="3"/>
    </row>
    <row r="108" spans="3:3" x14ac:dyDescent="0.25">
      <c r="C108" s="3"/>
    </row>
    <row r="109" spans="3:3" x14ac:dyDescent="0.25">
      <c r="C109" s="3"/>
    </row>
    <row r="110" spans="3:3" x14ac:dyDescent="0.25">
      <c r="C110" s="3"/>
    </row>
    <row r="111" spans="3:3" x14ac:dyDescent="0.25">
      <c r="C111" s="3"/>
    </row>
    <row r="112" spans="3:3" x14ac:dyDescent="0.25">
      <c r="C112" s="3"/>
    </row>
    <row r="113" spans="3:3" x14ac:dyDescent="0.25">
      <c r="C113" s="3"/>
    </row>
    <row r="114" spans="3:3" x14ac:dyDescent="0.25">
      <c r="C114" s="3"/>
    </row>
    <row r="115" spans="3:3" x14ac:dyDescent="0.25">
      <c r="C115" s="3"/>
    </row>
    <row r="116" spans="3:3" x14ac:dyDescent="0.25">
      <c r="C116" s="3"/>
    </row>
    <row r="117" spans="3:3" x14ac:dyDescent="0.25">
      <c r="C117" s="3"/>
    </row>
    <row r="118" spans="3:3" x14ac:dyDescent="0.25">
      <c r="C118" s="3"/>
    </row>
    <row r="119" spans="3:3" x14ac:dyDescent="0.25">
      <c r="C119" s="3"/>
    </row>
    <row r="120" spans="3:3" x14ac:dyDescent="0.25">
      <c r="C120" s="3"/>
    </row>
    <row r="121" spans="3:3" x14ac:dyDescent="0.25">
      <c r="C121" s="3"/>
    </row>
    <row r="122" spans="3:3" x14ac:dyDescent="0.25">
      <c r="C122" s="3"/>
    </row>
    <row r="123" spans="3:3" x14ac:dyDescent="0.25">
      <c r="C123" s="3"/>
    </row>
    <row r="124" spans="3:3" x14ac:dyDescent="0.25">
      <c r="C124" s="3"/>
    </row>
    <row r="125" spans="3:3" x14ac:dyDescent="0.25">
      <c r="C125" s="3"/>
    </row>
    <row r="126" spans="3:3" x14ac:dyDescent="0.25">
      <c r="C126" s="3"/>
    </row>
    <row r="127" spans="3:3" x14ac:dyDescent="0.25">
      <c r="C127" s="3"/>
    </row>
    <row r="128" spans="3:3" x14ac:dyDescent="0.25">
      <c r="C128" s="3"/>
    </row>
    <row r="129" spans="3:3" x14ac:dyDescent="0.25">
      <c r="C129" s="3"/>
    </row>
    <row r="130" spans="3:3" x14ac:dyDescent="0.25">
      <c r="C130" s="3"/>
    </row>
    <row r="131" spans="3:3" x14ac:dyDescent="0.25">
      <c r="C131" s="3"/>
    </row>
    <row r="132" spans="3:3" x14ac:dyDescent="0.25">
      <c r="C132" s="3"/>
    </row>
    <row r="133" spans="3:3" x14ac:dyDescent="0.25">
      <c r="C133" s="3"/>
    </row>
    <row r="134" spans="3:3" x14ac:dyDescent="0.25">
      <c r="C134" s="3"/>
    </row>
    <row r="135" spans="3:3" x14ac:dyDescent="0.25">
      <c r="C135" s="3"/>
    </row>
    <row r="136" spans="3:3" x14ac:dyDescent="0.25">
      <c r="C136" s="3"/>
    </row>
    <row r="137" spans="3:3" x14ac:dyDescent="0.25">
      <c r="C137" s="3"/>
    </row>
    <row r="138" spans="3:3" x14ac:dyDescent="0.25">
      <c r="C138" s="3"/>
    </row>
    <row r="139" spans="3:3" x14ac:dyDescent="0.25">
      <c r="C139" s="3"/>
    </row>
    <row r="140" spans="3:3" x14ac:dyDescent="0.25">
      <c r="C140" s="3"/>
    </row>
    <row r="141" spans="3:3" x14ac:dyDescent="0.25">
      <c r="C141" s="3"/>
    </row>
    <row r="142" spans="3:3" x14ac:dyDescent="0.25">
      <c r="C142" s="3"/>
    </row>
    <row r="143" spans="3:3" x14ac:dyDescent="0.25">
      <c r="C143" s="3"/>
    </row>
    <row r="144" spans="3:3" x14ac:dyDescent="0.25">
      <c r="C144" s="3"/>
    </row>
    <row r="145" spans="3:3" x14ac:dyDescent="0.25">
      <c r="C145" s="3"/>
    </row>
    <row r="146" spans="3:3" x14ac:dyDescent="0.25">
      <c r="C146" s="3"/>
    </row>
    <row r="147" spans="3:3" x14ac:dyDescent="0.25">
      <c r="C147" s="3"/>
    </row>
    <row r="148" spans="3:3" x14ac:dyDescent="0.25">
      <c r="C148" s="3"/>
    </row>
    <row r="149" spans="3:3" x14ac:dyDescent="0.25">
      <c r="C149" s="3"/>
    </row>
    <row r="150" spans="3:3" x14ac:dyDescent="0.25">
      <c r="C150" s="3"/>
    </row>
    <row r="151" spans="3:3" x14ac:dyDescent="0.25">
      <c r="C151" s="3"/>
    </row>
    <row r="152" spans="3:3" x14ac:dyDescent="0.25">
      <c r="C152" s="3"/>
    </row>
    <row r="153" spans="3:3" x14ac:dyDescent="0.25">
      <c r="C153" s="3"/>
    </row>
    <row r="154" spans="3:3" x14ac:dyDescent="0.25">
      <c r="C154" s="3"/>
    </row>
    <row r="155" spans="3:3" x14ac:dyDescent="0.25">
      <c r="C155" s="3"/>
    </row>
    <row r="156" spans="3:3" x14ac:dyDescent="0.25">
      <c r="C156" s="3"/>
    </row>
    <row r="157" spans="3:3" x14ac:dyDescent="0.25">
      <c r="C157" s="3"/>
    </row>
    <row r="158" spans="3:3" x14ac:dyDescent="0.25">
      <c r="C158" s="3"/>
    </row>
    <row r="159" spans="3:3" x14ac:dyDescent="0.25">
      <c r="C159" s="3"/>
    </row>
    <row r="160" spans="3:3" x14ac:dyDescent="0.25">
      <c r="C160" s="3"/>
    </row>
    <row r="161" spans="3:3" x14ac:dyDescent="0.25">
      <c r="C161" s="3"/>
    </row>
    <row r="162" spans="3:3" x14ac:dyDescent="0.25">
      <c r="C162" s="3"/>
    </row>
    <row r="163" spans="3:3" x14ac:dyDescent="0.25">
      <c r="C163" s="3"/>
    </row>
    <row r="164" spans="3:3" x14ac:dyDescent="0.25">
      <c r="C164" s="3"/>
    </row>
    <row r="165" spans="3:3" x14ac:dyDescent="0.25">
      <c r="C165" s="3"/>
    </row>
    <row r="166" spans="3:3" x14ac:dyDescent="0.25">
      <c r="C166" s="3"/>
    </row>
    <row r="167" spans="3:3" x14ac:dyDescent="0.25">
      <c r="C167" s="3"/>
    </row>
    <row r="168" spans="3:3" x14ac:dyDescent="0.25">
      <c r="C168" s="3"/>
    </row>
    <row r="169" spans="3:3" x14ac:dyDescent="0.25">
      <c r="C169" s="3"/>
    </row>
    <row r="170" spans="3:3" x14ac:dyDescent="0.25">
      <c r="C170" s="3"/>
    </row>
    <row r="171" spans="3:3" x14ac:dyDescent="0.25">
      <c r="C171" s="3"/>
    </row>
    <row r="172" spans="3:3" x14ac:dyDescent="0.25">
      <c r="C172" s="3"/>
    </row>
    <row r="173" spans="3:3" x14ac:dyDescent="0.25">
      <c r="C173" s="3"/>
    </row>
    <row r="174" spans="3:3" x14ac:dyDescent="0.25">
      <c r="C174" s="3"/>
    </row>
    <row r="175" spans="3:3" x14ac:dyDescent="0.25">
      <c r="C175" s="3"/>
    </row>
    <row r="176" spans="3:3" x14ac:dyDescent="0.25">
      <c r="C176" s="3"/>
    </row>
    <row r="177" spans="3:3" x14ac:dyDescent="0.25">
      <c r="C177" s="3"/>
    </row>
    <row r="178" spans="3:3" x14ac:dyDescent="0.25">
      <c r="C178" s="3"/>
    </row>
    <row r="179" spans="3:3" x14ac:dyDescent="0.25">
      <c r="C179" s="3"/>
    </row>
    <row r="180" spans="3:3" x14ac:dyDescent="0.25">
      <c r="C180" s="3"/>
    </row>
    <row r="181" spans="3:3" x14ac:dyDescent="0.25">
      <c r="C181" s="3"/>
    </row>
    <row r="182" spans="3:3" x14ac:dyDescent="0.25">
      <c r="C182" s="3"/>
    </row>
    <row r="183" spans="3:3" x14ac:dyDescent="0.25">
      <c r="C183" s="3"/>
    </row>
    <row r="184" spans="3:3" x14ac:dyDescent="0.25">
      <c r="C184" s="3"/>
    </row>
    <row r="185" spans="3:3" x14ac:dyDescent="0.25">
      <c r="C185" s="3"/>
    </row>
    <row r="186" spans="3:3" x14ac:dyDescent="0.25">
      <c r="C186" s="3"/>
    </row>
    <row r="187" spans="3:3" x14ac:dyDescent="0.25">
      <c r="C187" s="3"/>
    </row>
    <row r="188" spans="3:3" x14ac:dyDescent="0.25">
      <c r="C188" s="3"/>
    </row>
    <row r="189" spans="3:3" x14ac:dyDescent="0.25">
      <c r="C189" s="3"/>
    </row>
    <row r="190" spans="3:3" x14ac:dyDescent="0.25">
      <c r="C190" s="3"/>
    </row>
    <row r="191" spans="3:3" x14ac:dyDescent="0.25">
      <c r="C191" s="3"/>
    </row>
    <row r="192" spans="3:3" x14ac:dyDescent="0.25">
      <c r="C192" s="3"/>
    </row>
    <row r="193" spans="3:3" x14ac:dyDescent="0.25">
      <c r="C193" s="3"/>
    </row>
    <row r="194" spans="3:3" x14ac:dyDescent="0.25">
      <c r="C194" s="3"/>
    </row>
    <row r="195" spans="3:3" x14ac:dyDescent="0.25">
      <c r="C195" s="3"/>
    </row>
    <row r="196" spans="3:3" x14ac:dyDescent="0.25">
      <c r="C196" s="3"/>
    </row>
    <row r="197" spans="3:3" x14ac:dyDescent="0.25">
      <c r="C197" s="3"/>
    </row>
    <row r="198" spans="3:3" x14ac:dyDescent="0.25">
      <c r="C198" s="3"/>
    </row>
    <row r="199" spans="3:3" x14ac:dyDescent="0.25">
      <c r="C199" s="3"/>
    </row>
    <row r="200" spans="3:3" x14ac:dyDescent="0.25">
      <c r="C200" s="3"/>
    </row>
    <row r="201" spans="3:3" x14ac:dyDescent="0.25">
      <c r="C201" s="3"/>
    </row>
    <row r="202" spans="3:3" x14ac:dyDescent="0.25">
      <c r="C202" s="3"/>
    </row>
    <row r="203" spans="3:3" x14ac:dyDescent="0.25">
      <c r="C203" s="3"/>
    </row>
    <row r="204" spans="3:3" x14ac:dyDescent="0.25">
      <c r="C204" s="3"/>
    </row>
    <row r="205" spans="3:3" x14ac:dyDescent="0.25">
      <c r="C205" s="3"/>
    </row>
    <row r="206" spans="3:3" x14ac:dyDescent="0.25">
      <c r="C206" s="3"/>
    </row>
    <row r="207" spans="3:3" x14ac:dyDescent="0.25">
      <c r="C207" s="3"/>
    </row>
    <row r="208" spans="3:3" x14ac:dyDescent="0.25">
      <c r="C208" s="3"/>
    </row>
    <row r="209" spans="3:3" x14ac:dyDescent="0.25">
      <c r="C209" s="3"/>
    </row>
    <row r="210" spans="3:3" x14ac:dyDescent="0.25">
      <c r="C210" s="3"/>
    </row>
    <row r="211" spans="3:3" x14ac:dyDescent="0.25">
      <c r="C211" s="3"/>
    </row>
    <row r="212" spans="3:3" x14ac:dyDescent="0.25">
      <c r="C212" s="3"/>
    </row>
    <row r="213" spans="3:3" x14ac:dyDescent="0.25">
      <c r="C213" s="3"/>
    </row>
    <row r="214" spans="3:3" x14ac:dyDescent="0.25">
      <c r="C214" s="3"/>
    </row>
    <row r="215" spans="3:3" x14ac:dyDescent="0.25">
      <c r="C215" s="3"/>
    </row>
    <row r="216" spans="3:3" x14ac:dyDescent="0.25">
      <c r="C216" s="3"/>
    </row>
    <row r="217" spans="3:3" x14ac:dyDescent="0.25">
      <c r="C217" s="3"/>
    </row>
    <row r="218" spans="3:3" x14ac:dyDescent="0.25">
      <c r="C218" s="3"/>
    </row>
    <row r="219" spans="3:3" x14ac:dyDescent="0.25">
      <c r="C219" s="3"/>
    </row>
    <row r="220" spans="3:3" x14ac:dyDescent="0.25">
      <c r="C220" s="3"/>
    </row>
    <row r="221" spans="3:3" x14ac:dyDescent="0.25">
      <c r="C221" s="3"/>
    </row>
    <row r="222" spans="3:3" x14ac:dyDescent="0.25">
      <c r="C222" s="3"/>
    </row>
    <row r="223" spans="3:3" x14ac:dyDescent="0.25">
      <c r="C223" s="3"/>
    </row>
    <row r="224" spans="3:3" x14ac:dyDescent="0.25">
      <c r="C224" s="3"/>
    </row>
    <row r="225" spans="3:3" x14ac:dyDescent="0.25">
      <c r="C225" s="3"/>
    </row>
    <row r="226" spans="3:3" x14ac:dyDescent="0.25">
      <c r="C226" s="3"/>
    </row>
    <row r="227" spans="3:3" x14ac:dyDescent="0.25">
      <c r="C227" s="3"/>
    </row>
    <row r="228" spans="3:3" x14ac:dyDescent="0.25">
      <c r="C228" s="3"/>
    </row>
    <row r="229" spans="3:3" x14ac:dyDescent="0.25">
      <c r="C229" s="3"/>
    </row>
    <row r="230" spans="3:3" x14ac:dyDescent="0.25">
      <c r="C230" s="3"/>
    </row>
    <row r="231" spans="3:3" x14ac:dyDescent="0.25">
      <c r="C231" s="3"/>
    </row>
    <row r="232" spans="3:3" x14ac:dyDescent="0.25">
      <c r="C232" s="3"/>
    </row>
    <row r="233" spans="3:3" x14ac:dyDescent="0.25">
      <c r="C233" s="3"/>
    </row>
    <row r="234" spans="3:3" x14ac:dyDescent="0.25">
      <c r="C234" s="3"/>
    </row>
    <row r="235" spans="3:3" x14ac:dyDescent="0.25">
      <c r="C235" s="3"/>
    </row>
    <row r="236" spans="3:3" x14ac:dyDescent="0.25">
      <c r="C236" s="3"/>
    </row>
    <row r="237" spans="3:3" x14ac:dyDescent="0.25">
      <c r="C237" s="3"/>
    </row>
    <row r="238" spans="3:3" x14ac:dyDescent="0.25">
      <c r="C238" s="3"/>
    </row>
    <row r="239" spans="3:3" x14ac:dyDescent="0.25">
      <c r="C239" s="3"/>
    </row>
    <row r="240" spans="3:3" x14ac:dyDescent="0.25">
      <c r="C240" s="3"/>
    </row>
    <row r="241" spans="3:3" x14ac:dyDescent="0.25">
      <c r="C241" s="3"/>
    </row>
    <row r="242" spans="3:3" x14ac:dyDescent="0.25">
      <c r="C242" s="3"/>
    </row>
    <row r="243" spans="3:3" x14ac:dyDescent="0.25">
      <c r="C243" s="3"/>
    </row>
    <row r="244" spans="3:3" x14ac:dyDescent="0.25">
      <c r="C244" s="3"/>
    </row>
    <row r="245" spans="3:3" x14ac:dyDescent="0.25">
      <c r="C245" s="3"/>
    </row>
    <row r="246" spans="3:3" x14ac:dyDescent="0.25">
      <c r="C246" s="3"/>
    </row>
    <row r="247" spans="3:3" x14ac:dyDescent="0.25">
      <c r="C247" s="3"/>
    </row>
    <row r="248" spans="3:3" x14ac:dyDescent="0.25">
      <c r="C248" s="3"/>
    </row>
    <row r="249" spans="3:3" x14ac:dyDescent="0.25">
      <c r="C249" s="3"/>
    </row>
    <row r="250" spans="3:3" x14ac:dyDescent="0.25">
      <c r="C250" s="3"/>
    </row>
    <row r="251" spans="3:3" x14ac:dyDescent="0.25">
      <c r="C251" s="3"/>
    </row>
    <row r="252" spans="3:3" x14ac:dyDescent="0.25">
      <c r="C252" s="3"/>
    </row>
    <row r="253" spans="3:3" x14ac:dyDescent="0.25">
      <c r="C253" s="3"/>
    </row>
    <row r="254" spans="3:3" x14ac:dyDescent="0.25">
      <c r="C254" s="3"/>
    </row>
    <row r="255" spans="3:3" x14ac:dyDescent="0.25">
      <c r="C255" s="3"/>
    </row>
    <row r="256" spans="3:3" x14ac:dyDescent="0.25">
      <c r="C256" s="3"/>
    </row>
    <row r="257" spans="3:3" x14ac:dyDescent="0.25">
      <c r="C257" s="3"/>
    </row>
    <row r="258" spans="3:3" x14ac:dyDescent="0.25">
      <c r="C258" s="3"/>
    </row>
    <row r="259" spans="3:3" x14ac:dyDescent="0.25">
      <c r="C259" s="3"/>
    </row>
    <row r="260" spans="3:3" x14ac:dyDescent="0.25">
      <c r="C260" s="3"/>
    </row>
    <row r="261" spans="3:3" x14ac:dyDescent="0.25">
      <c r="C261" s="3"/>
    </row>
    <row r="262" spans="3:3" x14ac:dyDescent="0.25">
      <c r="C262" s="3"/>
    </row>
    <row r="263" spans="3:3" x14ac:dyDescent="0.25">
      <c r="C263" s="3"/>
    </row>
    <row r="264" spans="3:3" x14ac:dyDescent="0.25">
      <c r="C264" s="3"/>
    </row>
    <row r="265" spans="3:3" x14ac:dyDescent="0.25">
      <c r="C265" s="3"/>
    </row>
    <row r="266" spans="3:3" x14ac:dyDescent="0.25">
      <c r="C266" s="3"/>
    </row>
    <row r="267" spans="3:3" x14ac:dyDescent="0.25">
      <c r="C267" s="3"/>
    </row>
    <row r="268" spans="3:3" x14ac:dyDescent="0.25">
      <c r="C268" s="3"/>
    </row>
    <row r="269" spans="3:3" x14ac:dyDescent="0.25">
      <c r="C269" s="3"/>
    </row>
    <row r="270" spans="3:3" x14ac:dyDescent="0.25">
      <c r="C270" s="3"/>
    </row>
    <row r="271" spans="3:3" x14ac:dyDescent="0.25">
      <c r="C271" s="3"/>
    </row>
    <row r="272" spans="3:3" x14ac:dyDescent="0.25">
      <c r="C272" s="3"/>
    </row>
    <row r="273" spans="3:3" x14ac:dyDescent="0.25">
      <c r="C273" s="3"/>
    </row>
    <row r="274" spans="3:3" x14ac:dyDescent="0.25">
      <c r="C274" s="3"/>
    </row>
    <row r="275" spans="3:3" x14ac:dyDescent="0.25">
      <c r="C275" s="3"/>
    </row>
    <row r="276" spans="3:3" x14ac:dyDescent="0.25">
      <c r="C276" s="3"/>
    </row>
    <row r="277" spans="3:3" x14ac:dyDescent="0.25">
      <c r="C277" s="3"/>
    </row>
    <row r="278" spans="3:3" x14ac:dyDescent="0.25">
      <c r="C278" s="3"/>
    </row>
    <row r="279" spans="3:3" x14ac:dyDescent="0.25">
      <c r="C279" s="3"/>
    </row>
    <row r="280" spans="3:3" x14ac:dyDescent="0.25">
      <c r="C280" s="3"/>
    </row>
    <row r="281" spans="3:3" x14ac:dyDescent="0.25">
      <c r="C281" s="3"/>
    </row>
    <row r="282" spans="3:3" x14ac:dyDescent="0.25">
      <c r="C282" s="3"/>
    </row>
    <row r="283" spans="3:3" x14ac:dyDescent="0.25">
      <c r="C283" s="3"/>
    </row>
    <row r="284" spans="3:3" x14ac:dyDescent="0.25">
      <c r="C284" s="3"/>
    </row>
    <row r="285" spans="3:3" x14ac:dyDescent="0.25">
      <c r="C285" s="3"/>
    </row>
    <row r="286" spans="3:3" x14ac:dyDescent="0.25">
      <c r="C286" s="3"/>
    </row>
    <row r="287" spans="3:3" x14ac:dyDescent="0.25">
      <c r="C287" s="3"/>
    </row>
    <row r="288" spans="3:3" x14ac:dyDescent="0.25">
      <c r="C288" s="3"/>
    </row>
    <row r="289" spans="3:3" x14ac:dyDescent="0.25">
      <c r="C289" s="3"/>
    </row>
    <row r="290" spans="3:3" x14ac:dyDescent="0.25">
      <c r="C290" s="3"/>
    </row>
    <row r="291" spans="3:3" x14ac:dyDescent="0.25">
      <c r="C291" s="3"/>
    </row>
    <row r="292" spans="3:3" x14ac:dyDescent="0.25">
      <c r="C292" s="3"/>
    </row>
    <row r="293" spans="3:3" x14ac:dyDescent="0.25">
      <c r="C293" s="3"/>
    </row>
    <row r="294" spans="3:3" x14ac:dyDescent="0.25">
      <c r="C294" s="3"/>
    </row>
    <row r="295" spans="3:3" x14ac:dyDescent="0.25">
      <c r="C295" s="3"/>
    </row>
    <row r="296" spans="3:3" x14ac:dyDescent="0.25">
      <c r="C296" s="3"/>
    </row>
    <row r="297" spans="3:3" x14ac:dyDescent="0.25">
      <c r="C297" s="3"/>
    </row>
    <row r="298" spans="3:3" x14ac:dyDescent="0.25">
      <c r="C298" s="3"/>
    </row>
    <row r="299" spans="3:3" x14ac:dyDescent="0.25">
      <c r="C299" s="3"/>
    </row>
    <row r="300" spans="3:3" x14ac:dyDescent="0.25">
      <c r="C300" s="3"/>
    </row>
    <row r="301" spans="3:3" x14ac:dyDescent="0.25">
      <c r="C301" s="3"/>
    </row>
    <row r="302" spans="3:3" x14ac:dyDescent="0.25">
      <c r="C302" s="3"/>
    </row>
    <row r="303" spans="3:3" x14ac:dyDescent="0.25">
      <c r="C303" s="3"/>
    </row>
    <row r="304" spans="3:3" x14ac:dyDescent="0.25">
      <c r="C304" s="3"/>
    </row>
    <row r="305" spans="3:3" x14ac:dyDescent="0.25">
      <c r="C305" s="3"/>
    </row>
    <row r="306" spans="3:3" x14ac:dyDescent="0.25">
      <c r="C306" s="3"/>
    </row>
    <row r="307" spans="3:3" x14ac:dyDescent="0.25">
      <c r="C307" s="3"/>
    </row>
    <row r="308" spans="3:3" x14ac:dyDescent="0.25">
      <c r="C308" s="3"/>
    </row>
    <row r="309" spans="3:3" x14ac:dyDescent="0.25">
      <c r="C309" s="3"/>
    </row>
    <row r="310" spans="3:3" x14ac:dyDescent="0.25">
      <c r="C310" s="3"/>
    </row>
    <row r="311" spans="3:3" x14ac:dyDescent="0.25">
      <c r="C311" s="3"/>
    </row>
    <row r="312" spans="3:3" x14ac:dyDescent="0.25">
      <c r="C312" s="3"/>
    </row>
    <row r="313" spans="3:3" x14ac:dyDescent="0.25">
      <c r="C313" s="3"/>
    </row>
    <row r="314" spans="3:3" x14ac:dyDescent="0.25">
      <c r="C314" s="3"/>
    </row>
    <row r="315" spans="3:3" x14ac:dyDescent="0.25">
      <c r="C315" s="3"/>
    </row>
    <row r="316" spans="3:3" x14ac:dyDescent="0.25">
      <c r="C316" s="3"/>
    </row>
    <row r="317" spans="3:3" x14ac:dyDescent="0.25">
      <c r="C317" s="3"/>
    </row>
    <row r="318" spans="3:3" x14ac:dyDescent="0.25">
      <c r="C318" s="3"/>
    </row>
    <row r="319" spans="3:3" x14ac:dyDescent="0.25">
      <c r="C319" s="3"/>
    </row>
    <row r="320" spans="3:3" x14ac:dyDescent="0.25">
      <c r="C320" s="3"/>
    </row>
    <row r="321" spans="3:3" x14ac:dyDescent="0.25">
      <c r="C321" s="3"/>
    </row>
    <row r="322" spans="3:3" x14ac:dyDescent="0.25">
      <c r="C322" s="3"/>
    </row>
    <row r="323" spans="3:3" x14ac:dyDescent="0.25">
      <c r="C323" s="3"/>
    </row>
    <row r="324" spans="3:3" x14ac:dyDescent="0.25">
      <c r="C324" s="3"/>
    </row>
  </sheetData>
  <mergeCells count="56">
    <mergeCell ref="B49:M49"/>
    <mergeCell ref="B51:M51"/>
    <mergeCell ref="B53:M53"/>
    <mergeCell ref="L44:M44"/>
    <mergeCell ref="C45:G47"/>
    <mergeCell ref="K45:K47"/>
    <mergeCell ref="L45:M45"/>
    <mergeCell ref="L47:M47"/>
    <mergeCell ref="C40:G40"/>
    <mergeCell ref="C41:G41"/>
    <mergeCell ref="C42:G42"/>
    <mergeCell ref="C44:H44"/>
    <mergeCell ref="J44:J47"/>
    <mergeCell ref="B32:M32"/>
    <mergeCell ref="B34:M34"/>
    <mergeCell ref="B35:M35"/>
    <mergeCell ref="C37:G37"/>
    <mergeCell ref="C39:G39"/>
    <mergeCell ref="H39:I39"/>
    <mergeCell ref="C31:G31"/>
    <mergeCell ref="H31:I31"/>
    <mergeCell ref="C16:F16"/>
    <mergeCell ref="G16:H16"/>
    <mergeCell ref="C17:H17"/>
    <mergeCell ref="C18:H18"/>
    <mergeCell ref="C19:H19"/>
    <mergeCell ref="C21:M21"/>
    <mergeCell ref="M15:M16"/>
    <mergeCell ref="C23:G23"/>
    <mergeCell ref="C26:H26"/>
    <mergeCell ref="C28:G28"/>
    <mergeCell ref="C29:G29"/>
    <mergeCell ref="C30:G30"/>
    <mergeCell ref="B8:M8"/>
    <mergeCell ref="B9:M9"/>
    <mergeCell ref="B10:M10"/>
    <mergeCell ref="C11:I11"/>
    <mergeCell ref="B13:B19"/>
    <mergeCell ref="C13:F13"/>
    <mergeCell ref="G13:H13"/>
    <mergeCell ref="C14:F14"/>
    <mergeCell ref="G14:H14"/>
    <mergeCell ref="C15:F15"/>
    <mergeCell ref="G15:H15"/>
    <mergeCell ref="I15:I16"/>
    <mergeCell ref="J15:J16"/>
    <mergeCell ref="K15:K16"/>
    <mergeCell ref="L15:L16"/>
    <mergeCell ref="C7:D7"/>
    <mergeCell ref="E7:H7"/>
    <mergeCell ref="I7:M7"/>
    <mergeCell ref="B2:M2"/>
    <mergeCell ref="B3:M3"/>
    <mergeCell ref="B4:M4"/>
    <mergeCell ref="C5:M5"/>
    <mergeCell ref="C6:M6"/>
  </mergeCells>
  <conditionalFormatting sqref="B51">
    <cfRule type="cellIs" dxfId="40" priority="9" operator="equal">
      <formula>"NO PRESENTA"</formula>
    </cfRule>
    <cfRule type="cellIs" dxfId="39" priority="10" operator="equal">
      <formula>"CUMPLE"</formula>
    </cfRule>
    <cfRule type="cellIs" dxfId="38" priority="11" operator="equal">
      <formula>"NO CUMPLE"</formula>
    </cfRule>
  </conditionalFormatting>
  <conditionalFormatting sqref="B35:M35">
    <cfRule type="cellIs" dxfId="37" priority="1" operator="equal">
      <formula>"NO"</formula>
    </cfRule>
    <cfRule type="cellIs" dxfId="36" priority="2" operator="equal">
      <formula>"SI"</formula>
    </cfRule>
    <cfRule type="cellIs" dxfId="35" priority="3" operator="equal">
      <formula>"NO APLICA"</formula>
    </cfRule>
  </conditionalFormatting>
  <conditionalFormatting sqref="C40:H42 J40:L42">
    <cfRule type="expression" dxfId="34" priority="6">
      <formula>$I40="NO APLICA"</formula>
    </cfRule>
    <cfRule type="cellIs" dxfId="33" priority="7" operator="equal">
      <formula>0</formula>
    </cfRule>
  </conditionalFormatting>
  <dataValidations count="2">
    <dataValidation type="list" allowBlank="1" showInputMessage="1" showErrorMessage="1" sqref="I26 I13:I15 I23 B35:M35 I37 I17:I19 I28:I30 I40:I42 I45:I47" xr:uid="{00000000-0002-0000-0300-000000000000}">
      <formula1>"SI,NO,NO APLICA"</formula1>
    </dataValidation>
    <dataValidation type="list" allowBlank="1" showInputMessage="1" showErrorMessage="1" sqref="B51" xr:uid="{00000000-0002-0000-0300-000001000000}">
      <formula1>"CUMPLE,NO CUMPLE,NO PRESENTA"</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tint="0.39997558519241921"/>
  </sheetPr>
  <dimension ref="A1:P320"/>
  <sheetViews>
    <sheetView showGridLines="0" workbookViewId="0"/>
  </sheetViews>
  <sheetFormatPr baseColWidth="10" defaultColWidth="11.44140625" defaultRowHeight="13.2" x14ac:dyDescent="0.25"/>
  <cols>
    <col min="1" max="1" width="5.44140625" style="3" customWidth="1"/>
    <col min="2" max="2" width="19.44140625" style="3" customWidth="1"/>
    <col min="3" max="3" width="9.44140625" style="5" customWidth="1"/>
    <col min="4" max="6" width="9.44140625" style="3" customWidth="1"/>
    <col min="7" max="7" width="18.44140625" style="3" customWidth="1"/>
    <col min="8" max="8" width="30.44140625" style="3" customWidth="1"/>
    <col min="9" max="9" width="25.109375" style="3" customWidth="1"/>
    <col min="10" max="10" width="24.44140625" style="4" customWidth="1"/>
    <col min="11" max="11" width="30.44140625" style="47" customWidth="1"/>
    <col min="12" max="12" width="14.44140625" style="4" customWidth="1"/>
    <col min="13" max="13" width="54.44140625" style="45" customWidth="1"/>
    <col min="14" max="14" width="5.44140625" style="3" customWidth="1"/>
    <col min="15" max="16" width="11.44140625" style="4" customWidth="1"/>
    <col min="17" max="16384" width="11.44140625" style="3"/>
  </cols>
  <sheetData>
    <row r="1" spans="2:16" ht="25.2" customHeight="1" x14ac:dyDescent="0.25">
      <c r="C1" s="3"/>
    </row>
    <row r="2" spans="2:16" ht="24.75" customHeight="1" x14ac:dyDescent="0.25">
      <c r="B2" s="269" t="s">
        <v>18</v>
      </c>
      <c r="C2" s="269"/>
      <c r="D2" s="269"/>
      <c r="E2" s="269"/>
      <c r="F2" s="269"/>
      <c r="G2" s="269"/>
      <c r="H2" s="269"/>
      <c r="I2" s="269"/>
      <c r="J2" s="269"/>
      <c r="K2" s="269"/>
      <c r="L2" s="269"/>
      <c r="M2" s="269"/>
    </row>
    <row r="3" spans="2:16" ht="10.199999999999999" customHeight="1" x14ac:dyDescent="0.25">
      <c r="B3" s="209"/>
      <c r="C3" s="209"/>
      <c r="D3" s="209"/>
      <c r="E3" s="209"/>
      <c r="F3" s="209"/>
      <c r="G3" s="209"/>
      <c r="H3" s="209"/>
      <c r="I3" s="209"/>
      <c r="J3" s="209"/>
      <c r="K3" s="209"/>
      <c r="L3" s="209"/>
      <c r="M3" s="209"/>
    </row>
    <row r="4" spans="2:16" s="1" customFormat="1" ht="24.75" customHeight="1" x14ac:dyDescent="0.25">
      <c r="B4" s="270" t="s">
        <v>22</v>
      </c>
      <c r="C4" s="270"/>
      <c r="D4" s="270"/>
      <c r="E4" s="270"/>
      <c r="F4" s="270"/>
      <c r="G4" s="270"/>
      <c r="H4" s="270"/>
      <c r="I4" s="270"/>
      <c r="J4" s="270"/>
      <c r="K4" s="270"/>
      <c r="L4" s="270"/>
      <c r="M4" s="270"/>
      <c r="O4" s="6"/>
      <c r="P4" s="6"/>
    </row>
    <row r="5" spans="2:16" s="1" customFormat="1" ht="24.75" customHeight="1" x14ac:dyDescent="0.25">
      <c r="B5" s="20" t="s">
        <v>0</v>
      </c>
      <c r="C5" s="272" t="str">
        <f>+DATOS!C2</f>
        <v>IDRD-SG-CM-012-2026</v>
      </c>
      <c r="D5" s="272"/>
      <c r="E5" s="272"/>
      <c r="F5" s="272"/>
      <c r="G5" s="272"/>
      <c r="H5" s="272"/>
      <c r="I5" s="272"/>
      <c r="J5" s="272"/>
      <c r="K5" s="272"/>
      <c r="L5" s="272"/>
      <c r="M5" s="272"/>
      <c r="O5" s="6"/>
      <c r="P5" s="6"/>
    </row>
    <row r="6" spans="2:16" s="1" customFormat="1" ht="71.25" customHeight="1" x14ac:dyDescent="0.25">
      <c r="B6" s="20" t="s">
        <v>3</v>
      </c>
      <c r="C6" s="373" t="str">
        <f>+DATOS!C3</f>
        <v>CONTRATAR INTERVENTORÍA INTEGRAL QUE INCLUYE, PERO NO SE LIMITA A LA INTERVENTORÍA TÉCNICA, FINANCIERA Y/O CONTABLE, JURÍDICA, ADMINISTRATIVA, OPERATIVA Y MEDIO AMBIENTAL EN LA ETAPA DE OPERACIÓN Y MANTENIMIENTO DEL CONTRATO DE CONCESIÓN BAJO UN ESQUEMA DE ASOCIACIÓN PÚBLICO - PRIVADA DE INICIATIVA PRIVADA APP NO. IDRD-APP-IP-001-2015.</v>
      </c>
      <c r="D6" s="373"/>
      <c r="E6" s="373"/>
      <c r="F6" s="373"/>
      <c r="G6" s="373"/>
      <c r="H6" s="373"/>
      <c r="I6" s="373"/>
      <c r="J6" s="373"/>
      <c r="K6" s="373"/>
      <c r="L6" s="373"/>
      <c r="M6" s="373"/>
      <c r="O6" s="6"/>
      <c r="P6" s="6"/>
    </row>
    <row r="7" spans="2:16" s="1" customFormat="1" ht="35.25" customHeight="1" x14ac:dyDescent="0.25">
      <c r="B7" s="8" t="s">
        <v>19</v>
      </c>
      <c r="C7" s="357">
        <v>2</v>
      </c>
      <c r="D7" s="358"/>
      <c r="E7" s="276" t="s">
        <v>20</v>
      </c>
      <c r="F7" s="277"/>
      <c r="G7" s="277"/>
      <c r="H7" s="278"/>
      <c r="I7" s="357" t="s">
        <v>21</v>
      </c>
      <c r="J7" s="359"/>
      <c r="K7" s="359"/>
      <c r="L7" s="359"/>
      <c r="M7" s="358"/>
      <c r="O7" s="6"/>
      <c r="P7" s="6"/>
    </row>
    <row r="8" spans="2:16" ht="10.199999999999999" customHeight="1" x14ac:dyDescent="0.25">
      <c r="B8" s="209"/>
      <c r="C8" s="209"/>
      <c r="D8" s="209"/>
      <c r="E8" s="209"/>
      <c r="F8" s="209"/>
      <c r="G8" s="209"/>
      <c r="H8" s="209"/>
      <c r="I8" s="209"/>
      <c r="J8" s="209"/>
      <c r="K8" s="279"/>
      <c r="L8" s="279"/>
      <c r="M8" s="209"/>
    </row>
    <row r="9" spans="2:16" s="1" customFormat="1" ht="30" customHeight="1" x14ac:dyDescent="0.25">
      <c r="B9" s="366">
        <v>3</v>
      </c>
      <c r="C9" s="367"/>
      <c r="D9" s="367"/>
      <c r="E9" s="367"/>
      <c r="F9" s="367"/>
      <c r="G9" s="367"/>
      <c r="H9" s="367"/>
      <c r="I9" s="367"/>
      <c r="J9" s="367"/>
      <c r="K9" s="367"/>
      <c r="L9" s="367"/>
      <c r="M9" s="368"/>
      <c r="O9" s="6"/>
      <c r="P9" s="6"/>
    </row>
    <row r="10" spans="2:16" ht="10.199999999999999" customHeight="1" x14ac:dyDescent="0.25">
      <c r="B10" s="210"/>
      <c r="C10" s="211"/>
      <c r="D10" s="211"/>
      <c r="E10" s="211"/>
      <c r="F10" s="211"/>
      <c r="G10" s="211"/>
      <c r="H10" s="211"/>
      <c r="I10" s="211"/>
      <c r="J10" s="211"/>
      <c r="K10" s="211"/>
      <c r="L10" s="211"/>
      <c r="M10" s="212"/>
    </row>
    <row r="11" spans="2:16" s="1" customFormat="1" ht="25.2" customHeight="1" x14ac:dyDescent="0.25">
      <c r="B11" s="19" t="s">
        <v>46</v>
      </c>
      <c r="C11" s="369" t="s">
        <v>83</v>
      </c>
      <c r="D11" s="370"/>
      <c r="E11" s="370"/>
      <c r="F11" s="370"/>
      <c r="G11" s="370"/>
      <c r="H11" s="370"/>
      <c r="I11" s="371"/>
      <c r="J11" s="10" t="s">
        <v>28</v>
      </c>
      <c r="K11" s="10" t="s">
        <v>29</v>
      </c>
      <c r="L11" s="10" t="s">
        <v>30</v>
      </c>
      <c r="M11" s="10" t="s">
        <v>31</v>
      </c>
      <c r="O11" s="6"/>
      <c r="P11" s="6"/>
    </row>
    <row r="12" spans="2:16" ht="15" customHeight="1" x14ac:dyDescent="0.25">
      <c r="B12" s="31"/>
      <c r="C12" s="32"/>
      <c r="D12" s="32"/>
      <c r="E12" s="32"/>
      <c r="F12" s="32"/>
      <c r="G12" s="32"/>
      <c r="H12" s="32"/>
      <c r="I12" s="32"/>
      <c r="J12" s="32"/>
      <c r="K12" s="48"/>
      <c r="L12" s="44"/>
      <c r="M12" s="41"/>
    </row>
    <row r="13" spans="2:16" ht="40.5" customHeight="1" x14ac:dyDescent="0.25">
      <c r="B13" s="372"/>
      <c r="C13" s="340" t="s">
        <v>84</v>
      </c>
      <c r="D13" s="341"/>
      <c r="E13" s="341"/>
      <c r="F13" s="342"/>
      <c r="G13" s="343" t="s">
        <v>119</v>
      </c>
      <c r="H13" s="344"/>
      <c r="I13" s="12" t="s">
        <v>32</v>
      </c>
      <c r="J13" s="23">
        <f t="shared" ref="J13:J15" si="0">IF(I13="SI",1,(IF(I13="NO APLICA",-1,0)))</f>
        <v>1</v>
      </c>
      <c r="K13" s="56" t="s">
        <v>125</v>
      </c>
      <c r="L13" s="57">
        <v>1</v>
      </c>
      <c r="M13" s="60"/>
    </row>
    <row r="14" spans="2:16" ht="34.950000000000003" customHeight="1" x14ac:dyDescent="0.25">
      <c r="B14" s="372"/>
      <c r="C14" s="340" t="s">
        <v>87</v>
      </c>
      <c r="D14" s="341"/>
      <c r="E14" s="341"/>
      <c r="F14" s="342"/>
      <c r="G14" s="343" t="s">
        <v>38</v>
      </c>
      <c r="H14" s="344"/>
      <c r="I14" s="12" t="s">
        <v>32</v>
      </c>
      <c r="J14" s="23">
        <f t="shared" si="0"/>
        <v>1</v>
      </c>
      <c r="K14" s="56" t="s">
        <v>125</v>
      </c>
      <c r="L14" s="57">
        <v>1</v>
      </c>
      <c r="M14" s="60"/>
    </row>
    <row r="15" spans="2:16" ht="246" customHeight="1" x14ac:dyDescent="0.25">
      <c r="B15" s="372"/>
      <c r="C15" s="374" t="s">
        <v>88</v>
      </c>
      <c r="D15" s="374"/>
      <c r="E15" s="374"/>
      <c r="F15" s="374"/>
      <c r="G15" s="360" t="s">
        <v>62</v>
      </c>
      <c r="H15" s="361"/>
      <c r="I15" s="362" t="s">
        <v>32</v>
      </c>
      <c r="J15" s="263">
        <f t="shared" si="0"/>
        <v>1</v>
      </c>
      <c r="K15" s="364" t="s">
        <v>125</v>
      </c>
      <c r="L15" s="364">
        <v>1</v>
      </c>
      <c r="M15" s="364"/>
    </row>
    <row r="16" spans="2:16" ht="25.2" customHeight="1" x14ac:dyDescent="0.25">
      <c r="B16" s="372"/>
      <c r="C16" s="374" t="s">
        <v>89</v>
      </c>
      <c r="D16" s="374"/>
      <c r="E16" s="374"/>
      <c r="F16" s="374"/>
      <c r="G16" s="343" t="s">
        <v>126</v>
      </c>
      <c r="H16" s="344"/>
      <c r="I16" s="363"/>
      <c r="J16" s="265"/>
      <c r="K16" s="365"/>
      <c r="L16" s="365"/>
      <c r="M16" s="365"/>
    </row>
    <row r="17" spans="2:13" ht="34.950000000000003" customHeight="1" x14ac:dyDescent="0.25">
      <c r="B17" s="372"/>
      <c r="C17" s="335"/>
      <c r="D17" s="336"/>
      <c r="E17" s="336"/>
      <c r="F17" s="336"/>
      <c r="G17" s="336"/>
      <c r="H17" s="337"/>
      <c r="I17" s="12" t="s">
        <v>32</v>
      </c>
      <c r="J17" s="23"/>
      <c r="K17" s="56" t="s">
        <v>127</v>
      </c>
      <c r="L17" s="57">
        <v>1</v>
      </c>
      <c r="M17" s="61" t="s">
        <v>93</v>
      </c>
    </row>
    <row r="18" spans="2:13" ht="34.950000000000003" customHeight="1" x14ac:dyDescent="0.25">
      <c r="B18" s="372"/>
      <c r="C18" s="335"/>
      <c r="D18" s="336"/>
      <c r="E18" s="336"/>
      <c r="F18" s="336"/>
      <c r="G18" s="336"/>
      <c r="H18" s="337"/>
      <c r="I18" s="12" t="s">
        <v>32</v>
      </c>
      <c r="J18" s="23"/>
      <c r="K18" s="56" t="s">
        <v>127</v>
      </c>
      <c r="L18" s="57">
        <v>1</v>
      </c>
      <c r="M18" s="61" t="s">
        <v>95</v>
      </c>
    </row>
    <row r="19" spans="2:13" ht="34.950000000000003" customHeight="1" x14ac:dyDescent="0.25">
      <c r="B19" s="372"/>
      <c r="C19" s="335"/>
      <c r="D19" s="336"/>
      <c r="E19" s="336"/>
      <c r="F19" s="336"/>
      <c r="G19" s="336"/>
      <c r="H19" s="337"/>
      <c r="I19" s="12" t="s">
        <v>97</v>
      </c>
      <c r="J19" s="23"/>
      <c r="K19" s="56"/>
      <c r="L19" s="57"/>
      <c r="M19" s="61"/>
    </row>
    <row r="20" spans="2:13" ht="10.199999999999999" customHeight="1" x14ac:dyDescent="0.25">
      <c r="B20" s="22"/>
      <c r="C20" s="32"/>
      <c r="D20" s="32"/>
      <c r="E20" s="32"/>
      <c r="F20" s="32"/>
      <c r="G20" s="32"/>
      <c r="H20" s="32"/>
      <c r="I20" s="32"/>
      <c r="J20" s="32"/>
      <c r="K20" s="48"/>
      <c r="L20" s="44"/>
      <c r="M20" s="41"/>
    </row>
    <row r="21" spans="2:13" ht="10.199999999999999" customHeight="1" x14ac:dyDescent="0.25">
      <c r="B21" s="22"/>
      <c r="C21" s="3"/>
      <c r="J21" s="3"/>
      <c r="K21" s="49"/>
      <c r="L21" s="39"/>
      <c r="M21" s="46"/>
    </row>
    <row r="22" spans="2:13" ht="135" customHeight="1" x14ac:dyDescent="0.25">
      <c r="B22" s="19"/>
      <c r="C22" s="348"/>
      <c r="D22" s="349"/>
      <c r="E22" s="349"/>
      <c r="F22" s="349"/>
      <c r="G22" s="350"/>
      <c r="H22" s="84"/>
      <c r="I22" s="12" t="s">
        <v>102</v>
      </c>
      <c r="J22" s="23">
        <f t="shared" ref="J22" si="1">IF(I22="SI",1,(IF(I22="NO APLICA",-1,0)))</f>
        <v>-1</v>
      </c>
      <c r="K22" s="56"/>
      <c r="L22" s="57"/>
      <c r="M22" s="61"/>
    </row>
    <row r="23" spans="2:13" ht="10.199999999999999" customHeight="1" x14ac:dyDescent="0.25">
      <c r="B23" s="40"/>
      <c r="C23" s="32"/>
      <c r="D23" s="32"/>
      <c r="E23" s="32"/>
      <c r="F23" s="32"/>
      <c r="G23" s="32"/>
      <c r="H23" s="32"/>
      <c r="I23" s="32"/>
      <c r="J23" s="32"/>
      <c r="K23" s="48"/>
      <c r="L23" s="44"/>
      <c r="M23" s="41"/>
    </row>
    <row r="24" spans="2:13" ht="10.199999999999999" customHeight="1" x14ac:dyDescent="0.25">
      <c r="B24" s="40"/>
      <c r="C24" s="32"/>
      <c r="D24" s="32"/>
      <c r="E24" s="32"/>
      <c r="F24" s="32"/>
      <c r="G24" s="32"/>
      <c r="H24" s="32"/>
      <c r="I24" s="32"/>
      <c r="J24" s="32"/>
      <c r="K24" s="48"/>
      <c r="L24" s="44"/>
      <c r="M24" s="41"/>
    </row>
    <row r="25" spans="2:13" ht="130.5" customHeight="1" x14ac:dyDescent="0.25">
      <c r="B25" s="19"/>
      <c r="C25" s="314"/>
      <c r="D25" s="315"/>
      <c r="E25" s="315"/>
      <c r="F25" s="315"/>
      <c r="G25" s="315"/>
      <c r="H25" s="316"/>
      <c r="I25" s="12" t="s">
        <v>32</v>
      </c>
      <c r="J25" s="23">
        <f t="shared" ref="J25" si="2">IF(I25="SI",1,(IF(I25="NO APLICA",-1,0)))</f>
        <v>1</v>
      </c>
      <c r="K25" s="56"/>
      <c r="L25" s="57"/>
      <c r="M25" s="61"/>
    </row>
    <row r="26" spans="2:13" ht="10.199999999999999" customHeight="1" x14ac:dyDescent="0.25">
      <c r="B26" s="40"/>
      <c r="C26" s="32"/>
      <c r="D26" s="32"/>
      <c r="E26" s="32"/>
      <c r="F26" s="32"/>
      <c r="G26" s="32"/>
      <c r="H26" s="32"/>
      <c r="I26" s="32"/>
      <c r="J26" s="32"/>
      <c r="K26" s="48"/>
      <c r="L26" s="44"/>
      <c r="M26" s="41"/>
    </row>
    <row r="27" spans="2:13" ht="34.950000000000003" customHeight="1" x14ac:dyDescent="0.25">
      <c r="B27" s="65"/>
      <c r="C27" s="335"/>
      <c r="D27" s="336"/>
      <c r="E27" s="336"/>
      <c r="F27" s="336"/>
      <c r="G27" s="337"/>
      <c r="H27" s="106">
        <v>497.36</v>
      </c>
      <c r="I27" s="12" t="s">
        <v>32</v>
      </c>
      <c r="J27" s="23"/>
      <c r="K27" s="56"/>
      <c r="L27" s="57"/>
      <c r="M27" s="60"/>
    </row>
    <row r="28" spans="2:13" ht="34.950000000000003" customHeight="1" x14ac:dyDescent="0.25">
      <c r="B28" s="65"/>
      <c r="C28" s="335"/>
      <c r="D28" s="336"/>
      <c r="E28" s="336"/>
      <c r="F28" s="336"/>
      <c r="G28" s="337"/>
      <c r="H28" s="156">
        <v>44770</v>
      </c>
      <c r="I28" s="12" t="s">
        <v>32</v>
      </c>
      <c r="J28" s="23"/>
      <c r="K28" s="56"/>
      <c r="L28" s="57"/>
      <c r="M28" s="110"/>
    </row>
    <row r="29" spans="2:13" ht="34.950000000000003" customHeight="1" x14ac:dyDescent="0.25">
      <c r="B29" s="65"/>
      <c r="C29" s="335"/>
      <c r="D29" s="336"/>
      <c r="E29" s="336"/>
      <c r="F29" s="336"/>
      <c r="G29" s="337"/>
      <c r="H29" s="156">
        <v>45046</v>
      </c>
      <c r="I29" s="12" t="s">
        <v>32</v>
      </c>
      <c r="J29" s="23">
        <f t="shared" ref="J29" si="3">IF(I29="SI",1,(IF(I29="NO APLICA",-1,0)))</f>
        <v>1</v>
      </c>
      <c r="K29" s="56"/>
      <c r="L29" s="57"/>
      <c r="M29" s="60"/>
    </row>
    <row r="30" spans="2:13" ht="32.25" customHeight="1" x14ac:dyDescent="0.25">
      <c r="B30" s="40"/>
      <c r="C30" s="335"/>
      <c r="D30" s="336"/>
      <c r="E30" s="336"/>
      <c r="F30" s="336"/>
      <c r="G30" s="337"/>
      <c r="H30" s="338">
        <v>497.36</v>
      </c>
      <c r="I30" s="339"/>
      <c r="J30" s="81"/>
      <c r="K30" s="80"/>
      <c r="L30" s="80"/>
      <c r="M30" s="82"/>
    </row>
    <row r="31" spans="2:13" ht="32.25" customHeight="1" x14ac:dyDescent="0.25">
      <c r="B31" s="324" t="s">
        <v>32</v>
      </c>
      <c r="C31" s="324"/>
      <c r="D31" s="324"/>
      <c r="E31" s="324"/>
      <c r="F31" s="324"/>
      <c r="G31" s="324"/>
      <c r="H31" s="324"/>
      <c r="I31" s="324"/>
      <c r="J31" s="324"/>
      <c r="K31" s="324"/>
      <c r="L31" s="324"/>
      <c r="M31" s="324"/>
    </row>
    <row r="32" spans="2:13" ht="11.25" customHeight="1" x14ac:dyDescent="0.25">
      <c r="B32" s="22"/>
      <c r="C32" s="3"/>
      <c r="J32" s="3"/>
      <c r="M32" s="77"/>
    </row>
    <row r="33" spans="1:16" ht="114" customHeight="1" x14ac:dyDescent="0.25">
      <c r="B33" s="65"/>
      <c r="C33" s="314"/>
      <c r="D33" s="315"/>
      <c r="E33" s="315"/>
      <c r="F33" s="315"/>
      <c r="G33" s="316"/>
      <c r="H33" s="93">
        <v>0.24</v>
      </c>
      <c r="I33" s="12" t="s">
        <v>32</v>
      </c>
      <c r="J33" s="23">
        <f t="shared" ref="J33" si="4">IF(I33="SI",1,(IF(I33="NO APLICA",-1,0)))</f>
        <v>1</v>
      </c>
      <c r="K33" s="56" t="s">
        <v>128</v>
      </c>
      <c r="L33" s="57"/>
      <c r="M33" s="60"/>
    </row>
    <row r="34" spans="1:16" s="1" customFormat="1" ht="34.950000000000003" customHeight="1" x14ac:dyDescent="0.25">
      <c r="A34" s="3"/>
      <c r="B34" s="22"/>
      <c r="C34" s="32"/>
      <c r="D34" s="32"/>
      <c r="E34" s="32"/>
      <c r="F34" s="32"/>
      <c r="G34" s="32"/>
      <c r="H34" s="32"/>
      <c r="I34" s="32"/>
      <c r="J34" s="32"/>
      <c r="K34" s="48"/>
      <c r="L34" s="44"/>
      <c r="M34" s="41"/>
      <c r="N34" s="3"/>
      <c r="O34" s="6"/>
      <c r="P34" s="6"/>
    </row>
    <row r="35" spans="1:16" s="1" customFormat="1" ht="34.950000000000003" customHeight="1" x14ac:dyDescent="0.25">
      <c r="B35" s="9"/>
      <c r="C35" s="219" t="s">
        <v>110</v>
      </c>
      <c r="D35" s="219"/>
      <c r="E35" s="219"/>
      <c r="F35" s="219"/>
      <c r="G35" s="219"/>
      <c r="H35" s="219" t="s">
        <v>111</v>
      </c>
      <c r="I35" s="219"/>
      <c r="J35" s="34" t="s">
        <v>28</v>
      </c>
      <c r="K35" s="10" t="s">
        <v>112</v>
      </c>
      <c r="L35" s="97" t="s">
        <v>113</v>
      </c>
      <c r="M35" s="10" t="s">
        <v>114</v>
      </c>
      <c r="O35" s="6">
        <f>IF(K36&gt;0,1,0)</f>
        <v>1</v>
      </c>
      <c r="P35" s="6"/>
    </row>
    <row r="36" spans="1:16" s="1" customFormat="1" ht="34.950000000000003" customHeight="1" x14ac:dyDescent="0.25">
      <c r="B36" s="9"/>
      <c r="C36" s="317" t="s">
        <v>38</v>
      </c>
      <c r="D36" s="318"/>
      <c r="E36" s="318"/>
      <c r="F36" s="318"/>
      <c r="G36" s="319"/>
      <c r="H36" s="13">
        <v>108</v>
      </c>
      <c r="I36" s="12" t="s">
        <v>32</v>
      </c>
      <c r="J36" s="23">
        <f t="shared" ref="J36:J38" si="5">IF(I36="SI",1,(IF(I36="NO APLICA",-1,0)))</f>
        <v>1</v>
      </c>
      <c r="K36" s="36">
        <v>497.36</v>
      </c>
      <c r="L36" s="35">
        <v>0.24</v>
      </c>
      <c r="M36" s="38">
        <v>119.37</v>
      </c>
      <c r="O36" s="6">
        <f t="shared" ref="O36:O37" si="6">IF(K37&gt;0,1,0)</f>
        <v>0</v>
      </c>
      <c r="P36" s="6"/>
    </row>
    <row r="37" spans="1:16" s="1" customFormat="1" ht="34.950000000000003" customHeight="1" x14ac:dyDescent="0.25">
      <c r="B37" s="9"/>
      <c r="C37" s="317"/>
      <c r="D37" s="318"/>
      <c r="E37" s="318"/>
      <c r="F37" s="318"/>
      <c r="G37" s="319"/>
      <c r="H37" s="13"/>
      <c r="I37" s="12"/>
      <c r="J37" s="23">
        <f t="shared" si="5"/>
        <v>0</v>
      </c>
      <c r="K37" s="36"/>
      <c r="L37" s="35"/>
      <c r="M37" s="38"/>
      <c r="O37" s="6">
        <f t="shared" si="6"/>
        <v>0</v>
      </c>
      <c r="P37" s="6"/>
    </row>
    <row r="38" spans="1:16" ht="27" customHeight="1" x14ac:dyDescent="0.25">
      <c r="A38" s="1"/>
      <c r="B38" s="9"/>
      <c r="C38" s="317"/>
      <c r="D38" s="318"/>
      <c r="E38" s="318"/>
      <c r="F38" s="318"/>
      <c r="G38" s="319"/>
      <c r="H38" s="13"/>
      <c r="I38" s="12"/>
      <c r="J38" s="23">
        <f t="shared" si="5"/>
        <v>0</v>
      </c>
      <c r="K38" s="36"/>
      <c r="L38" s="35"/>
      <c r="M38" s="38"/>
      <c r="N38" s="1"/>
    </row>
    <row r="39" spans="1:16" s="1" customFormat="1" ht="34.950000000000003" customHeight="1" x14ac:dyDescent="0.25">
      <c r="A39" s="3"/>
      <c r="B39" s="22"/>
      <c r="C39" s="32"/>
      <c r="D39" s="32"/>
      <c r="E39" s="32"/>
      <c r="F39" s="32"/>
      <c r="G39" s="32"/>
      <c r="H39" s="32"/>
      <c r="I39" s="39"/>
      <c r="J39" s="3"/>
      <c r="K39" s="47"/>
      <c r="L39" s="4"/>
      <c r="M39" s="46"/>
      <c r="N39" s="3"/>
      <c r="O39" s="6"/>
      <c r="P39" s="6"/>
    </row>
    <row r="40" spans="1:16" s="1" customFormat="1" ht="34.950000000000003" customHeight="1" x14ac:dyDescent="0.25">
      <c r="B40" s="9"/>
      <c r="C40" s="325" t="s">
        <v>115</v>
      </c>
      <c r="D40" s="325"/>
      <c r="E40" s="325"/>
      <c r="F40" s="325"/>
      <c r="G40" s="325"/>
      <c r="H40" s="326"/>
      <c r="I40" s="24"/>
      <c r="J40" s="327"/>
      <c r="K40" s="85" t="s">
        <v>116</v>
      </c>
      <c r="L40" s="320"/>
      <c r="M40" s="321"/>
      <c r="O40" s="6"/>
      <c r="P40" s="6"/>
    </row>
    <row r="41" spans="1:16" s="1" customFormat="1" ht="34.950000000000003" customHeight="1" x14ac:dyDescent="0.25">
      <c r="B41" s="9"/>
      <c r="C41" s="328" t="s">
        <v>117</v>
      </c>
      <c r="D41" s="329"/>
      <c r="E41" s="329"/>
      <c r="F41" s="329"/>
      <c r="G41" s="330"/>
      <c r="H41" s="100">
        <v>80101500</v>
      </c>
      <c r="I41" s="12" t="s">
        <v>32</v>
      </c>
      <c r="J41" s="327"/>
      <c r="K41" s="334" t="s">
        <v>129</v>
      </c>
      <c r="L41" s="320"/>
      <c r="M41" s="321"/>
      <c r="O41" s="6"/>
      <c r="P41" s="6"/>
    </row>
    <row r="42" spans="1:16" s="1" customFormat="1" ht="34.950000000000003" customHeight="1" x14ac:dyDescent="0.25">
      <c r="B42" s="9"/>
      <c r="C42" s="328"/>
      <c r="D42" s="329"/>
      <c r="E42" s="329"/>
      <c r="F42" s="329"/>
      <c r="G42" s="330"/>
      <c r="H42" s="100">
        <v>80101600</v>
      </c>
      <c r="I42" s="12" t="s">
        <v>32</v>
      </c>
      <c r="J42" s="327"/>
      <c r="K42" s="334"/>
      <c r="L42" s="56"/>
      <c r="M42" s="146"/>
      <c r="O42" s="6"/>
      <c r="P42" s="6"/>
    </row>
    <row r="43" spans="1:16" ht="34.5" customHeight="1" x14ac:dyDescent="0.25">
      <c r="A43" s="1"/>
      <c r="B43" s="9"/>
      <c r="C43" s="331"/>
      <c r="D43" s="332"/>
      <c r="E43" s="332"/>
      <c r="F43" s="332"/>
      <c r="G43" s="333"/>
      <c r="H43" s="100">
        <v>80161500</v>
      </c>
      <c r="I43" s="12" t="s">
        <v>32</v>
      </c>
      <c r="J43" s="327"/>
      <c r="K43" s="334"/>
      <c r="L43" s="320"/>
      <c r="M43" s="321"/>
      <c r="N43" s="1"/>
    </row>
    <row r="44" spans="1:16" s="1" customFormat="1" ht="25.2" customHeight="1" x14ac:dyDescent="0.25">
      <c r="A44" s="3"/>
      <c r="B44" s="22"/>
      <c r="C44" s="3"/>
      <c r="D44" s="3"/>
      <c r="E44" s="3"/>
      <c r="F44" s="3"/>
      <c r="G44" s="3"/>
      <c r="H44" s="3"/>
      <c r="I44" s="3"/>
      <c r="J44" s="3"/>
      <c r="K44" s="49"/>
      <c r="L44" s="39"/>
      <c r="M44" s="46"/>
      <c r="N44" s="3"/>
      <c r="O44" s="6"/>
      <c r="P44" s="6"/>
    </row>
    <row r="45" spans="1:16" ht="20.25" customHeight="1" x14ac:dyDescent="0.25">
      <c r="A45" s="1"/>
      <c r="B45" s="311">
        <v>3</v>
      </c>
      <c r="C45" s="312"/>
      <c r="D45" s="312"/>
      <c r="E45" s="312"/>
      <c r="F45" s="312"/>
      <c r="G45" s="312"/>
      <c r="H45" s="312"/>
      <c r="I45" s="312"/>
      <c r="J45" s="312"/>
      <c r="K45" s="312"/>
      <c r="L45" s="312"/>
      <c r="M45" s="313"/>
      <c r="N45" s="1"/>
    </row>
    <row r="46" spans="1:16" ht="54.75" customHeight="1" x14ac:dyDescent="0.25">
      <c r="A46" s="1"/>
      <c r="B46" s="375" t="s">
        <v>57</v>
      </c>
      <c r="C46" s="376"/>
      <c r="D46" s="376"/>
      <c r="E46" s="376"/>
      <c r="F46" s="376"/>
      <c r="G46" s="376"/>
      <c r="H46" s="376"/>
      <c r="I46" s="376"/>
      <c r="J46" s="376"/>
      <c r="K46" s="376"/>
      <c r="L46" s="376"/>
      <c r="M46" s="377"/>
      <c r="N46" s="1"/>
    </row>
    <row r="47" spans="1:16" s="1" customFormat="1" ht="25.2" customHeight="1" x14ac:dyDescent="0.25">
      <c r="A47" s="3"/>
      <c r="B47" s="22"/>
      <c r="C47" s="3"/>
      <c r="D47" s="3"/>
      <c r="E47" s="3"/>
      <c r="F47" s="3"/>
      <c r="G47" s="3"/>
      <c r="H47" s="3"/>
      <c r="I47" s="3"/>
      <c r="J47" s="3"/>
      <c r="K47" s="47"/>
      <c r="L47" s="4"/>
      <c r="M47" s="46"/>
      <c r="N47" s="3"/>
      <c r="O47" s="6"/>
      <c r="P47" s="6"/>
    </row>
    <row r="48" spans="1:16" ht="35.25" customHeight="1" x14ac:dyDescent="0.25">
      <c r="A48" s="1"/>
      <c r="B48" s="302" t="s">
        <v>130</v>
      </c>
      <c r="C48" s="303"/>
      <c r="D48" s="303"/>
      <c r="E48" s="303"/>
      <c r="F48" s="303"/>
      <c r="G48" s="303"/>
      <c r="H48" s="303"/>
      <c r="I48" s="303"/>
      <c r="J48" s="303"/>
      <c r="K48" s="303"/>
      <c r="L48" s="303"/>
      <c r="M48" s="304"/>
      <c r="N48" s="1"/>
    </row>
    <row r="49" spans="3:3" x14ac:dyDescent="0.25">
      <c r="C49" s="3"/>
    </row>
    <row r="50" spans="3:3" x14ac:dyDescent="0.25">
      <c r="C50" s="3"/>
    </row>
    <row r="51" spans="3:3" x14ac:dyDescent="0.25">
      <c r="C51" s="3"/>
    </row>
    <row r="52" spans="3:3" x14ac:dyDescent="0.25">
      <c r="C52" s="3"/>
    </row>
    <row r="53" spans="3:3" x14ac:dyDescent="0.25">
      <c r="C53" s="3"/>
    </row>
    <row r="54" spans="3:3" x14ac:dyDescent="0.25">
      <c r="C54" s="3"/>
    </row>
    <row r="55" spans="3:3" x14ac:dyDescent="0.25">
      <c r="C55" s="3"/>
    </row>
    <row r="56" spans="3:3" x14ac:dyDescent="0.25">
      <c r="C56" s="3"/>
    </row>
    <row r="57" spans="3:3" x14ac:dyDescent="0.25">
      <c r="C57" s="3"/>
    </row>
    <row r="58" spans="3:3" x14ac:dyDescent="0.25">
      <c r="C58" s="3"/>
    </row>
    <row r="59" spans="3:3" x14ac:dyDescent="0.25">
      <c r="C59" s="3"/>
    </row>
    <row r="60" spans="3:3" x14ac:dyDescent="0.25">
      <c r="C60" s="3"/>
    </row>
    <row r="61" spans="3:3" x14ac:dyDescent="0.25">
      <c r="C61" s="3"/>
    </row>
    <row r="62" spans="3:3" x14ac:dyDescent="0.25">
      <c r="C62" s="3"/>
    </row>
    <row r="63" spans="3:3" x14ac:dyDescent="0.25">
      <c r="C63" s="3"/>
    </row>
    <row r="64" spans="3:3" x14ac:dyDescent="0.25">
      <c r="C64" s="3"/>
    </row>
    <row r="65" spans="3:3" x14ac:dyDescent="0.25">
      <c r="C65" s="3"/>
    </row>
    <row r="66" spans="3:3" x14ac:dyDescent="0.25">
      <c r="C66" s="3"/>
    </row>
    <row r="67" spans="3:3" x14ac:dyDescent="0.25">
      <c r="C67" s="3"/>
    </row>
    <row r="68" spans="3:3" x14ac:dyDescent="0.25">
      <c r="C68" s="3"/>
    </row>
    <row r="69" spans="3:3" x14ac:dyDescent="0.25">
      <c r="C69" s="3"/>
    </row>
    <row r="70" spans="3:3" x14ac:dyDescent="0.25">
      <c r="C70" s="3"/>
    </row>
    <row r="71" spans="3:3" x14ac:dyDescent="0.25">
      <c r="C71" s="3"/>
    </row>
    <row r="72" spans="3:3" x14ac:dyDescent="0.25">
      <c r="C72" s="3"/>
    </row>
    <row r="73" spans="3:3" x14ac:dyDescent="0.25">
      <c r="C73" s="3"/>
    </row>
    <row r="74" spans="3:3" x14ac:dyDescent="0.25">
      <c r="C74" s="3"/>
    </row>
    <row r="75" spans="3:3" x14ac:dyDescent="0.25">
      <c r="C75" s="3"/>
    </row>
    <row r="76" spans="3:3" x14ac:dyDescent="0.25">
      <c r="C76" s="3"/>
    </row>
    <row r="77" spans="3:3" x14ac:dyDescent="0.25">
      <c r="C77" s="3"/>
    </row>
    <row r="78" spans="3:3" x14ac:dyDescent="0.25">
      <c r="C78" s="3"/>
    </row>
    <row r="79" spans="3:3" x14ac:dyDescent="0.25">
      <c r="C79" s="3"/>
    </row>
    <row r="80" spans="3:3" x14ac:dyDescent="0.25">
      <c r="C80" s="3"/>
    </row>
    <row r="81" spans="3:3" x14ac:dyDescent="0.25">
      <c r="C81" s="3"/>
    </row>
    <row r="82" spans="3:3" x14ac:dyDescent="0.25">
      <c r="C82" s="3"/>
    </row>
    <row r="83" spans="3:3" x14ac:dyDescent="0.25">
      <c r="C83" s="3"/>
    </row>
    <row r="84" spans="3:3" x14ac:dyDescent="0.25">
      <c r="C84" s="3"/>
    </row>
    <row r="85" spans="3:3" x14ac:dyDescent="0.25">
      <c r="C85" s="3"/>
    </row>
    <row r="86" spans="3:3" x14ac:dyDescent="0.25">
      <c r="C86" s="3"/>
    </row>
    <row r="87" spans="3:3" x14ac:dyDescent="0.25">
      <c r="C87" s="3"/>
    </row>
    <row r="88" spans="3:3" x14ac:dyDescent="0.25">
      <c r="C88" s="3"/>
    </row>
    <row r="89" spans="3:3" x14ac:dyDescent="0.25">
      <c r="C89" s="3"/>
    </row>
    <row r="90" spans="3:3" x14ac:dyDescent="0.25">
      <c r="C90" s="3"/>
    </row>
    <row r="91" spans="3:3" x14ac:dyDescent="0.25">
      <c r="C91" s="3"/>
    </row>
    <row r="92" spans="3:3" x14ac:dyDescent="0.25">
      <c r="C92" s="3"/>
    </row>
    <row r="93" spans="3:3" x14ac:dyDescent="0.25">
      <c r="C93" s="3"/>
    </row>
    <row r="94" spans="3:3" x14ac:dyDescent="0.25">
      <c r="C94" s="3"/>
    </row>
    <row r="95" spans="3:3" x14ac:dyDescent="0.25">
      <c r="C95" s="3"/>
    </row>
    <row r="96" spans="3:3" x14ac:dyDescent="0.25">
      <c r="C96" s="3"/>
    </row>
    <row r="97" spans="3:3" x14ac:dyDescent="0.25">
      <c r="C97" s="3"/>
    </row>
    <row r="98" spans="3:3" x14ac:dyDescent="0.25">
      <c r="C98" s="3"/>
    </row>
    <row r="99" spans="3:3" x14ac:dyDescent="0.25">
      <c r="C99" s="3"/>
    </row>
    <row r="100" spans="3:3" x14ac:dyDescent="0.25">
      <c r="C100" s="3"/>
    </row>
    <row r="101" spans="3:3" x14ac:dyDescent="0.25">
      <c r="C101" s="3"/>
    </row>
    <row r="102" spans="3:3" x14ac:dyDescent="0.25">
      <c r="C102" s="3"/>
    </row>
    <row r="103" spans="3:3" x14ac:dyDescent="0.25">
      <c r="C103" s="3"/>
    </row>
    <row r="104" spans="3:3" x14ac:dyDescent="0.25">
      <c r="C104" s="3"/>
    </row>
    <row r="105" spans="3:3" x14ac:dyDescent="0.25">
      <c r="C105" s="3"/>
    </row>
    <row r="106" spans="3:3" x14ac:dyDescent="0.25">
      <c r="C106" s="3"/>
    </row>
    <row r="107" spans="3:3" x14ac:dyDescent="0.25">
      <c r="C107" s="3"/>
    </row>
    <row r="108" spans="3:3" x14ac:dyDescent="0.25">
      <c r="C108" s="3"/>
    </row>
    <row r="109" spans="3:3" x14ac:dyDescent="0.25">
      <c r="C109" s="3"/>
    </row>
    <row r="110" spans="3:3" x14ac:dyDescent="0.25">
      <c r="C110" s="3"/>
    </row>
    <row r="111" spans="3:3" x14ac:dyDescent="0.25">
      <c r="C111" s="3"/>
    </row>
    <row r="112" spans="3:3" x14ac:dyDescent="0.25">
      <c r="C112" s="3"/>
    </row>
    <row r="113" spans="3:3" x14ac:dyDescent="0.25">
      <c r="C113" s="3"/>
    </row>
    <row r="114" spans="3:3" x14ac:dyDescent="0.25">
      <c r="C114" s="3"/>
    </row>
    <row r="115" spans="3:3" x14ac:dyDescent="0.25">
      <c r="C115" s="3"/>
    </row>
    <row r="116" spans="3:3" x14ac:dyDescent="0.25">
      <c r="C116" s="3"/>
    </row>
    <row r="117" spans="3:3" x14ac:dyDescent="0.25">
      <c r="C117" s="3"/>
    </row>
    <row r="118" spans="3:3" x14ac:dyDescent="0.25">
      <c r="C118" s="3"/>
    </row>
    <row r="119" spans="3:3" x14ac:dyDescent="0.25">
      <c r="C119" s="3"/>
    </row>
    <row r="120" spans="3:3" x14ac:dyDescent="0.25">
      <c r="C120" s="3"/>
    </row>
    <row r="121" spans="3:3" x14ac:dyDescent="0.25">
      <c r="C121" s="3"/>
    </row>
    <row r="122" spans="3:3" x14ac:dyDescent="0.25">
      <c r="C122" s="3"/>
    </row>
    <row r="123" spans="3:3" x14ac:dyDescent="0.25">
      <c r="C123" s="3"/>
    </row>
    <row r="124" spans="3:3" x14ac:dyDescent="0.25">
      <c r="C124" s="3"/>
    </row>
    <row r="125" spans="3:3" x14ac:dyDescent="0.25">
      <c r="C125" s="3"/>
    </row>
    <row r="126" spans="3:3" x14ac:dyDescent="0.25">
      <c r="C126" s="3"/>
    </row>
    <row r="127" spans="3:3" x14ac:dyDescent="0.25">
      <c r="C127" s="3"/>
    </row>
    <row r="128" spans="3:3" x14ac:dyDescent="0.25">
      <c r="C128" s="3"/>
    </row>
    <row r="129" spans="3:3" x14ac:dyDescent="0.25">
      <c r="C129" s="3"/>
    </row>
    <row r="130" spans="3:3" x14ac:dyDescent="0.25">
      <c r="C130" s="3"/>
    </row>
    <row r="131" spans="3:3" x14ac:dyDescent="0.25">
      <c r="C131" s="3"/>
    </row>
    <row r="132" spans="3:3" x14ac:dyDescent="0.25">
      <c r="C132" s="3"/>
    </row>
    <row r="133" spans="3:3" x14ac:dyDescent="0.25">
      <c r="C133" s="3"/>
    </row>
    <row r="134" spans="3:3" x14ac:dyDescent="0.25">
      <c r="C134" s="3"/>
    </row>
    <row r="135" spans="3:3" x14ac:dyDescent="0.25">
      <c r="C135" s="3"/>
    </row>
    <row r="136" spans="3:3" x14ac:dyDescent="0.25">
      <c r="C136" s="3"/>
    </row>
    <row r="137" spans="3:3" x14ac:dyDescent="0.25">
      <c r="C137" s="3"/>
    </row>
    <row r="138" spans="3:3" x14ac:dyDescent="0.25">
      <c r="C138" s="3"/>
    </row>
    <row r="139" spans="3:3" x14ac:dyDescent="0.25">
      <c r="C139" s="3"/>
    </row>
    <row r="140" spans="3:3" x14ac:dyDescent="0.25">
      <c r="C140" s="3"/>
    </row>
    <row r="141" spans="3:3" x14ac:dyDescent="0.25">
      <c r="C141" s="3"/>
    </row>
    <row r="142" spans="3:3" x14ac:dyDescent="0.25">
      <c r="C142" s="3"/>
    </row>
    <row r="143" spans="3:3" x14ac:dyDescent="0.25">
      <c r="C143" s="3"/>
    </row>
    <row r="144" spans="3:3" x14ac:dyDescent="0.25">
      <c r="C144" s="3"/>
    </row>
    <row r="145" spans="3:3" x14ac:dyDescent="0.25">
      <c r="C145" s="3"/>
    </row>
    <row r="146" spans="3:3" x14ac:dyDescent="0.25">
      <c r="C146" s="3"/>
    </row>
    <row r="147" spans="3:3" x14ac:dyDescent="0.25">
      <c r="C147" s="3"/>
    </row>
    <row r="148" spans="3:3" x14ac:dyDescent="0.25">
      <c r="C148" s="3"/>
    </row>
    <row r="149" spans="3:3" x14ac:dyDescent="0.25">
      <c r="C149" s="3"/>
    </row>
    <row r="150" spans="3:3" x14ac:dyDescent="0.25">
      <c r="C150" s="3"/>
    </row>
    <row r="151" spans="3:3" x14ac:dyDescent="0.25">
      <c r="C151" s="3"/>
    </row>
    <row r="152" spans="3:3" x14ac:dyDescent="0.25">
      <c r="C152" s="3"/>
    </row>
    <row r="153" spans="3:3" x14ac:dyDescent="0.25">
      <c r="C153" s="3"/>
    </row>
    <row r="154" spans="3:3" x14ac:dyDescent="0.25">
      <c r="C154" s="3"/>
    </row>
    <row r="155" spans="3:3" x14ac:dyDescent="0.25">
      <c r="C155" s="3"/>
    </row>
    <row r="156" spans="3:3" x14ac:dyDescent="0.25">
      <c r="C156" s="3"/>
    </row>
    <row r="157" spans="3:3" x14ac:dyDescent="0.25">
      <c r="C157" s="3"/>
    </row>
    <row r="158" spans="3:3" x14ac:dyDescent="0.25">
      <c r="C158" s="3"/>
    </row>
    <row r="159" spans="3:3" x14ac:dyDescent="0.25">
      <c r="C159" s="3"/>
    </row>
    <row r="160" spans="3:3" x14ac:dyDescent="0.25">
      <c r="C160" s="3"/>
    </row>
    <row r="161" spans="3:3" x14ac:dyDescent="0.25">
      <c r="C161" s="3"/>
    </row>
    <row r="162" spans="3:3" x14ac:dyDescent="0.25">
      <c r="C162" s="3"/>
    </row>
    <row r="163" spans="3:3" x14ac:dyDescent="0.25">
      <c r="C163" s="3"/>
    </row>
    <row r="164" spans="3:3" x14ac:dyDescent="0.25">
      <c r="C164" s="3"/>
    </row>
    <row r="165" spans="3:3" x14ac:dyDescent="0.25">
      <c r="C165" s="3"/>
    </row>
    <row r="166" spans="3:3" x14ac:dyDescent="0.25">
      <c r="C166" s="3"/>
    </row>
    <row r="167" spans="3:3" x14ac:dyDescent="0.25">
      <c r="C167" s="3"/>
    </row>
    <row r="168" spans="3:3" x14ac:dyDescent="0.25">
      <c r="C168" s="3"/>
    </row>
    <row r="169" spans="3:3" x14ac:dyDescent="0.25">
      <c r="C169" s="3"/>
    </row>
    <row r="170" spans="3:3" x14ac:dyDescent="0.25">
      <c r="C170" s="3"/>
    </row>
    <row r="171" spans="3:3" x14ac:dyDescent="0.25">
      <c r="C171" s="3"/>
    </row>
    <row r="172" spans="3:3" x14ac:dyDescent="0.25">
      <c r="C172" s="3"/>
    </row>
    <row r="173" spans="3:3" x14ac:dyDescent="0.25">
      <c r="C173" s="3"/>
    </row>
    <row r="174" spans="3:3" x14ac:dyDescent="0.25">
      <c r="C174" s="3"/>
    </row>
    <row r="175" spans="3:3" x14ac:dyDescent="0.25">
      <c r="C175" s="3"/>
    </row>
    <row r="176" spans="3:3" x14ac:dyDescent="0.25">
      <c r="C176" s="3"/>
    </row>
    <row r="177" spans="3:3" x14ac:dyDescent="0.25">
      <c r="C177" s="3"/>
    </row>
    <row r="178" spans="3:3" x14ac:dyDescent="0.25">
      <c r="C178" s="3"/>
    </row>
    <row r="179" spans="3:3" x14ac:dyDescent="0.25">
      <c r="C179" s="3"/>
    </row>
    <row r="180" spans="3:3" x14ac:dyDescent="0.25">
      <c r="C180" s="3"/>
    </row>
    <row r="181" spans="3:3" x14ac:dyDescent="0.25">
      <c r="C181" s="3"/>
    </row>
    <row r="182" spans="3:3" x14ac:dyDescent="0.25">
      <c r="C182" s="3"/>
    </row>
    <row r="183" spans="3:3" x14ac:dyDescent="0.25">
      <c r="C183" s="3"/>
    </row>
    <row r="184" spans="3:3" x14ac:dyDescent="0.25">
      <c r="C184" s="3"/>
    </row>
    <row r="185" spans="3:3" x14ac:dyDescent="0.25">
      <c r="C185" s="3"/>
    </row>
    <row r="186" spans="3:3" x14ac:dyDescent="0.25">
      <c r="C186" s="3"/>
    </row>
    <row r="187" spans="3:3" x14ac:dyDescent="0.25">
      <c r="C187" s="3"/>
    </row>
    <row r="188" spans="3:3" x14ac:dyDescent="0.25">
      <c r="C188" s="3"/>
    </row>
    <row r="189" spans="3:3" x14ac:dyDescent="0.25">
      <c r="C189" s="3"/>
    </row>
    <row r="190" spans="3:3" x14ac:dyDescent="0.25">
      <c r="C190" s="3"/>
    </row>
    <row r="191" spans="3:3" x14ac:dyDescent="0.25">
      <c r="C191" s="3"/>
    </row>
    <row r="192" spans="3:3" x14ac:dyDescent="0.25">
      <c r="C192" s="3"/>
    </row>
    <row r="193" spans="3:3" x14ac:dyDescent="0.25">
      <c r="C193" s="3"/>
    </row>
    <row r="194" spans="3:3" x14ac:dyDescent="0.25">
      <c r="C194" s="3"/>
    </row>
    <row r="195" spans="3:3" x14ac:dyDescent="0.25">
      <c r="C195" s="3"/>
    </row>
    <row r="196" spans="3:3" x14ac:dyDescent="0.25">
      <c r="C196" s="3"/>
    </row>
    <row r="197" spans="3:3" x14ac:dyDescent="0.25">
      <c r="C197" s="3"/>
    </row>
    <row r="198" spans="3:3" x14ac:dyDescent="0.25">
      <c r="C198" s="3"/>
    </row>
    <row r="199" spans="3:3" x14ac:dyDescent="0.25">
      <c r="C199" s="3"/>
    </row>
    <row r="200" spans="3:3" x14ac:dyDescent="0.25">
      <c r="C200" s="3"/>
    </row>
    <row r="201" spans="3:3" x14ac:dyDescent="0.25">
      <c r="C201" s="3"/>
    </row>
    <row r="202" spans="3:3" x14ac:dyDescent="0.25">
      <c r="C202" s="3"/>
    </row>
    <row r="203" spans="3:3" x14ac:dyDescent="0.25">
      <c r="C203" s="3"/>
    </row>
    <row r="204" spans="3:3" x14ac:dyDescent="0.25">
      <c r="C204" s="3"/>
    </row>
    <row r="205" spans="3:3" x14ac:dyDescent="0.25">
      <c r="C205" s="3"/>
    </row>
    <row r="206" spans="3:3" x14ac:dyDescent="0.25">
      <c r="C206" s="3"/>
    </row>
    <row r="207" spans="3:3" x14ac:dyDescent="0.25">
      <c r="C207" s="3"/>
    </row>
    <row r="208" spans="3:3" x14ac:dyDescent="0.25">
      <c r="C208" s="3"/>
    </row>
    <row r="209" spans="3:3" x14ac:dyDescent="0.25">
      <c r="C209" s="3"/>
    </row>
    <row r="210" spans="3:3" x14ac:dyDescent="0.25">
      <c r="C210" s="3"/>
    </row>
    <row r="211" spans="3:3" x14ac:dyDescent="0.25">
      <c r="C211" s="3"/>
    </row>
    <row r="212" spans="3:3" x14ac:dyDescent="0.25">
      <c r="C212" s="3"/>
    </row>
    <row r="213" spans="3:3" x14ac:dyDescent="0.25">
      <c r="C213" s="3"/>
    </row>
    <row r="214" spans="3:3" x14ac:dyDescent="0.25">
      <c r="C214" s="3"/>
    </row>
    <row r="215" spans="3:3" x14ac:dyDescent="0.25">
      <c r="C215" s="3"/>
    </row>
    <row r="216" spans="3:3" x14ac:dyDescent="0.25">
      <c r="C216" s="3"/>
    </row>
    <row r="217" spans="3:3" x14ac:dyDescent="0.25">
      <c r="C217" s="3"/>
    </row>
    <row r="218" spans="3:3" x14ac:dyDescent="0.25">
      <c r="C218" s="3"/>
    </row>
    <row r="219" spans="3:3" x14ac:dyDescent="0.25">
      <c r="C219" s="3"/>
    </row>
    <row r="220" spans="3:3" x14ac:dyDescent="0.25">
      <c r="C220" s="3"/>
    </row>
    <row r="221" spans="3:3" x14ac:dyDescent="0.25">
      <c r="C221" s="3"/>
    </row>
    <row r="222" spans="3:3" x14ac:dyDescent="0.25">
      <c r="C222" s="3"/>
    </row>
    <row r="223" spans="3:3" x14ac:dyDescent="0.25">
      <c r="C223" s="3"/>
    </row>
    <row r="224" spans="3:3" x14ac:dyDescent="0.25">
      <c r="C224" s="3"/>
    </row>
    <row r="225" spans="3:3" x14ac:dyDescent="0.25">
      <c r="C225" s="3"/>
    </row>
    <row r="226" spans="3:3" x14ac:dyDescent="0.25">
      <c r="C226" s="3"/>
    </row>
    <row r="227" spans="3:3" x14ac:dyDescent="0.25">
      <c r="C227" s="3"/>
    </row>
    <row r="228" spans="3:3" x14ac:dyDescent="0.25">
      <c r="C228" s="3"/>
    </row>
    <row r="229" spans="3:3" x14ac:dyDescent="0.25">
      <c r="C229" s="3"/>
    </row>
    <row r="230" spans="3:3" x14ac:dyDescent="0.25">
      <c r="C230" s="3"/>
    </row>
    <row r="231" spans="3:3" x14ac:dyDescent="0.25">
      <c r="C231" s="3"/>
    </row>
    <row r="232" spans="3:3" x14ac:dyDescent="0.25">
      <c r="C232" s="3"/>
    </row>
    <row r="233" spans="3:3" x14ac:dyDescent="0.25">
      <c r="C233" s="3"/>
    </row>
    <row r="234" spans="3:3" x14ac:dyDescent="0.25">
      <c r="C234" s="3"/>
    </row>
    <row r="235" spans="3:3" x14ac:dyDescent="0.25">
      <c r="C235" s="3"/>
    </row>
    <row r="236" spans="3:3" x14ac:dyDescent="0.25">
      <c r="C236" s="3"/>
    </row>
    <row r="237" spans="3:3" x14ac:dyDescent="0.25">
      <c r="C237" s="3"/>
    </row>
    <row r="238" spans="3:3" x14ac:dyDescent="0.25">
      <c r="C238" s="3"/>
    </row>
    <row r="239" spans="3:3" x14ac:dyDescent="0.25">
      <c r="C239" s="3"/>
    </row>
    <row r="240" spans="3:3" x14ac:dyDescent="0.25">
      <c r="C240" s="3"/>
    </row>
    <row r="241" spans="3:3" x14ac:dyDescent="0.25">
      <c r="C241" s="3"/>
    </row>
    <row r="242" spans="3:3" x14ac:dyDescent="0.25">
      <c r="C242" s="3"/>
    </row>
    <row r="243" spans="3:3" x14ac:dyDescent="0.25">
      <c r="C243" s="3"/>
    </row>
    <row r="244" spans="3:3" x14ac:dyDescent="0.25">
      <c r="C244" s="3"/>
    </row>
    <row r="245" spans="3:3" x14ac:dyDescent="0.25">
      <c r="C245" s="3"/>
    </row>
    <row r="246" spans="3:3" x14ac:dyDescent="0.25">
      <c r="C246" s="3"/>
    </row>
    <row r="247" spans="3:3" x14ac:dyDescent="0.25">
      <c r="C247" s="3"/>
    </row>
    <row r="248" spans="3:3" x14ac:dyDescent="0.25">
      <c r="C248" s="3"/>
    </row>
    <row r="249" spans="3:3" x14ac:dyDescent="0.25">
      <c r="C249" s="3"/>
    </row>
    <row r="250" spans="3:3" x14ac:dyDescent="0.25">
      <c r="C250" s="3"/>
    </row>
    <row r="251" spans="3:3" x14ac:dyDescent="0.25">
      <c r="C251" s="3"/>
    </row>
    <row r="252" spans="3:3" x14ac:dyDescent="0.25">
      <c r="C252" s="3"/>
    </row>
    <row r="253" spans="3:3" x14ac:dyDescent="0.25">
      <c r="C253" s="3"/>
    </row>
    <row r="254" spans="3:3" x14ac:dyDescent="0.25">
      <c r="C254" s="3"/>
    </row>
    <row r="255" spans="3:3" x14ac:dyDescent="0.25">
      <c r="C255" s="3"/>
    </row>
    <row r="256" spans="3:3" x14ac:dyDescent="0.25">
      <c r="C256" s="3"/>
    </row>
    <row r="257" spans="3:3" x14ac:dyDescent="0.25">
      <c r="C257" s="3"/>
    </row>
    <row r="258" spans="3:3" x14ac:dyDescent="0.25">
      <c r="C258" s="3"/>
    </row>
    <row r="259" spans="3:3" x14ac:dyDescent="0.25">
      <c r="C259" s="3"/>
    </row>
    <row r="260" spans="3:3" x14ac:dyDescent="0.25">
      <c r="C260" s="3"/>
    </row>
    <row r="261" spans="3:3" x14ac:dyDescent="0.25">
      <c r="C261" s="3"/>
    </row>
    <row r="262" spans="3:3" x14ac:dyDescent="0.25">
      <c r="C262" s="3"/>
    </row>
    <row r="263" spans="3:3" x14ac:dyDescent="0.25">
      <c r="C263" s="3"/>
    </row>
    <row r="264" spans="3:3" x14ac:dyDescent="0.25">
      <c r="C264" s="3"/>
    </row>
    <row r="265" spans="3:3" x14ac:dyDescent="0.25">
      <c r="C265" s="3"/>
    </row>
    <row r="266" spans="3:3" x14ac:dyDescent="0.25">
      <c r="C266" s="3"/>
    </row>
    <row r="267" spans="3:3" x14ac:dyDescent="0.25">
      <c r="C267" s="3"/>
    </row>
    <row r="268" spans="3:3" x14ac:dyDescent="0.25">
      <c r="C268" s="3"/>
    </row>
    <row r="269" spans="3:3" x14ac:dyDescent="0.25">
      <c r="C269" s="3"/>
    </row>
    <row r="270" spans="3:3" x14ac:dyDescent="0.25">
      <c r="C270" s="3"/>
    </row>
    <row r="271" spans="3:3" x14ac:dyDescent="0.25">
      <c r="C271" s="3"/>
    </row>
    <row r="272" spans="3:3" x14ac:dyDescent="0.25">
      <c r="C272" s="3"/>
    </row>
    <row r="273" spans="3:3" x14ac:dyDescent="0.25">
      <c r="C273" s="3"/>
    </row>
    <row r="274" spans="3:3" x14ac:dyDescent="0.25">
      <c r="C274" s="3"/>
    </row>
    <row r="275" spans="3:3" x14ac:dyDescent="0.25">
      <c r="C275" s="3"/>
    </row>
    <row r="276" spans="3:3" x14ac:dyDescent="0.25">
      <c r="C276" s="3"/>
    </row>
    <row r="277" spans="3:3" x14ac:dyDescent="0.25">
      <c r="C277" s="3"/>
    </row>
    <row r="278" spans="3:3" x14ac:dyDescent="0.25">
      <c r="C278" s="3"/>
    </row>
    <row r="279" spans="3:3" x14ac:dyDescent="0.25">
      <c r="C279" s="3"/>
    </row>
    <row r="280" spans="3:3" x14ac:dyDescent="0.25">
      <c r="C280" s="3"/>
    </row>
    <row r="281" spans="3:3" x14ac:dyDescent="0.25">
      <c r="C281" s="3"/>
    </row>
    <row r="282" spans="3:3" x14ac:dyDescent="0.25">
      <c r="C282" s="3"/>
    </row>
    <row r="283" spans="3:3" x14ac:dyDescent="0.25">
      <c r="C283" s="3"/>
    </row>
    <row r="284" spans="3:3" x14ac:dyDescent="0.25">
      <c r="C284" s="3"/>
    </row>
    <row r="285" spans="3:3" x14ac:dyDescent="0.25">
      <c r="C285" s="3"/>
    </row>
    <row r="286" spans="3:3" x14ac:dyDescent="0.25">
      <c r="C286" s="3"/>
    </row>
    <row r="287" spans="3:3" x14ac:dyDescent="0.25">
      <c r="C287" s="3"/>
    </row>
    <row r="288" spans="3:3" x14ac:dyDescent="0.25">
      <c r="C288" s="3"/>
    </row>
    <row r="289" spans="3:3" x14ac:dyDescent="0.25">
      <c r="C289" s="3"/>
    </row>
    <row r="290" spans="3:3" x14ac:dyDescent="0.25">
      <c r="C290" s="3"/>
    </row>
    <row r="291" spans="3:3" x14ac:dyDescent="0.25">
      <c r="C291" s="3"/>
    </row>
    <row r="292" spans="3:3" x14ac:dyDescent="0.25">
      <c r="C292" s="3"/>
    </row>
    <row r="293" spans="3:3" x14ac:dyDescent="0.25">
      <c r="C293" s="3"/>
    </row>
    <row r="294" spans="3:3" x14ac:dyDescent="0.25">
      <c r="C294" s="3"/>
    </row>
    <row r="295" spans="3:3" x14ac:dyDescent="0.25">
      <c r="C295" s="3"/>
    </row>
    <row r="296" spans="3:3" x14ac:dyDescent="0.25">
      <c r="C296" s="3"/>
    </row>
    <row r="297" spans="3:3" x14ac:dyDescent="0.25">
      <c r="C297" s="3"/>
    </row>
    <row r="298" spans="3:3" x14ac:dyDescent="0.25">
      <c r="C298" s="3"/>
    </row>
    <row r="299" spans="3:3" x14ac:dyDescent="0.25">
      <c r="C299" s="3"/>
    </row>
    <row r="300" spans="3:3" x14ac:dyDescent="0.25">
      <c r="C300" s="3"/>
    </row>
    <row r="301" spans="3:3" x14ac:dyDescent="0.25">
      <c r="C301" s="3"/>
    </row>
    <row r="302" spans="3:3" x14ac:dyDescent="0.25">
      <c r="C302" s="3"/>
    </row>
    <row r="303" spans="3:3" x14ac:dyDescent="0.25">
      <c r="C303" s="3"/>
    </row>
    <row r="304" spans="3:3" x14ac:dyDescent="0.25">
      <c r="C304" s="3"/>
    </row>
    <row r="305" spans="3:3" x14ac:dyDescent="0.25">
      <c r="C305" s="3"/>
    </row>
    <row r="306" spans="3:3" x14ac:dyDescent="0.25">
      <c r="C306" s="3"/>
    </row>
    <row r="307" spans="3:3" x14ac:dyDescent="0.25">
      <c r="C307" s="3"/>
    </row>
    <row r="308" spans="3:3" x14ac:dyDescent="0.25">
      <c r="C308" s="3"/>
    </row>
    <row r="309" spans="3:3" x14ac:dyDescent="0.25">
      <c r="C309" s="3"/>
    </row>
    <row r="310" spans="3:3" x14ac:dyDescent="0.25">
      <c r="C310" s="3"/>
    </row>
    <row r="311" spans="3:3" x14ac:dyDescent="0.25">
      <c r="C311" s="3"/>
    </row>
    <row r="312" spans="3:3" x14ac:dyDescent="0.25">
      <c r="C312" s="3"/>
    </row>
    <row r="313" spans="3:3" x14ac:dyDescent="0.25">
      <c r="C313" s="3"/>
    </row>
    <row r="314" spans="3:3" x14ac:dyDescent="0.25">
      <c r="C314" s="3"/>
    </row>
    <row r="315" spans="3:3" x14ac:dyDescent="0.25">
      <c r="C315" s="3"/>
    </row>
    <row r="316" spans="3:3" x14ac:dyDescent="0.25">
      <c r="C316" s="3"/>
    </row>
    <row r="317" spans="3:3" x14ac:dyDescent="0.25">
      <c r="C317" s="3"/>
    </row>
    <row r="318" spans="3:3" x14ac:dyDescent="0.25">
      <c r="C318" s="3"/>
    </row>
    <row r="319" spans="3:3" x14ac:dyDescent="0.25">
      <c r="C319" s="3"/>
    </row>
    <row r="320" spans="3:3" x14ac:dyDescent="0.25">
      <c r="C320" s="3"/>
    </row>
  </sheetData>
  <mergeCells count="53">
    <mergeCell ref="B46:M46"/>
    <mergeCell ref="B48:M48"/>
    <mergeCell ref="B31:M31"/>
    <mergeCell ref="C33:G33"/>
    <mergeCell ref="C35:G35"/>
    <mergeCell ref="H35:I35"/>
    <mergeCell ref="C36:G36"/>
    <mergeCell ref="C37:G37"/>
    <mergeCell ref="C38:G38"/>
    <mergeCell ref="C40:H40"/>
    <mergeCell ref="J40:J43"/>
    <mergeCell ref="L40:M40"/>
    <mergeCell ref="C41:G43"/>
    <mergeCell ref="K41:K43"/>
    <mergeCell ref="L41:M41"/>
    <mergeCell ref="L43:M43"/>
    <mergeCell ref="B45:M45"/>
    <mergeCell ref="C30:G30"/>
    <mergeCell ref="H30:I30"/>
    <mergeCell ref="C16:F16"/>
    <mergeCell ref="G16:H16"/>
    <mergeCell ref="C17:H17"/>
    <mergeCell ref="C18:H18"/>
    <mergeCell ref="C19:H19"/>
    <mergeCell ref="C22:G22"/>
    <mergeCell ref="C25:H25"/>
    <mergeCell ref="C27:G27"/>
    <mergeCell ref="C28:G28"/>
    <mergeCell ref="C29:G29"/>
    <mergeCell ref="B8:M8"/>
    <mergeCell ref="B9:M9"/>
    <mergeCell ref="B10:M10"/>
    <mergeCell ref="C11:I11"/>
    <mergeCell ref="B13:B19"/>
    <mergeCell ref="C13:F13"/>
    <mergeCell ref="G13:H13"/>
    <mergeCell ref="C14:F14"/>
    <mergeCell ref="G14:H14"/>
    <mergeCell ref="C15:F15"/>
    <mergeCell ref="G15:H15"/>
    <mergeCell ref="I15:I16"/>
    <mergeCell ref="J15:J16"/>
    <mergeCell ref="K15:K16"/>
    <mergeCell ref="L15:L16"/>
    <mergeCell ref="M15:M16"/>
    <mergeCell ref="C7:D7"/>
    <mergeCell ref="E7:H7"/>
    <mergeCell ref="I7:M7"/>
    <mergeCell ref="B2:M2"/>
    <mergeCell ref="B3:M3"/>
    <mergeCell ref="B4:M4"/>
    <mergeCell ref="C5:M5"/>
    <mergeCell ref="C6:M6"/>
  </mergeCells>
  <conditionalFormatting sqref="B46">
    <cfRule type="cellIs" dxfId="32" priority="9" operator="equal">
      <formula>"NO PRESENTA"</formula>
    </cfRule>
    <cfRule type="cellIs" dxfId="31" priority="10" operator="equal">
      <formula>"CUMPLE"</formula>
    </cfRule>
    <cfRule type="cellIs" dxfId="30" priority="11" operator="equal">
      <formula>"NO CUMPLE"</formula>
    </cfRule>
  </conditionalFormatting>
  <conditionalFormatting sqref="B31:M31">
    <cfRule type="cellIs" dxfId="29" priority="1" operator="equal">
      <formula>"NO"</formula>
    </cfRule>
    <cfRule type="cellIs" dxfId="28" priority="2" operator="equal">
      <formula>"SI"</formula>
    </cfRule>
    <cfRule type="cellIs" dxfId="27" priority="3" operator="equal">
      <formula>"NO APLICA"</formula>
    </cfRule>
  </conditionalFormatting>
  <conditionalFormatting sqref="C36:H38 J36:L38">
    <cfRule type="expression" dxfId="26" priority="6">
      <formula>$I36="NO APLICA"</formula>
    </cfRule>
    <cfRule type="cellIs" dxfId="25" priority="7" operator="equal">
      <formula>0</formula>
    </cfRule>
  </conditionalFormatting>
  <dataValidations count="2">
    <dataValidation type="list" allowBlank="1" showInputMessage="1" showErrorMessage="1" sqref="B46" xr:uid="{00000000-0002-0000-0400-000000000000}">
      <formula1>"CUMPLE,NO CUMPLE,NO PRESENTA"</formula1>
    </dataValidation>
    <dataValidation type="list" allowBlank="1" showInputMessage="1" showErrorMessage="1" sqref="I25 I13:I15 I22 B31:M31 I33 I17:I19 I27:I29 I36:I38 I41:I43" xr:uid="{00000000-0002-0000-0400-000001000000}">
      <formula1>"SI,NO,NO APLICA"</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9" tint="0.39997558519241921"/>
  </sheetPr>
  <dimension ref="A1:P324"/>
  <sheetViews>
    <sheetView showGridLines="0" workbookViewId="0"/>
  </sheetViews>
  <sheetFormatPr baseColWidth="10" defaultColWidth="11.44140625" defaultRowHeight="13.2" x14ac:dyDescent="0.25"/>
  <cols>
    <col min="1" max="1" width="5.44140625" style="3" customWidth="1"/>
    <col min="2" max="2" width="19.44140625" style="3" customWidth="1"/>
    <col min="3" max="3" width="9.44140625" style="5" customWidth="1"/>
    <col min="4" max="6" width="9.44140625" style="3" customWidth="1"/>
    <col min="7" max="7" width="18.44140625" style="3" customWidth="1"/>
    <col min="8" max="8" width="30.44140625" style="3" customWidth="1"/>
    <col min="9" max="9" width="25.109375" style="3" customWidth="1"/>
    <col min="10" max="10" width="24.44140625" style="4" customWidth="1"/>
    <col min="11" max="11" width="30.44140625" style="47" customWidth="1"/>
    <col min="12" max="12" width="14.44140625" style="4" customWidth="1"/>
    <col min="13" max="13" width="54.44140625" style="45" customWidth="1"/>
    <col min="14" max="14" width="5.44140625" style="3" customWidth="1"/>
    <col min="15" max="16" width="11.44140625" style="4" customWidth="1"/>
    <col min="17" max="16384" width="11.44140625" style="3"/>
  </cols>
  <sheetData>
    <row r="1" spans="2:16" ht="25.2" customHeight="1" x14ac:dyDescent="0.25">
      <c r="C1" s="3"/>
    </row>
    <row r="2" spans="2:16" ht="24.75" customHeight="1" x14ac:dyDescent="0.25">
      <c r="B2" s="269" t="s">
        <v>18</v>
      </c>
      <c r="C2" s="269"/>
      <c r="D2" s="269"/>
      <c r="E2" s="269"/>
      <c r="F2" s="269"/>
      <c r="G2" s="269"/>
      <c r="H2" s="269"/>
      <c r="I2" s="269"/>
      <c r="J2" s="269"/>
      <c r="K2" s="269"/>
      <c r="L2" s="269"/>
      <c r="M2" s="269"/>
    </row>
    <row r="3" spans="2:16" ht="10.199999999999999" customHeight="1" x14ac:dyDescent="0.25">
      <c r="B3" s="209"/>
      <c r="C3" s="209"/>
      <c r="D3" s="209"/>
      <c r="E3" s="209"/>
      <c r="F3" s="209"/>
      <c r="G3" s="209"/>
      <c r="H3" s="209"/>
      <c r="I3" s="209"/>
      <c r="J3" s="209"/>
      <c r="K3" s="209"/>
      <c r="L3" s="209"/>
      <c r="M3" s="209"/>
    </row>
    <row r="4" spans="2:16" s="1" customFormat="1" ht="24.75" customHeight="1" x14ac:dyDescent="0.25">
      <c r="B4" s="270" t="s">
        <v>22</v>
      </c>
      <c r="C4" s="270"/>
      <c r="D4" s="270"/>
      <c r="E4" s="270"/>
      <c r="F4" s="270"/>
      <c r="G4" s="270"/>
      <c r="H4" s="270"/>
      <c r="I4" s="270"/>
      <c r="J4" s="270"/>
      <c r="K4" s="270"/>
      <c r="L4" s="270"/>
      <c r="M4" s="270"/>
      <c r="O4" s="6"/>
      <c r="P4" s="6"/>
    </row>
    <row r="5" spans="2:16" s="1" customFormat="1" ht="24.75" customHeight="1" x14ac:dyDescent="0.25">
      <c r="B5" s="20" t="s">
        <v>0</v>
      </c>
      <c r="C5" s="272" t="str">
        <f>+DATOS!C2</f>
        <v>IDRD-SG-CM-012-2026</v>
      </c>
      <c r="D5" s="272"/>
      <c r="E5" s="272"/>
      <c r="F5" s="272"/>
      <c r="G5" s="272"/>
      <c r="H5" s="272"/>
      <c r="I5" s="272"/>
      <c r="J5" s="272"/>
      <c r="K5" s="272"/>
      <c r="L5" s="272"/>
      <c r="M5" s="272"/>
      <c r="O5" s="6"/>
      <c r="P5" s="6"/>
    </row>
    <row r="6" spans="2:16" s="1" customFormat="1" ht="71.25" customHeight="1" x14ac:dyDescent="0.25">
      <c r="B6" s="20" t="s">
        <v>3</v>
      </c>
      <c r="C6" s="373" t="str">
        <f>+DATOS!C3</f>
        <v>CONTRATAR INTERVENTORÍA INTEGRAL QUE INCLUYE, PERO NO SE LIMITA A LA INTERVENTORÍA TÉCNICA, FINANCIERA Y/O CONTABLE, JURÍDICA, ADMINISTRATIVA, OPERATIVA Y MEDIO AMBIENTAL EN LA ETAPA DE OPERACIÓN Y MANTENIMIENTO DEL CONTRATO DE CONCESIÓN BAJO UN ESQUEMA DE ASOCIACIÓN PÚBLICO - PRIVADA DE INICIATIVA PRIVADA APP NO. IDRD-APP-IP-001-2015.</v>
      </c>
      <c r="D6" s="373"/>
      <c r="E6" s="373"/>
      <c r="F6" s="373"/>
      <c r="G6" s="373"/>
      <c r="H6" s="373"/>
      <c r="I6" s="373"/>
      <c r="J6" s="373"/>
      <c r="K6" s="373"/>
      <c r="L6" s="373"/>
      <c r="M6" s="373"/>
      <c r="O6" s="6"/>
      <c r="P6" s="6"/>
    </row>
    <row r="7" spans="2:16" s="1" customFormat="1" ht="35.25" customHeight="1" x14ac:dyDescent="0.25">
      <c r="B7" s="8" t="s">
        <v>19</v>
      </c>
      <c r="C7" s="357">
        <v>2</v>
      </c>
      <c r="D7" s="358"/>
      <c r="E7" s="276" t="s">
        <v>20</v>
      </c>
      <c r="F7" s="277"/>
      <c r="G7" s="277"/>
      <c r="H7" s="278"/>
      <c r="I7" s="357" t="s">
        <v>21</v>
      </c>
      <c r="J7" s="359"/>
      <c r="K7" s="359"/>
      <c r="L7" s="359"/>
      <c r="M7" s="358"/>
      <c r="O7" s="6"/>
      <c r="P7" s="6"/>
    </row>
    <row r="8" spans="2:16" ht="10.199999999999999" customHeight="1" x14ac:dyDescent="0.25">
      <c r="B8" s="209"/>
      <c r="C8" s="209"/>
      <c r="D8" s="209"/>
      <c r="E8" s="209"/>
      <c r="F8" s="209"/>
      <c r="G8" s="209"/>
      <c r="H8" s="209"/>
      <c r="I8" s="209"/>
      <c r="J8" s="209"/>
      <c r="K8" s="279"/>
      <c r="L8" s="279"/>
      <c r="M8" s="209"/>
    </row>
    <row r="9" spans="2:16" s="1" customFormat="1" ht="30" customHeight="1" x14ac:dyDescent="0.25">
      <c r="B9" s="366">
        <v>4</v>
      </c>
      <c r="C9" s="367"/>
      <c r="D9" s="367"/>
      <c r="E9" s="367"/>
      <c r="F9" s="367"/>
      <c r="G9" s="367"/>
      <c r="H9" s="367"/>
      <c r="I9" s="367"/>
      <c r="J9" s="367"/>
      <c r="K9" s="367"/>
      <c r="L9" s="367"/>
      <c r="M9" s="368"/>
      <c r="O9" s="6"/>
      <c r="P9" s="6"/>
    </row>
    <row r="10" spans="2:16" ht="10.199999999999999" customHeight="1" x14ac:dyDescent="0.25">
      <c r="B10" s="210"/>
      <c r="C10" s="211"/>
      <c r="D10" s="211"/>
      <c r="E10" s="211"/>
      <c r="F10" s="211"/>
      <c r="G10" s="211"/>
      <c r="H10" s="211"/>
      <c r="I10" s="211"/>
      <c r="J10" s="211"/>
      <c r="K10" s="211"/>
      <c r="L10" s="211"/>
      <c r="M10" s="212"/>
    </row>
    <row r="11" spans="2:16" s="1" customFormat="1" ht="25.2" customHeight="1" x14ac:dyDescent="0.25">
      <c r="B11" s="19" t="s">
        <v>46</v>
      </c>
      <c r="C11" s="369" t="s">
        <v>83</v>
      </c>
      <c r="D11" s="370"/>
      <c r="E11" s="370"/>
      <c r="F11" s="370"/>
      <c r="G11" s="370"/>
      <c r="H11" s="370"/>
      <c r="I11" s="371"/>
      <c r="J11" s="10" t="s">
        <v>28</v>
      </c>
      <c r="K11" s="10" t="s">
        <v>29</v>
      </c>
      <c r="L11" s="10" t="s">
        <v>30</v>
      </c>
      <c r="M11" s="10" t="s">
        <v>31</v>
      </c>
      <c r="O11" s="6"/>
      <c r="P11" s="6"/>
    </row>
    <row r="12" spans="2:16" ht="15" customHeight="1" x14ac:dyDescent="0.25">
      <c r="B12" s="31"/>
      <c r="C12" s="32"/>
      <c r="D12" s="32"/>
      <c r="E12" s="32"/>
      <c r="F12" s="32"/>
      <c r="G12" s="32"/>
      <c r="H12" s="32"/>
      <c r="I12" s="32"/>
      <c r="J12" s="32"/>
      <c r="K12" s="48"/>
      <c r="L12" s="44"/>
      <c r="M12" s="41"/>
    </row>
    <row r="13" spans="2:16" ht="40.5" customHeight="1" x14ac:dyDescent="0.25">
      <c r="B13" s="372" t="s">
        <v>68</v>
      </c>
      <c r="C13" s="340" t="s">
        <v>84</v>
      </c>
      <c r="D13" s="341"/>
      <c r="E13" s="341"/>
      <c r="F13" s="342"/>
      <c r="G13" s="343" t="s">
        <v>119</v>
      </c>
      <c r="H13" s="344"/>
      <c r="I13" s="12" t="s">
        <v>32</v>
      </c>
      <c r="J13" s="23">
        <f>IF(I13="SI",1,(IF(I13="NO APLICA",-1,0)))</f>
        <v>1</v>
      </c>
      <c r="K13" s="56" t="s">
        <v>131</v>
      </c>
      <c r="L13" s="57">
        <v>1</v>
      </c>
      <c r="M13" s="60"/>
    </row>
    <row r="14" spans="2:16" ht="34.950000000000003" customHeight="1" x14ac:dyDescent="0.25">
      <c r="B14" s="372"/>
      <c r="C14" s="340" t="s">
        <v>87</v>
      </c>
      <c r="D14" s="341"/>
      <c r="E14" s="341"/>
      <c r="F14" s="342"/>
      <c r="G14" s="343" t="s">
        <v>42</v>
      </c>
      <c r="H14" s="344"/>
      <c r="I14" s="12" t="s">
        <v>32</v>
      </c>
      <c r="J14" s="23">
        <v>1</v>
      </c>
      <c r="K14" s="56" t="s">
        <v>131</v>
      </c>
      <c r="L14" s="57">
        <v>1</v>
      </c>
      <c r="M14" s="60"/>
    </row>
    <row r="15" spans="2:16" ht="246" customHeight="1" x14ac:dyDescent="0.25">
      <c r="B15" s="372"/>
      <c r="C15" s="345" t="s">
        <v>88</v>
      </c>
      <c r="D15" s="346"/>
      <c r="E15" s="346"/>
      <c r="F15" s="347"/>
      <c r="G15" s="360" t="s">
        <v>64</v>
      </c>
      <c r="H15" s="361"/>
      <c r="I15" s="362" t="s">
        <v>32</v>
      </c>
      <c r="J15" s="263">
        <v>1</v>
      </c>
      <c r="K15" s="364" t="s">
        <v>131</v>
      </c>
      <c r="L15" s="364">
        <v>1</v>
      </c>
      <c r="M15" s="364"/>
    </row>
    <row r="16" spans="2:16" ht="25.2" customHeight="1" x14ac:dyDescent="0.25">
      <c r="B16" s="372"/>
      <c r="C16" s="351" t="s">
        <v>89</v>
      </c>
      <c r="D16" s="352"/>
      <c r="E16" s="352"/>
      <c r="F16" s="353"/>
      <c r="G16" s="343" t="s">
        <v>132</v>
      </c>
      <c r="H16" s="344"/>
      <c r="I16" s="363"/>
      <c r="J16" s="265"/>
      <c r="K16" s="365"/>
      <c r="L16" s="365"/>
      <c r="M16" s="365"/>
    </row>
    <row r="17" spans="1:16" ht="34.950000000000003" customHeight="1" x14ac:dyDescent="0.25">
      <c r="B17" s="372"/>
      <c r="C17" s="335" t="s">
        <v>91</v>
      </c>
      <c r="D17" s="336"/>
      <c r="E17" s="336"/>
      <c r="F17" s="336"/>
      <c r="G17" s="336"/>
      <c r="H17" s="337"/>
      <c r="I17" s="12" t="s">
        <v>32</v>
      </c>
      <c r="J17" s="23">
        <f>IF(I17="SI",1,(IF(I17="NO APLICA",-1,0)))</f>
        <v>1</v>
      </c>
      <c r="K17" s="56" t="s">
        <v>133</v>
      </c>
      <c r="L17" s="57">
        <v>1</v>
      </c>
      <c r="M17" s="61" t="s">
        <v>93</v>
      </c>
    </row>
    <row r="18" spans="1:16" ht="34.950000000000003" customHeight="1" x14ac:dyDescent="0.25">
      <c r="B18" s="372"/>
      <c r="C18" s="335" t="s">
        <v>94</v>
      </c>
      <c r="D18" s="336"/>
      <c r="E18" s="336"/>
      <c r="F18" s="336"/>
      <c r="G18" s="336"/>
      <c r="H18" s="337"/>
      <c r="I18" s="12" t="s">
        <v>32</v>
      </c>
      <c r="J18" s="23">
        <f>IF(I18="SI",1,(IF(I18="NO APLICA",-1,0)))</f>
        <v>1</v>
      </c>
      <c r="K18" s="56" t="s">
        <v>133</v>
      </c>
      <c r="L18" s="57">
        <v>1</v>
      </c>
      <c r="M18" s="61" t="s">
        <v>95</v>
      </c>
    </row>
    <row r="19" spans="1:16" ht="34.950000000000003" customHeight="1" x14ac:dyDescent="0.25">
      <c r="B19" s="372"/>
      <c r="C19" s="335" t="s">
        <v>96</v>
      </c>
      <c r="D19" s="336"/>
      <c r="E19" s="336"/>
      <c r="F19" s="336"/>
      <c r="G19" s="336"/>
      <c r="H19" s="337"/>
      <c r="I19" s="12" t="s">
        <v>97</v>
      </c>
      <c r="J19" s="23">
        <f>IF(I19="SI",0,(IF(I19="NO APLICA",-1,1)))</f>
        <v>1</v>
      </c>
      <c r="K19" s="56"/>
      <c r="L19" s="57"/>
      <c r="M19" s="61"/>
    </row>
    <row r="20" spans="1:16" ht="10.199999999999999" customHeight="1" x14ac:dyDescent="0.25">
      <c r="B20" s="22"/>
      <c r="C20" s="32"/>
      <c r="D20" s="32"/>
      <c r="E20" s="32"/>
      <c r="F20" s="32"/>
      <c r="G20" s="32"/>
      <c r="H20" s="32"/>
      <c r="I20" s="32"/>
      <c r="J20" s="32"/>
      <c r="K20" s="48"/>
      <c r="L20" s="44"/>
      <c r="M20" s="41"/>
    </row>
    <row r="21" spans="1:16" s="2" customFormat="1" ht="34.950000000000003" customHeight="1" x14ac:dyDescent="0.25">
      <c r="A21" s="1"/>
      <c r="B21" s="65" t="s">
        <v>98</v>
      </c>
      <c r="C21" s="354" t="s">
        <v>99</v>
      </c>
      <c r="D21" s="355"/>
      <c r="E21" s="355"/>
      <c r="F21" s="355"/>
      <c r="G21" s="355"/>
      <c r="H21" s="355"/>
      <c r="I21" s="355"/>
      <c r="J21" s="355"/>
      <c r="K21" s="355"/>
      <c r="L21" s="355"/>
      <c r="M21" s="356"/>
      <c r="O21" s="88"/>
      <c r="P21" s="88"/>
    </row>
    <row r="22" spans="1:16" ht="10.199999999999999" customHeight="1" x14ac:dyDescent="0.25">
      <c r="B22" s="22"/>
      <c r="C22" s="3"/>
      <c r="J22" s="3"/>
      <c r="K22" s="49"/>
      <c r="L22" s="39"/>
      <c r="M22" s="46"/>
    </row>
    <row r="23" spans="1:16" ht="135" customHeight="1" x14ac:dyDescent="0.25">
      <c r="B23" s="19" t="s">
        <v>68</v>
      </c>
      <c r="C23" s="348" t="s">
        <v>100</v>
      </c>
      <c r="D23" s="349"/>
      <c r="E23" s="349"/>
      <c r="F23" s="349"/>
      <c r="G23" s="350"/>
      <c r="H23" s="84" t="s">
        <v>101</v>
      </c>
      <c r="I23" s="12" t="s">
        <v>102</v>
      </c>
      <c r="J23" s="23">
        <f>IF(I23="SI",1,(IF(I23="NO APLICA",-1,0)))</f>
        <v>-1</v>
      </c>
      <c r="K23" s="56"/>
      <c r="L23" s="57"/>
      <c r="M23" s="61"/>
    </row>
    <row r="24" spans="1:16" ht="10.199999999999999" customHeight="1" x14ac:dyDescent="0.25">
      <c r="B24" s="40"/>
      <c r="C24" s="32"/>
      <c r="D24" s="32"/>
      <c r="E24" s="32"/>
      <c r="F24" s="32"/>
      <c r="G24" s="32"/>
      <c r="H24" s="32"/>
      <c r="I24" s="32"/>
      <c r="J24" s="32"/>
      <c r="K24" s="48"/>
      <c r="L24" s="44"/>
      <c r="M24" s="41"/>
    </row>
    <row r="25" spans="1:16" ht="10.199999999999999" customHeight="1" x14ac:dyDescent="0.25">
      <c r="B25" s="40"/>
      <c r="C25" s="32"/>
      <c r="D25" s="32"/>
      <c r="E25" s="32"/>
      <c r="F25" s="32"/>
      <c r="G25" s="32"/>
      <c r="H25" s="32"/>
      <c r="I25" s="32"/>
      <c r="J25" s="32"/>
      <c r="K25" s="48"/>
      <c r="L25" s="44"/>
      <c r="M25" s="41"/>
    </row>
    <row r="26" spans="1:16" ht="130.5" customHeight="1" x14ac:dyDescent="0.25">
      <c r="B26" s="19" t="s">
        <v>46</v>
      </c>
      <c r="C26" s="314" t="s">
        <v>103</v>
      </c>
      <c r="D26" s="315"/>
      <c r="E26" s="315"/>
      <c r="F26" s="315"/>
      <c r="G26" s="315"/>
      <c r="H26" s="316"/>
      <c r="I26" s="12" t="s">
        <v>32</v>
      </c>
      <c r="J26" s="23">
        <f>IF(I26="SI",1,(IF(I26="NO APLICA",-1,0)))</f>
        <v>1</v>
      </c>
      <c r="K26" s="56"/>
      <c r="L26" s="57"/>
      <c r="M26" s="61"/>
    </row>
    <row r="27" spans="1:16" ht="10.199999999999999" customHeight="1" x14ac:dyDescent="0.25">
      <c r="B27" s="40"/>
      <c r="C27" s="32"/>
      <c r="D27" s="32"/>
      <c r="E27" s="32"/>
      <c r="F27" s="32"/>
      <c r="G27" s="32"/>
      <c r="H27" s="32"/>
      <c r="I27" s="32"/>
      <c r="J27" s="32"/>
      <c r="K27" s="48"/>
      <c r="L27" s="44"/>
      <c r="M27" s="41"/>
    </row>
    <row r="28" spans="1:16" ht="34.950000000000003" customHeight="1" x14ac:dyDescent="0.25">
      <c r="B28" s="65"/>
      <c r="C28" s="335" t="s">
        <v>104</v>
      </c>
      <c r="D28" s="336"/>
      <c r="E28" s="336"/>
      <c r="F28" s="336"/>
      <c r="G28" s="337"/>
      <c r="H28" s="106">
        <v>273.32</v>
      </c>
      <c r="I28" s="12" t="s">
        <v>32</v>
      </c>
      <c r="J28" s="23">
        <f>IF(I28="SI",1,(IF(I28="NO APLICA",-1,0)))</f>
        <v>1</v>
      </c>
      <c r="K28" s="56" t="s">
        <v>131</v>
      </c>
      <c r="L28" s="57">
        <v>1</v>
      </c>
      <c r="M28" s="60"/>
    </row>
    <row r="29" spans="1:16" ht="34.950000000000003" customHeight="1" x14ac:dyDescent="0.25">
      <c r="B29" s="65"/>
      <c r="C29" s="335" t="s">
        <v>105</v>
      </c>
      <c r="D29" s="336"/>
      <c r="E29" s="336"/>
      <c r="F29" s="336"/>
      <c r="G29" s="337"/>
      <c r="H29" s="156">
        <v>44805</v>
      </c>
      <c r="I29" s="12" t="s">
        <v>32</v>
      </c>
      <c r="J29" s="23">
        <f>IF(I29="SI",1,(IF(I29="NO APLICA",-1,0)))</f>
        <v>1</v>
      </c>
      <c r="K29" s="56" t="s">
        <v>131</v>
      </c>
      <c r="L29" s="57">
        <v>1</v>
      </c>
      <c r="M29" s="110"/>
    </row>
    <row r="30" spans="1:16" ht="34.950000000000003" customHeight="1" x14ac:dyDescent="0.25">
      <c r="B30" s="65"/>
      <c r="C30" s="335" t="s">
        <v>106</v>
      </c>
      <c r="D30" s="336"/>
      <c r="E30" s="336"/>
      <c r="F30" s="336"/>
      <c r="G30" s="337"/>
      <c r="H30" s="156">
        <v>45051</v>
      </c>
      <c r="I30" s="12" t="s">
        <v>32</v>
      </c>
      <c r="J30" s="23">
        <f>IF(I30="SI",1,(IF(I30="NO APLICA",-1,0)))</f>
        <v>1</v>
      </c>
      <c r="K30" s="56" t="s">
        <v>131</v>
      </c>
      <c r="L30" s="57">
        <v>1</v>
      </c>
      <c r="M30" s="60"/>
    </row>
    <row r="31" spans="1:16" ht="32.25" customHeight="1" x14ac:dyDescent="0.25">
      <c r="B31" s="40"/>
      <c r="C31" s="335" t="s">
        <v>107</v>
      </c>
      <c r="D31" s="336"/>
      <c r="E31" s="336"/>
      <c r="F31" s="336"/>
      <c r="G31" s="337"/>
      <c r="H31" s="338">
        <v>273.32</v>
      </c>
      <c r="I31" s="339"/>
      <c r="J31" s="81"/>
      <c r="K31" s="80"/>
      <c r="L31" s="80"/>
      <c r="M31" s="82"/>
    </row>
    <row r="32" spans="1:16" ht="32.25" customHeight="1" x14ac:dyDescent="0.25">
      <c r="B32" s="322"/>
      <c r="C32" s="323"/>
      <c r="D32" s="323"/>
      <c r="E32" s="323"/>
      <c r="F32" s="323"/>
      <c r="G32" s="323"/>
      <c r="H32" s="323"/>
      <c r="I32" s="323"/>
      <c r="J32" s="323"/>
      <c r="K32" s="323"/>
      <c r="L32" s="323"/>
      <c r="M32" s="323"/>
    </row>
    <row r="33" spans="1:16" ht="9" customHeight="1" x14ac:dyDescent="0.25">
      <c r="B33" s="22"/>
      <c r="C33" s="3"/>
      <c r="J33" s="3"/>
      <c r="M33" s="46"/>
    </row>
    <row r="34" spans="1:16" ht="32.25" customHeight="1" x14ac:dyDescent="0.25">
      <c r="B34" s="322">
        <v>4</v>
      </c>
      <c r="C34" s="323"/>
      <c r="D34" s="323"/>
      <c r="E34" s="323"/>
      <c r="F34" s="323"/>
      <c r="G34" s="323"/>
      <c r="H34" s="323"/>
      <c r="I34" s="323"/>
      <c r="J34" s="323"/>
      <c r="K34" s="323"/>
      <c r="L34" s="323"/>
      <c r="M34" s="323"/>
    </row>
    <row r="35" spans="1:16" ht="32.25" customHeight="1" x14ac:dyDescent="0.25">
      <c r="B35" s="324" t="s">
        <v>32</v>
      </c>
      <c r="C35" s="324"/>
      <c r="D35" s="324"/>
      <c r="E35" s="324"/>
      <c r="F35" s="324"/>
      <c r="G35" s="324"/>
      <c r="H35" s="324"/>
      <c r="I35" s="324"/>
      <c r="J35" s="324"/>
      <c r="K35" s="324"/>
      <c r="L35" s="324"/>
      <c r="M35" s="324"/>
    </row>
    <row r="36" spans="1:16" ht="11.25" customHeight="1" x14ac:dyDescent="0.25">
      <c r="B36" s="22"/>
      <c r="C36" s="3"/>
      <c r="J36" s="3"/>
      <c r="M36" s="77"/>
    </row>
    <row r="37" spans="1:16" ht="114" customHeight="1" x14ac:dyDescent="0.25">
      <c r="B37" s="65" t="s">
        <v>68</v>
      </c>
      <c r="C37" s="314" t="s">
        <v>108</v>
      </c>
      <c r="D37" s="315"/>
      <c r="E37" s="315"/>
      <c r="F37" s="315"/>
      <c r="G37" s="316"/>
      <c r="H37" s="93">
        <v>0.6</v>
      </c>
      <c r="I37" s="12" t="s">
        <v>32</v>
      </c>
      <c r="J37" s="23">
        <f>IF(I37="SI",1,(IF(I37="NO APLICA",-1,0)))</f>
        <v>1</v>
      </c>
      <c r="K37" s="56" t="s">
        <v>134</v>
      </c>
      <c r="L37" s="57">
        <v>1</v>
      </c>
      <c r="M37" s="60"/>
    </row>
    <row r="38" spans="1:16" s="1" customFormat="1" ht="34.950000000000003" customHeight="1" x14ac:dyDescent="0.25">
      <c r="A38" s="3"/>
      <c r="B38" s="22"/>
      <c r="C38" s="32"/>
      <c r="D38" s="32"/>
      <c r="E38" s="32"/>
      <c r="F38" s="32"/>
      <c r="G38" s="32"/>
      <c r="H38" s="32"/>
      <c r="I38" s="32"/>
      <c r="J38" s="32"/>
      <c r="K38" s="48"/>
      <c r="L38" s="44"/>
      <c r="M38" s="41"/>
      <c r="N38" s="3"/>
      <c r="O38" s="6"/>
      <c r="P38" s="6"/>
    </row>
    <row r="39" spans="1:16" s="1" customFormat="1" ht="34.950000000000003" customHeight="1" x14ac:dyDescent="0.25">
      <c r="B39" s="9"/>
      <c r="C39" s="219" t="s">
        <v>110</v>
      </c>
      <c r="D39" s="219"/>
      <c r="E39" s="219"/>
      <c r="F39" s="219"/>
      <c r="G39" s="219"/>
      <c r="H39" s="219" t="s">
        <v>111</v>
      </c>
      <c r="I39" s="219"/>
      <c r="J39" s="34" t="s">
        <v>28</v>
      </c>
      <c r="K39" s="10" t="s">
        <v>112</v>
      </c>
      <c r="L39" s="97" t="s">
        <v>113</v>
      </c>
      <c r="M39" s="10" t="s">
        <v>114</v>
      </c>
      <c r="O39" s="6">
        <f>IF(K40&gt;0,1,0)</f>
        <v>1</v>
      </c>
      <c r="P39" s="6"/>
    </row>
    <row r="40" spans="1:16" s="1" customFormat="1" ht="34.950000000000003" customHeight="1" x14ac:dyDescent="0.25">
      <c r="B40" s="9"/>
      <c r="C40" s="317" t="s">
        <v>42</v>
      </c>
      <c r="D40" s="318"/>
      <c r="E40" s="318"/>
      <c r="F40" s="318"/>
      <c r="G40" s="319"/>
      <c r="H40" s="13">
        <v>270</v>
      </c>
      <c r="I40" s="12" t="s">
        <v>32</v>
      </c>
      <c r="J40" s="23">
        <f>IF(I40="SI",1,(IF(I40="NO APLICA",-1,0)))</f>
        <v>1</v>
      </c>
      <c r="K40" s="36">
        <v>273.32</v>
      </c>
      <c r="L40" s="35">
        <v>0.6</v>
      </c>
      <c r="M40" s="38">
        <v>163.99</v>
      </c>
      <c r="O40" s="6">
        <f>IF(K41&gt;0,1,0)</f>
        <v>0</v>
      </c>
      <c r="P40" s="6"/>
    </row>
    <row r="41" spans="1:16" s="1" customFormat="1" ht="34.950000000000003" customHeight="1" x14ac:dyDescent="0.25">
      <c r="B41" s="9"/>
      <c r="C41" s="317"/>
      <c r="D41" s="318"/>
      <c r="E41" s="318"/>
      <c r="F41" s="318"/>
      <c r="G41" s="319"/>
      <c r="H41" s="13"/>
      <c r="I41" s="12"/>
      <c r="J41" s="23">
        <v>0</v>
      </c>
      <c r="K41" s="36"/>
      <c r="L41" s="35"/>
      <c r="M41" s="38"/>
      <c r="O41" s="6">
        <v>0</v>
      </c>
      <c r="P41" s="6"/>
    </row>
    <row r="42" spans="1:16" ht="27" customHeight="1" x14ac:dyDescent="0.25">
      <c r="A42" s="1"/>
      <c r="B42" s="9"/>
      <c r="C42" s="317"/>
      <c r="D42" s="318"/>
      <c r="E42" s="318"/>
      <c r="F42" s="318"/>
      <c r="G42" s="319"/>
      <c r="H42" s="13"/>
      <c r="I42" s="12"/>
      <c r="J42" s="23">
        <v>0</v>
      </c>
      <c r="K42" s="36"/>
      <c r="L42" s="35"/>
      <c r="M42" s="38"/>
      <c r="N42" s="1"/>
    </row>
    <row r="43" spans="1:16" s="1" customFormat="1" ht="34.950000000000003" customHeight="1" x14ac:dyDescent="0.25">
      <c r="A43" s="3"/>
      <c r="B43" s="22"/>
      <c r="C43" s="32"/>
      <c r="D43" s="32"/>
      <c r="E43" s="32"/>
      <c r="F43" s="32"/>
      <c r="G43" s="32"/>
      <c r="H43" s="32"/>
      <c r="I43" s="39"/>
      <c r="J43" s="3"/>
      <c r="K43" s="47"/>
      <c r="L43" s="4"/>
      <c r="M43" s="46"/>
      <c r="N43" s="3"/>
      <c r="O43" s="6"/>
      <c r="P43" s="6"/>
    </row>
    <row r="44" spans="1:16" s="1" customFormat="1" ht="34.950000000000003" customHeight="1" x14ac:dyDescent="0.25">
      <c r="B44" s="9"/>
      <c r="C44" s="325" t="s">
        <v>115</v>
      </c>
      <c r="D44" s="325"/>
      <c r="E44" s="325"/>
      <c r="F44" s="325"/>
      <c r="G44" s="325"/>
      <c r="H44" s="326"/>
      <c r="I44" s="24" t="str">
        <f>+IF(COUNTIF(I45:I47,"SI")&gt;=1,"SI","NO")</f>
        <v>SI</v>
      </c>
      <c r="J44" s="327">
        <f>IF(I44="SI",1,(IF(I44="NO APLICA",-1,0)))</f>
        <v>1</v>
      </c>
      <c r="K44" s="85" t="s">
        <v>116</v>
      </c>
      <c r="L44" s="320"/>
      <c r="M44" s="321"/>
      <c r="O44" s="6"/>
      <c r="P44" s="6"/>
    </row>
    <row r="45" spans="1:16" s="1" customFormat="1" ht="34.950000000000003" customHeight="1" x14ac:dyDescent="0.25">
      <c r="B45" s="9"/>
      <c r="C45" s="328" t="s">
        <v>117</v>
      </c>
      <c r="D45" s="329"/>
      <c r="E45" s="329"/>
      <c r="F45" s="329"/>
      <c r="G45" s="330"/>
      <c r="H45" s="100">
        <v>80101500</v>
      </c>
      <c r="I45" s="12" t="s">
        <v>32</v>
      </c>
      <c r="J45" s="327"/>
      <c r="K45" s="334">
        <v>273.32</v>
      </c>
      <c r="L45" s="320"/>
      <c r="M45" s="321"/>
      <c r="O45" s="6"/>
      <c r="P45" s="6"/>
    </row>
    <row r="46" spans="1:16" s="1" customFormat="1" ht="34.950000000000003" customHeight="1" x14ac:dyDescent="0.25">
      <c r="B46" s="9"/>
      <c r="C46" s="328"/>
      <c r="D46" s="329"/>
      <c r="E46" s="329"/>
      <c r="F46" s="329"/>
      <c r="G46" s="330"/>
      <c r="H46" s="100">
        <v>80101600</v>
      </c>
      <c r="I46" s="12" t="s">
        <v>32</v>
      </c>
      <c r="J46" s="327"/>
      <c r="K46" s="334"/>
      <c r="L46" s="56"/>
      <c r="M46" s="146"/>
      <c r="O46" s="6"/>
      <c r="P46" s="6"/>
    </row>
    <row r="47" spans="1:16" ht="34.5" customHeight="1" x14ac:dyDescent="0.25">
      <c r="A47" s="1"/>
      <c r="B47" s="9"/>
      <c r="C47" s="331"/>
      <c r="D47" s="332"/>
      <c r="E47" s="332"/>
      <c r="F47" s="332"/>
      <c r="G47" s="333"/>
      <c r="H47" s="100">
        <v>80161500</v>
      </c>
      <c r="I47" s="12" t="s">
        <v>32</v>
      </c>
      <c r="J47" s="327"/>
      <c r="K47" s="334"/>
      <c r="L47" s="320"/>
      <c r="M47" s="321"/>
      <c r="N47" s="1"/>
    </row>
    <row r="48" spans="1:16" s="1" customFormat="1" ht="25.2" customHeight="1" x14ac:dyDescent="0.25">
      <c r="A48" s="3"/>
      <c r="B48" s="22"/>
      <c r="C48" s="3"/>
      <c r="D48" s="3"/>
      <c r="E48" s="3"/>
      <c r="F48" s="3"/>
      <c r="G48" s="3"/>
      <c r="H48" s="3"/>
      <c r="I48" s="3"/>
      <c r="J48" s="3"/>
      <c r="K48" s="49"/>
      <c r="L48" s="39"/>
      <c r="M48" s="46"/>
      <c r="N48" s="3"/>
      <c r="O48" s="6"/>
      <c r="P48" s="6"/>
    </row>
    <row r="49" spans="1:16" ht="20.25" customHeight="1" x14ac:dyDescent="0.25">
      <c r="A49" s="1"/>
      <c r="B49" s="311">
        <v>4</v>
      </c>
      <c r="C49" s="312"/>
      <c r="D49" s="312"/>
      <c r="E49" s="312"/>
      <c r="F49" s="312"/>
      <c r="G49" s="312"/>
      <c r="H49" s="312"/>
      <c r="I49" s="312"/>
      <c r="J49" s="312"/>
      <c r="K49" s="312"/>
      <c r="L49" s="312"/>
      <c r="M49" s="313"/>
      <c r="N49" s="1"/>
    </row>
    <row r="50" spans="1:16" ht="54.75" customHeight="1" x14ac:dyDescent="0.25">
      <c r="A50" s="1"/>
      <c r="B50" s="308" t="s">
        <v>57</v>
      </c>
      <c r="C50" s="309"/>
      <c r="D50" s="309"/>
      <c r="E50" s="309"/>
      <c r="F50" s="309"/>
      <c r="G50" s="309"/>
      <c r="H50" s="309"/>
      <c r="I50" s="309"/>
      <c r="J50" s="309"/>
      <c r="K50" s="309"/>
      <c r="L50" s="309"/>
      <c r="M50" s="310"/>
      <c r="N50" s="1"/>
    </row>
    <row r="51" spans="1:16" s="1" customFormat="1" ht="25.2" customHeight="1" x14ac:dyDescent="0.25">
      <c r="A51" s="3"/>
      <c r="B51" s="22"/>
      <c r="C51" s="3"/>
      <c r="D51" s="3"/>
      <c r="E51" s="3"/>
      <c r="F51" s="3"/>
      <c r="G51" s="3"/>
      <c r="H51" s="3"/>
      <c r="I51" s="3"/>
      <c r="J51" s="3"/>
      <c r="K51" s="47"/>
      <c r="L51" s="4"/>
      <c r="M51" s="46"/>
      <c r="N51" s="3"/>
      <c r="O51" s="6"/>
      <c r="P51" s="6"/>
    </row>
    <row r="52" spans="1:16" ht="29.25" customHeight="1" x14ac:dyDescent="0.25">
      <c r="A52" s="1"/>
      <c r="B52" s="302" t="s">
        <v>135</v>
      </c>
      <c r="C52" s="303"/>
      <c r="D52" s="303"/>
      <c r="E52" s="303"/>
      <c r="F52" s="303"/>
      <c r="G52" s="303"/>
      <c r="H52" s="303"/>
      <c r="I52" s="303"/>
      <c r="J52" s="303"/>
      <c r="K52" s="303"/>
      <c r="L52" s="303"/>
      <c r="M52" s="304"/>
      <c r="N52" s="1"/>
    </row>
    <row r="53" spans="1:16" x14ac:dyDescent="0.25">
      <c r="C53" s="3"/>
    </row>
    <row r="54" spans="1:16" x14ac:dyDescent="0.25">
      <c r="C54" s="3"/>
    </row>
    <row r="55" spans="1:16" x14ac:dyDescent="0.25">
      <c r="C55" s="3"/>
    </row>
    <row r="56" spans="1:16" x14ac:dyDescent="0.25">
      <c r="C56" s="3"/>
    </row>
    <row r="57" spans="1:16" x14ac:dyDescent="0.25">
      <c r="C57" s="3"/>
    </row>
    <row r="58" spans="1:16" x14ac:dyDescent="0.25">
      <c r="C58" s="3"/>
    </row>
    <row r="59" spans="1:16" x14ac:dyDescent="0.25">
      <c r="C59" s="3"/>
    </row>
    <row r="60" spans="1:16" x14ac:dyDescent="0.25">
      <c r="C60" s="3"/>
    </row>
    <row r="61" spans="1:16" x14ac:dyDescent="0.25">
      <c r="C61" s="3"/>
    </row>
    <row r="62" spans="1:16" x14ac:dyDescent="0.25">
      <c r="C62" s="3"/>
    </row>
    <row r="63" spans="1:16" x14ac:dyDescent="0.25">
      <c r="C63" s="3"/>
    </row>
    <row r="64" spans="1:16" x14ac:dyDescent="0.25">
      <c r="C64" s="3"/>
    </row>
    <row r="65" spans="3:3" x14ac:dyDescent="0.25">
      <c r="C65" s="3"/>
    </row>
    <row r="66" spans="3:3" x14ac:dyDescent="0.25">
      <c r="C66" s="3"/>
    </row>
    <row r="67" spans="3:3" x14ac:dyDescent="0.25">
      <c r="C67" s="3"/>
    </row>
    <row r="68" spans="3:3" x14ac:dyDescent="0.25">
      <c r="C68" s="3"/>
    </row>
    <row r="69" spans="3:3" x14ac:dyDescent="0.25">
      <c r="C69" s="3"/>
    </row>
    <row r="70" spans="3:3" x14ac:dyDescent="0.25">
      <c r="C70" s="3"/>
    </row>
    <row r="71" spans="3:3" x14ac:dyDescent="0.25">
      <c r="C71" s="3"/>
    </row>
    <row r="72" spans="3:3" x14ac:dyDescent="0.25">
      <c r="C72" s="3"/>
    </row>
    <row r="73" spans="3:3" x14ac:dyDescent="0.25">
      <c r="C73" s="3"/>
    </row>
    <row r="74" spans="3:3" x14ac:dyDescent="0.25">
      <c r="C74" s="3"/>
    </row>
    <row r="75" spans="3:3" x14ac:dyDescent="0.25">
      <c r="C75" s="3"/>
    </row>
    <row r="76" spans="3:3" x14ac:dyDescent="0.25">
      <c r="C76" s="3"/>
    </row>
    <row r="77" spans="3:3" x14ac:dyDescent="0.25">
      <c r="C77" s="3"/>
    </row>
    <row r="78" spans="3:3" x14ac:dyDescent="0.25">
      <c r="C78" s="3"/>
    </row>
    <row r="79" spans="3:3" x14ac:dyDescent="0.25">
      <c r="C79" s="3"/>
    </row>
    <row r="80" spans="3:3" x14ac:dyDescent="0.25">
      <c r="C80" s="3"/>
    </row>
    <row r="81" spans="3:3" x14ac:dyDescent="0.25">
      <c r="C81" s="3"/>
    </row>
    <row r="82" spans="3:3" x14ac:dyDescent="0.25">
      <c r="C82" s="3"/>
    </row>
    <row r="83" spans="3:3" x14ac:dyDescent="0.25">
      <c r="C83" s="3"/>
    </row>
    <row r="84" spans="3:3" x14ac:dyDescent="0.25">
      <c r="C84" s="3"/>
    </row>
    <row r="85" spans="3:3" x14ac:dyDescent="0.25">
      <c r="C85" s="3"/>
    </row>
    <row r="86" spans="3:3" x14ac:dyDescent="0.25">
      <c r="C86" s="3"/>
    </row>
    <row r="87" spans="3:3" x14ac:dyDescent="0.25">
      <c r="C87" s="3"/>
    </row>
    <row r="88" spans="3:3" x14ac:dyDescent="0.25">
      <c r="C88" s="3"/>
    </row>
    <row r="89" spans="3:3" x14ac:dyDescent="0.25">
      <c r="C89" s="3"/>
    </row>
    <row r="90" spans="3:3" x14ac:dyDescent="0.25">
      <c r="C90" s="3"/>
    </row>
    <row r="91" spans="3:3" x14ac:dyDescent="0.25">
      <c r="C91" s="3"/>
    </row>
    <row r="92" spans="3:3" x14ac:dyDescent="0.25">
      <c r="C92" s="3"/>
    </row>
    <row r="93" spans="3:3" x14ac:dyDescent="0.25">
      <c r="C93" s="3"/>
    </row>
    <row r="94" spans="3:3" x14ac:dyDescent="0.25">
      <c r="C94" s="3"/>
    </row>
    <row r="95" spans="3:3" x14ac:dyDescent="0.25">
      <c r="C95" s="3"/>
    </row>
    <row r="96" spans="3:3" x14ac:dyDescent="0.25">
      <c r="C96" s="3"/>
    </row>
    <row r="97" spans="3:3" x14ac:dyDescent="0.25">
      <c r="C97" s="3"/>
    </row>
    <row r="98" spans="3:3" x14ac:dyDescent="0.25">
      <c r="C98" s="3"/>
    </row>
    <row r="99" spans="3:3" x14ac:dyDescent="0.25">
      <c r="C99" s="3"/>
    </row>
    <row r="100" spans="3:3" x14ac:dyDescent="0.25">
      <c r="C100" s="3"/>
    </row>
    <row r="101" spans="3:3" x14ac:dyDescent="0.25">
      <c r="C101" s="3"/>
    </row>
    <row r="102" spans="3:3" x14ac:dyDescent="0.25">
      <c r="C102" s="3"/>
    </row>
    <row r="103" spans="3:3" x14ac:dyDescent="0.25">
      <c r="C103" s="3"/>
    </row>
    <row r="104" spans="3:3" x14ac:dyDescent="0.25">
      <c r="C104" s="3"/>
    </row>
    <row r="105" spans="3:3" x14ac:dyDescent="0.25">
      <c r="C105" s="3"/>
    </row>
    <row r="106" spans="3:3" x14ac:dyDescent="0.25">
      <c r="C106" s="3"/>
    </row>
    <row r="107" spans="3:3" x14ac:dyDescent="0.25">
      <c r="C107" s="3"/>
    </row>
    <row r="108" spans="3:3" x14ac:dyDescent="0.25">
      <c r="C108" s="3"/>
    </row>
    <row r="109" spans="3:3" x14ac:dyDescent="0.25">
      <c r="C109" s="3"/>
    </row>
    <row r="110" spans="3:3" x14ac:dyDescent="0.25">
      <c r="C110" s="3"/>
    </row>
    <row r="111" spans="3:3" x14ac:dyDescent="0.25">
      <c r="C111" s="3"/>
    </row>
    <row r="112" spans="3:3" x14ac:dyDescent="0.25">
      <c r="C112" s="3"/>
    </row>
    <row r="113" spans="3:3" x14ac:dyDescent="0.25">
      <c r="C113" s="3"/>
    </row>
    <row r="114" spans="3:3" x14ac:dyDescent="0.25">
      <c r="C114" s="3"/>
    </row>
    <row r="115" spans="3:3" x14ac:dyDescent="0.25">
      <c r="C115" s="3"/>
    </row>
    <row r="116" spans="3:3" x14ac:dyDescent="0.25">
      <c r="C116" s="3"/>
    </row>
    <row r="117" spans="3:3" x14ac:dyDescent="0.25">
      <c r="C117" s="3"/>
    </row>
    <row r="118" spans="3:3" x14ac:dyDescent="0.25">
      <c r="C118" s="3"/>
    </row>
    <row r="119" spans="3:3" x14ac:dyDescent="0.25">
      <c r="C119" s="3"/>
    </row>
    <row r="120" spans="3:3" x14ac:dyDescent="0.25">
      <c r="C120" s="3"/>
    </row>
    <row r="121" spans="3:3" x14ac:dyDescent="0.25">
      <c r="C121" s="3"/>
    </row>
    <row r="122" spans="3:3" x14ac:dyDescent="0.25">
      <c r="C122" s="3"/>
    </row>
    <row r="123" spans="3:3" x14ac:dyDescent="0.25">
      <c r="C123" s="3"/>
    </row>
    <row r="124" spans="3:3" x14ac:dyDescent="0.25">
      <c r="C124" s="3"/>
    </row>
    <row r="125" spans="3:3" x14ac:dyDescent="0.25">
      <c r="C125" s="3"/>
    </row>
    <row r="126" spans="3:3" x14ac:dyDescent="0.25">
      <c r="C126" s="3"/>
    </row>
    <row r="127" spans="3:3" x14ac:dyDescent="0.25">
      <c r="C127" s="3"/>
    </row>
    <row r="128" spans="3:3" x14ac:dyDescent="0.25">
      <c r="C128" s="3"/>
    </row>
    <row r="129" spans="3:3" x14ac:dyDescent="0.25">
      <c r="C129" s="3"/>
    </row>
    <row r="130" spans="3:3" x14ac:dyDescent="0.25">
      <c r="C130" s="3"/>
    </row>
    <row r="131" spans="3:3" x14ac:dyDescent="0.25">
      <c r="C131" s="3"/>
    </row>
    <row r="132" spans="3:3" x14ac:dyDescent="0.25">
      <c r="C132" s="3"/>
    </row>
    <row r="133" spans="3:3" x14ac:dyDescent="0.25">
      <c r="C133" s="3"/>
    </row>
    <row r="134" spans="3:3" x14ac:dyDescent="0.25">
      <c r="C134" s="3"/>
    </row>
    <row r="135" spans="3:3" x14ac:dyDescent="0.25">
      <c r="C135" s="3"/>
    </row>
    <row r="136" spans="3:3" x14ac:dyDescent="0.25">
      <c r="C136" s="3"/>
    </row>
    <row r="137" spans="3:3" x14ac:dyDescent="0.25">
      <c r="C137" s="3"/>
    </row>
    <row r="138" spans="3:3" x14ac:dyDescent="0.25">
      <c r="C138" s="3"/>
    </row>
    <row r="139" spans="3:3" x14ac:dyDescent="0.25">
      <c r="C139" s="3"/>
    </row>
    <row r="140" spans="3:3" x14ac:dyDescent="0.25">
      <c r="C140" s="3"/>
    </row>
    <row r="141" spans="3:3" x14ac:dyDescent="0.25">
      <c r="C141" s="3"/>
    </row>
    <row r="142" spans="3:3" x14ac:dyDescent="0.25">
      <c r="C142" s="3"/>
    </row>
    <row r="143" spans="3:3" x14ac:dyDescent="0.25">
      <c r="C143" s="3"/>
    </row>
    <row r="144" spans="3:3" x14ac:dyDescent="0.25">
      <c r="C144" s="3"/>
    </row>
    <row r="145" spans="3:3" x14ac:dyDescent="0.25">
      <c r="C145" s="3"/>
    </row>
    <row r="146" spans="3:3" x14ac:dyDescent="0.25">
      <c r="C146" s="3"/>
    </row>
    <row r="147" spans="3:3" x14ac:dyDescent="0.25">
      <c r="C147" s="3"/>
    </row>
    <row r="148" spans="3:3" x14ac:dyDescent="0.25">
      <c r="C148" s="3"/>
    </row>
    <row r="149" spans="3:3" x14ac:dyDescent="0.25">
      <c r="C149" s="3"/>
    </row>
    <row r="150" spans="3:3" x14ac:dyDescent="0.25">
      <c r="C150" s="3"/>
    </row>
    <row r="151" spans="3:3" x14ac:dyDescent="0.25">
      <c r="C151" s="3"/>
    </row>
    <row r="152" spans="3:3" x14ac:dyDescent="0.25">
      <c r="C152" s="3"/>
    </row>
    <row r="153" spans="3:3" x14ac:dyDescent="0.25">
      <c r="C153" s="3"/>
    </row>
    <row r="154" spans="3:3" x14ac:dyDescent="0.25">
      <c r="C154" s="3"/>
    </row>
    <row r="155" spans="3:3" x14ac:dyDescent="0.25">
      <c r="C155" s="3"/>
    </row>
    <row r="156" spans="3:3" x14ac:dyDescent="0.25">
      <c r="C156" s="3"/>
    </row>
    <row r="157" spans="3:3" x14ac:dyDescent="0.25">
      <c r="C157" s="3"/>
    </row>
    <row r="158" spans="3:3" x14ac:dyDescent="0.25">
      <c r="C158" s="3"/>
    </row>
    <row r="159" spans="3:3" x14ac:dyDescent="0.25">
      <c r="C159" s="3"/>
    </row>
    <row r="160" spans="3:3" x14ac:dyDescent="0.25">
      <c r="C160" s="3"/>
    </row>
    <row r="161" spans="3:3" x14ac:dyDescent="0.25">
      <c r="C161" s="3"/>
    </row>
    <row r="162" spans="3:3" x14ac:dyDescent="0.25">
      <c r="C162" s="3"/>
    </row>
    <row r="163" spans="3:3" x14ac:dyDescent="0.25">
      <c r="C163" s="3"/>
    </row>
    <row r="164" spans="3:3" x14ac:dyDescent="0.25">
      <c r="C164" s="3"/>
    </row>
    <row r="165" spans="3:3" x14ac:dyDescent="0.25">
      <c r="C165" s="3"/>
    </row>
    <row r="166" spans="3:3" x14ac:dyDescent="0.25">
      <c r="C166" s="3"/>
    </row>
    <row r="167" spans="3:3" x14ac:dyDescent="0.25">
      <c r="C167" s="3"/>
    </row>
    <row r="168" spans="3:3" x14ac:dyDescent="0.25">
      <c r="C168" s="3"/>
    </row>
    <row r="169" spans="3:3" x14ac:dyDescent="0.25">
      <c r="C169" s="3"/>
    </row>
    <row r="170" spans="3:3" x14ac:dyDescent="0.25">
      <c r="C170" s="3"/>
    </row>
    <row r="171" spans="3:3" x14ac:dyDescent="0.25">
      <c r="C171" s="3"/>
    </row>
    <row r="172" spans="3:3" x14ac:dyDescent="0.25">
      <c r="C172" s="3"/>
    </row>
    <row r="173" spans="3:3" x14ac:dyDescent="0.25">
      <c r="C173" s="3"/>
    </row>
    <row r="174" spans="3:3" x14ac:dyDescent="0.25">
      <c r="C174" s="3"/>
    </row>
    <row r="175" spans="3:3" x14ac:dyDescent="0.25">
      <c r="C175" s="3"/>
    </row>
    <row r="176" spans="3:3" x14ac:dyDescent="0.25">
      <c r="C176" s="3"/>
    </row>
    <row r="177" spans="3:3" x14ac:dyDescent="0.25">
      <c r="C177" s="3"/>
    </row>
    <row r="178" spans="3:3" x14ac:dyDescent="0.25">
      <c r="C178" s="3"/>
    </row>
    <row r="179" spans="3:3" x14ac:dyDescent="0.25">
      <c r="C179" s="3"/>
    </row>
    <row r="180" spans="3:3" x14ac:dyDescent="0.25">
      <c r="C180" s="3"/>
    </row>
    <row r="181" spans="3:3" x14ac:dyDescent="0.25">
      <c r="C181" s="3"/>
    </row>
    <row r="182" spans="3:3" x14ac:dyDescent="0.25">
      <c r="C182" s="3"/>
    </row>
    <row r="183" spans="3:3" x14ac:dyDescent="0.25">
      <c r="C183" s="3"/>
    </row>
    <row r="184" spans="3:3" x14ac:dyDescent="0.25">
      <c r="C184" s="3"/>
    </row>
    <row r="185" spans="3:3" x14ac:dyDescent="0.25">
      <c r="C185" s="3"/>
    </row>
    <row r="186" spans="3:3" x14ac:dyDescent="0.25">
      <c r="C186" s="3"/>
    </row>
    <row r="187" spans="3:3" x14ac:dyDescent="0.25">
      <c r="C187" s="3"/>
    </row>
    <row r="188" spans="3:3" x14ac:dyDescent="0.25">
      <c r="C188" s="3"/>
    </row>
    <row r="189" spans="3:3" x14ac:dyDescent="0.25">
      <c r="C189" s="3"/>
    </row>
    <row r="190" spans="3:3" x14ac:dyDescent="0.25">
      <c r="C190" s="3"/>
    </row>
    <row r="191" spans="3:3" x14ac:dyDescent="0.25">
      <c r="C191" s="3"/>
    </row>
    <row r="192" spans="3:3" x14ac:dyDescent="0.25">
      <c r="C192" s="3"/>
    </row>
    <row r="193" spans="3:3" x14ac:dyDescent="0.25">
      <c r="C193" s="3"/>
    </row>
    <row r="194" spans="3:3" x14ac:dyDescent="0.25">
      <c r="C194" s="3"/>
    </row>
    <row r="195" spans="3:3" x14ac:dyDescent="0.25">
      <c r="C195" s="3"/>
    </row>
    <row r="196" spans="3:3" x14ac:dyDescent="0.25">
      <c r="C196" s="3"/>
    </row>
    <row r="197" spans="3:3" x14ac:dyDescent="0.25">
      <c r="C197" s="3"/>
    </row>
    <row r="198" spans="3:3" x14ac:dyDescent="0.25">
      <c r="C198" s="3"/>
    </row>
    <row r="199" spans="3:3" x14ac:dyDescent="0.25">
      <c r="C199" s="3"/>
    </row>
    <row r="200" spans="3:3" x14ac:dyDescent="0.25">
      <c r="C200" s="3"/>
    </row>
    <row r="201" spans="3:3" x14ac:dyDescent="0.25">
      <c r="C201" s="3"/>
    </row>
    <row r="202" spans="3:3" x14ac:dyDescent="0.25">
      <c r="C202" s="3"/>
    </row>
    <row r="203" spans="3:3" x14ac:dyDescent="0.25">
      <c r="C203" s="3"/>
    </row>
    <row r="204" spans="3:3" x14ac:dyDescent="0.25">
      <c r="C204" s="3"/>
    </row>
    <row r="205" spans="3:3" x14ac:dyDescent="0.25">
      <c r="C205" s="3"/>
    </row>
    <row r="206" spans="3:3" x14ac:dyDescent="0.25">
      <c r="C206" s="3"/>
    </row>
    <row r="207" spans="3:3" x14ac:dyDescent="0.25">
      <c r="C207" s="3"/>
    </row>
    <row r="208" spans="3:3" x14ac:dyDescent="0.25">
      <c r="C208" s="3"/>
    </row>
    <row r="209" spans="3:3" x14ac:dyDescent="0.25">
      <c r="C209" s="3"/>
    </row>
    <row r="210" spans="3:3" x14ac:dyDescent="0.25">
      <c r="C210" s="3"/>
    </row>
    <row r="211" spans="3:3" x14ac:dyDescent="0.25">
      <c r="C211" s="3"/>
    </row>
    <row r="212" spans="3:3" x14ac:dyDescent="0.25">
      <c r="C212" s="3"/>
    </row>
    <row r="213" spans="3:3" x14ac:dyDescent="0.25">
      <c r="C213" s="3"/>
    </row>
    <row r="214" spans="3:3" x14ac:dyDescent="0.25">
      <c r="C214" s="3"/>
    </row>
    <row r="215" spans="3:3" x14ac:dyDescent="0.25">
      <c r="C215" s="3"/>
    </row>
    <row r="216" spans="3:3" x14ac:dyDescent="0.25">
      <c r="C216" s="3"/>
    </row>
    <row r="217" spans="3:3" x14ac:dyDescent="0.25">
      <c r="C217" s="3"/>
    </row>
    <row r="218" spans="3:3" x14ac:dyDescent="0.25">
      <c r="C218" s="3"/>
    </row>
    <row r="219" spans="3:3" x14ac:dyDescent="0.25">
      <c r="C219" s="3"/>
    </row>
    <row r="220" spans="3:3" x14ac:dyDescent="0.25">
      <c r="C220" s="3"/>
    </row>
    <row r="221" spans="3:3" x14ac:dyDescent="0.25">
      <c r="C221" s="3"/>
    </row>
    <row r="222" spans="3:3" x14ac:dyDescent="0.25">
      <c r="C222" s="3"/>
    </row>
    <row r="223" spans="3:3" x14ac:dyDescent="0.25">
      <c r="C223" s="3"/>
    </row>
    <row r="224" spans="3:3" x14ac:dyDescent="0.25">
      <c r="C224" s="3"/>
    </row>
    <row r="225" spans="3:3" x14ac:dyDescent="0.25">
      <c r="C225" s="3"/>
    </row>
    <row r="226" spans="3:3" x14ac:dyDescent="0.25">
      <c r="C226" s="3"/>
    </row>
    <row r="227" spans="3:3" x14ac:dyDescent="0.25">
      <c r="C227" s="3"/>
    </row>
    <row r="228" spans="3:3" x14ac:dyDescent="0.25">
      <c r="C228" s="3"/>
    </row>
    <row r="229" spans="3:3" x14ac:dyDescent="0.25">
      <c r="C229" s="3"/>
    </row>
    <row r="230" spans="3:3" x14ac:dyDescent="0.25">
      <c r="C230" s="3"/>
    </row>
    <row r="231" spans="3:3" x14ac:dyDescent="0.25">
      <c r="C231" s="3"/>
    </row>
    <row r="232" spans="3:3" x14ac:dyDescent="0.25">
      <c r="C232" s="3"/>
    </row>
    <row r="233" spans="3:3" x14ac:dyDescent="0.25">
      <c r="C233" s="3"/>
    </row>
    <row r="234" spans="3:3" x14ac:dyDescent="0.25">
      <c r="C234" s="3"/>
    </row>
    <row r="235" spans="3:3" x14ac:dyDescent="0.25">
      <c r="C235" s="3"/>
    </row>
    <row r="236" spans="3:3" x14ac:dyDescent="0.25">
      <c r="C236" s="3"/>
    </row>
    <row r="237" spans="3:3" x14ac:dyDescent="0.25">
      <c r="C237" s="3"/>
    </row>
    <row r="238" spans="3:3" x14ac:dyDescent="0.25">
      <c r="C238" s="3"/>
    </row>
    <row r="239" spans="3:3" x14ac:dyDescent="0.25">
      <c r="C239" s="3"/>
    </row>
    <row r="240" spans="3:3" x14ac:dyDescent="0.25">
      <c r="C240" s="3"/>
    </row>
    <row r="241" spans="3:3" x14ac:dyDescent="0.25">
      <c r="C241" s="3"/>
    </row>
    <row r="242" spans="3:3" x14ac:dyDescent="0.25">
      <c r="C242" s="3"/>
    </row>
    <row r="243" spans="3:3" x14ac:dyDescent="0.25">
      <c r="C243" s="3"/>
    </row>
    <row r="244" spans="3:3" x14ac:dyDescent="0.25">
      <c r="C244" s="3"/>
    </row>
    <row r="245" spans="3:3" x14ac:dyDescent="0.25">
      <c r="C245" s="3"/>
    </row>
    <row r="246" spans="3:3" x14ac:dyDescent="0.25">
      <c r="C246" s="3"/>
    </row>
    <row r="247" spans="3:3" x14ac:dyDescent="0.25">
      <c r="C247" s="3"/>
    </row>
    <row r="248" spans="3:3" x14ac:dyDescent="0.25">
      <c r="C248" s="3"/>
    </row>
    <row r="249" spans="3:3" x14ac:dyDescent="0.25">
      <c r="C249" s="3"/>
    </row>
    <row r="250" spans="3:3" x14ac:dyDescent="0.25">
      <c r="C250" s="3"/>
    </row>
    <row r="251" spans="3:3" x14ac:dyDescent="0.25">
      <c r="C251" s="3"/>
    </row>
    <row r="252" spans="3:3" x14ac:dyDescent="0.25">
      <c r="C252" s="3"/>
    </row>
    <row r="253" spans="3:3" x14ac:dyDescent="0.25">
      <c r="C253" s="3"/>
    </row>
    <row r="254" spans="3:3" x14ac:dyDescent="0.25">
      <c r="C254" s="3"/>
    </row>
    <row r="255" spans="3:3" x14ac:dyDescent="0.25">
      <c r="C255" s="3"/>
    </row>
    <row r="256" spans="3:3" x14ac:dyDescent="0.25">
      <c r="C256" s="3"/>
    </row>
    <row r="257" spans="3:3" x14ac:dyDescent="0.25">
      <c r="C257" s="3"/>
    </row>
    <row r="258" spans="3:3" x14ac:dyDescent="0.25">
      <c r="C258" s="3"/>
    </row>
    <row r="259" spans="3:3" x14ac:dyDescent="0.25">
      <c r="C259" s="3"/>
    </row>
    <row r="260" spans="3:3" x14ac:dyDescent="0.25">
      <c r="C260" s="3"/>
    </row>
    <row r="261" spans="3:3" x14ac:dyDescent="0.25">
      <c r="C261" s="3"/>
    </row>
    <row r="262" spans="3:3" x14ac:dyDescent="0.25">
      <c r="C262" s="3"/>
    </row>
    <row r="263" spans="3:3" x14ac:dyDescent="0.25">
      <c r="C263" s="3"/>
    </row>
    <row r="264" spans="3:3" x14ac:dyDescent="0.25">
      <c r="C264" s="3"/>
    </row>
    <row r="265" spans="3:3" x14ac:dyDescent="0.25">
      <c r="C265" s="3"/>
    </row>
    <row r="266" spans="3:3" x14ac:dyDescent="0.25">
      <c r="C266" s="3"/>
    </row>
    <row r="267" spans="3:3" x14ac:dyDescent="0.25">
      <c r="C267" s="3"/>
    </row>
    <row r="268" spans="3:3" x14ac:dyDescent="0.25">
      <c r="C268" s="3"/>
    </row>
    <row r="269" spans="3:3" x14ac:dyDescent="0.25">
      <c r="C269" s="3"/>
    </row>
    <row r="270" spans="3:3" x14ac:dyDescent="0.25">
      <c r="C270" s="3"/>
    </row>
    <row r="271" spans="3:3" x14ac:dyDescent="0.25">
      <c r="C271" s="3"/>
    </row>
    <row r="272" spans="3:3" x14ac:dyDescent="0.25">
      <c r="C272" s="3"/>
    </row>
    <row r="273" spans="3:3" x14ac:dyDescent="0.25">
      <c r="C273" s="3"/>
    </row>
    <row r="274" spans="3:3" x14ac:dyDescent="0.25">
      <c r="C274" s="3"/>
    </row>
    <row r="275" spans="3:3" x14ac:dyDescent="0.25">
      <c r="C275" s="3"/>
    </row>
    <row r="276" spans="3:3" x14ac:dyDescent="0.25">
      <c r="C276" s="3"/>
    </row>
    <row r="277" spans="3:3" x14ac:dyDescent="0.25">
      <c r="C277" s="3"/>
    </row>
    <row r="278" spans="3:3" x14ac:dyDescent="0.25">
      <c r="C278" s="3"/>
    </row>
    <row r="279" spans="3:3" x14ac:dyDescent="0.25">
      <c r="C279" s="3"/>
    </row>
    <row r="280" spans="3:3" x14ac:dyDescent="0.25">
      <c r="C280" s="3"/>
    </row>
    <row r="281" spans="3:3" x14ac:dyDescent="0.25">
      <c r="C281" s="3"/>
    </row>
    <row r="282" spans="3:3" x14ac:dyDescent="0.25">
      <c r="C282" s="3"/>
    </row>
    <row r="283" spans="3:3" x14ac:dyDescent="0.25">
      <c r="C283" s="3"/>
    </row>
    <row r="284" spans="3:3" x14ac:dyDescent="0.25">
      <c r="C284" s="3"/>
    </row>
    <row r="285" spans="3:3" x14ac:dyDescent="0.25">
      <c r="C285" s="3"/>
    </row>
    <row r="286" spans="3:3" x14ac:dyDescent="0.25">
      <c r="C286" s="3"/>
    </row>
    <row r="287" spans="3:3" x14ac:dyDescent="0.25">
      <c r="C287" s="3"/>
    </row>
    <row r="288" spans="3:3" x14ac:dyDescent="0.25">
      <c r="C288" s="3"/>
    </row>
    <row r="289" spans="3:3" x14ac:dyDescent="0.25">
      <c r="C289" s="3"/>
    </row>
    <row r="290" spans="3:3" x14ac:dyDescent="0.25">
      <c r="C290" s="3"/>
    </row>
    <row r="291" spans="3:3" x14ac:dyDescent="0.25">
      <c r="C291" s="3"/>
    </row>
    <row r="292" spans="3:3" x14ac:dyDescent="0.25">
      <c r="C292" s="3"/>
    </row>
    <row r="293" spans="3:3" x14ac:dyDescent="0.25">
      <c r="C293" s="3"/>
    </row>
    <row r="294" spans="3:3" x14ac:dyDescent="0.25">
      <c r="C294" s="3"/>
    </row>
    <row r="295" spans="3:3" x14ac:dyDescent="0.25">
      <c r="C295" s="3"/>
    </row>
    <row r="296" spans="3:3" x14ac:dyDescent="0.25">
      <c r="C296" s="3"/>
    </row>
    <row r="297" spans="3:3" x14ac:dyDescent="0.25">
      <c r="C297" s="3"/>
    </row>
    <row r="298" spans="3:3" x14ac:dyDescent="0.25">
      <c r="C298" s="3"/>
    </row>
    <row r="299" spans="3:3" x14ac:dyDescent="0.25">
      <c r="C299" s="3"/>
    </row>
    <row r="300" spans="3:3" x14ac:dyDescent="0.25">
      <c r="C300" s="3"/>
    </row>
    <row r="301" spans="3:3" x14ac:dyDescent="0.25">
      <c r="C301" s="3"/>
    </row>
    <row r="302" spans="3:3" x14ac:dyDescent="0.25">
      <c r="C302" s="3"/>
    </row>
    <row r="303" spans="3:3" x14ac:dyDescent="0.25">
      <c r="C303" s="3"/>
    </row>
    <row r="304" spans="3:3" x14ac:dyDescent="0.25">
      <c r="C304" s="3"/>
    </row>
    <row r="305" spans="3:3" x14ac:dyDescent="0.25">
      <c r="C305" s="3"/>
    </row>
    <row r="306" spans="3:3" x14ac:dyDescent="0.25">
      <c r="C306" s="3"/>
    </row>
    <row r="307" spans="3:3" x14ac:dyDescent="0.25">
      <c r="C307" s="3"/>
    </row>
    <row r="308" spans="3:3" x14ac:dyDescent="0.25">
      <c r="C308" s="3"/>
    </row>
    <row r="309" spans="3:3" x14ac:dyDescent="0.25">
      <c r="C309" s="3"/>
    </row>
    <row r="310" spans="3:3" x14ac:dyDescent="0.25">
      <c r="C310" s="3"/>
    </row>
    <row r="311" spans="3:3" x14ac:dyDescent="0.25">
      <c r="C311" s="3"/>
    </row>
    <row r="312" spans="3:3" x14ac:dyDescent="0.25">
      <c r="C312" s="3"/>
    </row>
    <row r="313" spans="3:3" x14ac:dyDescent="0.25">
      <c r="C313" s="3"/>
    </row>
    <row r="314" spans="3:3" x14ac:dyDescent="0.25">
      <c r="C314" s="3"/>
    </row>
    <row r="315" spans="3:3" x14ac:dyDescent="0.25">
      <c r="C315" s="3"/>
    </row>
    <row r="316" spans="3:3" x14ac:dyDescent="0.25">
      <c r="C316" s="3"/>
    </row>
    <row r="317" spans="3:3" x14ac:dyDescent="0.25">
      <c r="C317" s="3"/>
    </row>
    <row r="318" spans="3:3" x14ac:dyDescent="0.25">
      <c r="C318" s="3"/>
    </row>
    <row r="319" spans="3:3" x14ac:dyDescent="0.25">
      <c r="C319" s="3"/>
    </row>
    <row r="320" spans="3:3" x14ac:dyDescent="0.25">
      <c r="C320" s="3"/>
    </row>
    <row r="321" spans="3:3" x14ac:dyDescent="0.25">
      <c r="C321" s="3"/>
    </row>
    <row r="322" spans="3:3" x14ac:dyDescent="0.25">
      <c r="C322" s="3"/>
    </row>
    <row r="323" spans="3:3" x14ac:dyDescent="0.25">
      <c r="C323" s="3"/>
    </row>
    <row r="324" spans="3:3" x14ac:dyDescent="0.25">
      <c r="C324" s="3"/>
    </row>
  </sheetData>
  <mergeCells count="56">
    <mergeCell ref="B2:M2"/>
    <mergeCell ref="B3:M3"/>
    <mergeCell ref="B4:M4"/>
    <mergeCell ref="C5:M5"/>
    <mergeCell ref="C6:M6"/>
    <mergeCell ref="C7:D7"/>
    <mergeCell ref="E7:H7"/>
    <mergeCell ref="I7:M7"/>
    <mergeCell ref="G15:H15"/>
    <mergeCell ref="I15:I16"/>
    <mergeCell ref="J15:J16"/>
    <mergeCell ref="K15:K16"/>
    <mergeCell ref="L15:L16"/>
    <mergeCell ref="M15:M16"/>
    <mergeCell ref="B8:M8"/>
    <mergeCell ref="B9:M9"/>
    <mergeCell ref="B10:M10"/>
    <mergeCell ref="C11:I11"/>
    <mergeCell ref="B13:B19"/>
    <mergeCell ref="C13:F13"/>
    <mergeCell ref="G13:H13"/>
    <mergeCell ref="C14:F14"/>
    <mergeCell ref="G14:H14"/>
    <mergeCell ref="C15:F15"/>
    <mergeCell ref="C23:G23"/>
    <mergeCell ref="C26:H26"/>
    <mergeCell ref="C16:F16"/>
    <mergeCell ref="G16:H16"/>
    <mergeCell ref="C17:H17"/>
    <mergeCell ref="C18:H18"/>
    <mergeCell ref="C19:H19"/>
    <mergeCell ref="C21:M21"/>
    <mergeCell ref="C28:G28"/>
    <mergeCell ref="C29:G29"/>
    <mergeCell ref="C30:G30"/>
    <mergeCell ref="C31:G31"/>
    <mergeCell ref="H31:I31"/>
    <mergeCell ref="B34:M34"/>
    <mergeCell ref="B35:M35"/>
    <mergeCell ref="B32:M32"/>
    <mergeCell ref="C42:G42"/>
    <mergeCell ref="C44:H44"/>
    <mergeCell ref="J44:J47"/>
    <mergeCell ref="C45:G47"/>
    <mergeCell ref="K45:K47"/>
    <mergeCell ref="B50:M50"/>
    <mergeCell ref="B52:M52"/>
    <mergeCell ref="B49:M49"/>
    <mergeCell ref="C37:G37"/>
    <mergeCell ref="C39:G39"/>
    <mergeCell ref="H39:I39"/>
    <mergeCell ref="C40:G40"/>
    <mergeCell ref="C41:G41"/>
    <mergeCell ref="L44:M44"/>
    <mergeCell ref="L45:M45"/>
    <mergeCell ref="L47:M47"/>
  </mergeCells>
  <conditionalFormatting sqref="B50">
    <cfRule type="cellIs" dxfId="24" priority="24" operator="equal">
      <formula>"NO PRESENTA"</formula>
    </cfRule>
    <cfRule type="cellIs" dxfId="23" priority="25" operator="equal">
      <formula>"CUMPLE"</formula>
    </cfRule>
    <cfRule type="cellIs" dxfId="22" priority="26" operator="equal">
      <formula>"NO CUMPLE"</formula>
    </cfRule>
  </conditionalFormatting>
  <conditionalFormatting sqref="B35:M35">
    <cfRule type="cellIs" dxfId="21" priority="5" operator="equal">
      <formula>"NO"</formula>
    </cfRule>
    <cfRule type="cellIs" dxfId="20" priority="6" operator="equal">
      <formula>"SI"</formula>
    </cfRule>
    <cfRule type="cellIs" dxfId="19" priority="7" operator="equal">
      <formula>"NO APLICA"</formula>
    </cfRule>
  </conditionalFormatting>
  <conditionalFormatting sqref="C40:H42 J40:L42">
    <cfRule type="expression" dxfId="18" priority="21">
      <formula>$I40="NO APLICA"</formula>
    </cfRule>
    <cfRule type="cellIs" dxfId="17" priority="22" operator="equal">
      <formula>0</formula>
    </cfRule>
  </conditionalFormatting>
  <dataValidations count="2">
    <dataValidation type="list" allowBlank="1" showInputMessage="1" showErrorMessage="1" sqref="B50" xr:uid="{00000000-0002-0000-0500-000000000000}">
      <formula1>"CUMPLE,NO CUMPLE,NO PRESENTA"</formula1>
    </dataValidation>
    <dataValidation type="list" allowBlank="1" showInputMessage="1" showErrorMessage="1" sqref="I26 I13:I15 I23 B35:M35 I37 I17:I19 I28:I30 I40:I42 I45:I47" xr:uid="{00000000-0002-0000-0500-000001000000}">
      <formula1>"SI,NO,NO APLICA"</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9" tint="0.39997558519241921"/>
  </sheetPr>
  <dimension ref="A1:P324"/>
  <sheetViews>
    <sheetView showGridLines="0" workbookViewId="0"/>
  </sheetViews>
  <sheetFormatPr baseColWidth="10" defaultColWidth="11.44140625" defaultRowHeight="13.2" x14ac:dyDescent="0.25"/>
  <cols>
    <col min="1" max="1" width="5.44140625" style="3" customWidth="1"/>
    <col min="2" max="2" width="19.44140625" style="3" customWidth="1"/>
    <col min="3" max="3" width="9.44140625" style="5" customWidth="1"/>
    <col min="4" max="6" width="9.44140625" style="3" customWidth="1"/>
    <col min="7" max="7" width="18.44140625" style="3" customWidth="1"/>
    <col min="8" max="8" width="30.44140625" style="3" customWidth="1"/>
    <col min="9" max="9" width="25.109375" style="3" customWidth="1"/>
    <col min="10" max="10" width="24.44140625" style="4" customWidth="1"/>
    <col min="11" max="11" width="30.44140625" style="47" customWidth="1"/>
    <col min="12" max="12" width="14.44140625" style="4" customWidth="1"/>
    <col min="13" max="13" width="54.44140625" style="45" customWidth="1"/>
    <col min="14" max="14" width="5.44140625" style="3" customWidth="1"/>
    <col min="15" max="16" width="11.44140625" style="4" customWidth="1"/>
    <col min="17" max="16384" width="11.44140625" style="3"/>
  </cols>
  <sheetData>
    <row r="1" spans="2:16" ht="25.2" customHeight="1" x14ac:dyDescent="0.25">
      <c r="C1" s="3"/>
    </row>
    <row r="2" spans="2:16" ht="24.75" customHeight="1" x14ac:dyDescent="0.25">
      <c r="B2" s="269" t="s">
        <v>18</v>
      </c>
      <c r="C2" s="269"/>
      <c r="D2" s="269"/>
      <c r="E2" s="269"/>
      <c r="F2" s="269"/>
      <c r="G2" s="269"/>
      <c r="H2" s="269"/>
      <c r="I2" s="269"/>
      <c r="J2" s="269"/>
      <c r="K2" s="269"/>
      <c r="L2" s="269"/>
      <c r="M2" s="269"/>
    </row>
    <row r="3" spans="2:16" ht="10.199999999999999" customHeight="1" x14ac:dyDescent="0.25">
      <c r="B3" s="209"/>
      <c r="C3" s="209"/>
      <c r="D3" s="209"/>
      <c r="E3" s="209"/>
      <c r="F3" s="209"/>
      <c r="G3" s="209"/>
      <c r="H3" s="209"/>
      <c r="I3" s="209"/>
      <c r="J3" s="209"/>
      <c r="K3" s="209"/>
      <c r="L3" s="209"/>
      <c r="M3" s="209"/>
    </row>
    <row r="4" spans="2:16" s="1" customFormat="1" ht="24.75" customHeight="1" x14ac:dyDescent="0.25">
      <c r="B4" s="270" t="s">
        <v>22</v>
      </c>
      <c r="C4" s="270"/>
      <c r="D4" s="270"/>
      <c r="E4" s="270"/>
      <c r="F4" s="270"/>
      <c r="G4" s="270"/>
      <c r="H4" s="270"/>
      <c r="I4" s="270"/>
      <c r="J4" s="270"/>
      <c r="K4" s="270"/>
      <c r="L4" s="270"/>
      <c r="M4" s="270"/>
      <c r="O4" s="6"/>
      <c r="P4" s="6"/>
    </row>
    <row r="5" spans="2:16" s="1" customFormat="1" ht="24.75" customHeight="1" x14ac:dyDescent="0.25">
      <c r="B5" s="20" t="s">
        <v>0</v>
      </c>
      <c r="C5" s="272" t="str">
        <f>+DATOS!C2</f>
        <v>IDRD-SG-CM-012-2026</v>
      </c>
      <c r="D5" s="272"/>
      <c r="E5" s="272"/>
      <c r="F5" s="272"/>
      <c r="G5" s="272"/>
      <c r="H5" s="272"/>
      <c r="I5" s="272"/>
      <c r="J5" s="272"/>
      <c r="K5" s="272"/>
      <c r="L5" s="272"/>
      <c r="M5" s="272"/>
      <c r="O5" s="6"/>
      <c r="P5" s="6"/>
    </row>
    <row r="6" spans="2:16" s="1" customFormat="1" ht="71.25" customHeight="1" x14ac:dyDescent="0.25">
      <c r="B6" s="20" t="s">
        <v>3</v>
      </c>
      <c r="C6" s="373" t="str">
        <f>+DATOS!C3</f>
        <v>CONTRATAR INTERVENTORÍA INTEGRAL QUE INCLUYE, PERO NO SE LIMITA A LA INTERVENTORÍA TÉCNICA, FINANCIERA Y/O CONTABLE, JURÍDICA, ADMINISTRATIVA, OPERATIVA Y MEDIO AMBIENTAL EN LA ETAPA DE OPERACIÓN Y MANTENIMIENTO DEL CONTRATO DE CONCESIÓN BAJO UN ESQUEMA DE ASOCIACIÓN PÚBLICO - PRIVADA DE INICIATIVA PRIVADA APP NO. IDRD-APP-IP-001-2015.</v>
      </c>
      <c r="D6" s="373"/>
      <c r="E6" s="373"/>
      <c r="F6" s="373"/>
      <c r="G6" s="373"/>
      <c r="H6" s="373"/>
      <c r="I6" s="373"/>
      <c r="J6" s="373"/>
      <c r="K6" s="373"/>
      <c r="L6" s="373"/>
      <c r="M6" s="373"/>
      <c r="O6" s="6"/>
      <c r="P6" s="6"/>
    </row>
    <row r="7" spans="2:16" s="1" customFormat="1" ht="35.25" customHeight="1" x14ac:dyDescent="0.25">
      <c r="B7" s="8" t="s">
        <v>19</v>
      </c>
      <c r="C7" s="357">
        <v>2</v>
      </c>
      <c r="D7" s="358"/>
      <c r="E7" s="276" t="s">
        <v>20</v>
      </c>
      <c r="F7" s="277"/>
      <c r="G7" s="277"/>
      <c r="H7" s="278"/>
      <c r="I7" s="357" t="s">
        <v>21</v>
      </c>
      <c r="J7" s="359"/>
      <c r="K7" s="359"/>
      <c r="L7" s="359"/>
      <c r="M7" s="358"/>
      <c r="O7" s="6"/>
      <c r="P7" s="6"/>
    </row>
    <row r="8" spans="2:16" ht="10.199999999999999" customHeight="1" x14ac:dyDescent="0.25">
      <c r="B8" s="209"/>
      <c r="C8" s="209"/>
      <c r="D8" s="209"/>
      <c r="E8" s="209"/>
      <c r="F8" s="209"/>
      <c r="G8" s="209"/>
      <c r="H8" s="209"/>
      <c r="I8" s="209"/>
      <c r="J8" s="209"/>
      <c r="K8" s="279"/>
      <c r="L8" s="279"/>
      <c r="M8" s="209"/>
    </row>
    <row r="9" spans="2:16" s="1" customFormat="1" ht="30" customHeight="1" x14ac:dyDescent="0.25">
      <c r="B9" s="366">
        <v>5</v>
      </c>
      <c r="C9" s="367"/>
      <c r="D9" s="367"/>
      <c r="E9" s="367"/>
      <c r="F9" s="367"/>
      <c r="G9" s="367"/>
      <c r="H9" s="367"/>
      <c r="I9" s="367"/>
      <c r="J9" s="367"/>
      <c r="K9" s="367"/>
      <c r="L9" s="367"/>
      <c r="M9" s="368"/>
      <c r="O9" s="6"/>
      <c r="P9" s="6"/>
    </row>
    <row r="10" spans="2:16" ht="10.199999999999999" customHeight="1" x14ac:dyDescent="0.25">
      <c r="B10" s="210"/>
      <c r="C10" s="211"/>
      <c r="D10" s="211"/>
      <c r="E10" s="211"/>
      <c r="F10" s="211"/>
      <c r="G10" s="211"/>
      <c r="H10" s="211"/>
      <c r="I10" s="211"/>
      <c r="J10" s="211"/>
      <c r="K10" s="211"/>
      <c r="L10" s="211"/>
      <c r="M10" s="212"/>
    </row>
    <row r="11" spans="2:16" s="1" customFormat="1" ht="25.2" customHeight="1" x14ac:dyDescent="0.25">
      <c r="B11" s="19" t="s">
        <v>46</v>
      </c>
      <c r="C11" s="369" t="s">
        <v>83</v>
      </c>
      <c r="D11" s="370"/>
      <c r="E11" s="370"/>
      <c r="F11" s="370"/>
      <c r="G11" s="370"/>
      <c r="H11" s="370"/>
      <c r="I11" s="371"/>
      <c r="J11" s="10" t="s">
        <v>28</v>
      </c>
      <c r="K11" s="10" t="s">
        <v>29</v>
      </c>
      <c r="L11" s="10" t="s">
        <v>30</v>
      </c>
      <c r="M11" s="10" t="s">
        <v>31</v>
      </c>
      <c r="O11" s="6"/>
      <c r="P11" s="6"/>
    </row>
    <row r="12" spans="2:16" ht="15" customHeight="1" x14ac:dyDescent="0.25">
      <c r="B12" s="31"/>
      <c r="C12" s="32"/>
      <c r="D12" s="32"/>
      <c r="E12" s="32"/>
      <c r="F12" s="32"/>
      <c r="G12" s="32"/>
      <c r="H12" s="32"/>
      <c r="I12" s="32"/>
      <c r="J12" s="32"/>
      <c r="K12" s="48"/>
      <c r="L12" s="44"/>
      <c r="M12" s="41"/>
    </row>
    <row r="13" spans="2:16" ht="40.5" customHeight="1" x14ac:dyDescent="0.25">
      <c r="B13" s="372" t="s">
        <v>68</v>
      </c>
      <c r="C13" s="340" t="s">
        <v>84</v>
      </c>
      <c r="D13" s="341"/>
      <c r="E13" s="341"/>
      <c r="F13" s="342"/>
      <c r="G13" s="343" t="s">
        <v>119</v>
      </c>
      <c r="H13" s="344"/>
      <c r="I13" s="12" t="s">
        <v>32</v>
      </c>
      <c r="J13" s="23">
        <f>IF(I13="SI",1,(IF(I13="NO APLICA",-1,0)))</f>
        <v>1</v>
      </c>
      <c r="K13" s="56" t="s">
        <v>136</v>
      </c>
      <c r="L13" s="57">
        <v>1</v>
      </c>
      <c r="M13" s="60"/>
    </row>
    <row r="14" spans="2:16" ht="34.950000000000003" customHeight="1" x14ac:dyDescent="0.25">
      <c r="B14" s="372"/>
      <c r="C14" s="340" t="s">
        <v>87</v>
      </c>
      <c r="D14" s="341"/>
      <c r="E14" s="341"/>
      <c r="F14" s="342"/>
      <c r="G14" s="343" t="s">
        <v>33</v>
      </c>
      <c r="H14" s="344"/>
      <c r="I14" s="12" t="s">
        <v>32</v>
      </c>
      <c r="J14" s="23">
        <v>1</v>
      </c>
      <c r="K14" s="56" t="s">
        <v>136</v>
      </c>
      <c r="L14" s="57">
        <v>1</v>
      </c>
      <c r="M14" s="60"/>
    </row>
    <row r="15" spans="2:16" ht="246" customHeight="1" x14ac:dyDescent="0.25">
      <c r="B15" s="372"/>
      <c r="C15" s="345" t="s">
        <v>88</v>
      </c>
      <c r="D15" s="346"/>
      <c r="E15" s="346"/>
      <c r="F15" s="347"/>
      <c r="G15" s="360" t="s">
        <v>60</v>
      </c>
      <c r="H15" s="361"/>
      <c r="I15" s="362" t="s">
        <v>32</v>
      </c>
      <c r="J15" s="263">
        <v>1</v>
      </c>
      <c r="K15" s="364" t="s">
        <v>136</v>
      </c>
      <c r="L15" s="364">
        <v>1</v>
      </c>
      <c r="M15" s="364"/>
    </row>
    <row r="16" spans="2:16" ht="25.2" customHeight="1" x14ac:dyDescent="0.25">
      <c r="B16" s="372"/>
      <c r="C16" s="351" t="s">
        <v>89</v>
      </c>
      <c r="D16" s="352"/>
      <c r="E16" s="352"/>
      <c r="F16" s="353"/>
      <c r="G16" s="343" t="s">
        <v>137</v>
      </c>
      <c r="H16" s="344"/>
      <c r="I16" s="363"/>
      <c r="J16" s="265"/>
      <c r="K16" s="365"/>
      <c r="L16" s="365"/>
      <c r="M16" s="365"/>
    </row>
    <row r="17" spans="1:16" ht="34.950000000000003" customHeight="1" x14ac:dyDescent="0.25">
      <c r="B17" s="372"/>
      <c r="C17" s="335" t="s">
        <v>91</v>
      </c>
      <c r="D17" s="336"/>
      <c r="E17" s="336"/>
      <c r="F17" s="336"/>
      <c r="G17" s="336"/>
      <c r="H17" s="337"/>
      <c r="I17" s="12" t="s">
        <v>32</v>
      </c>
      <c r="J17" s="23">
        <f>IF(I17="SI",1,(IF(I17="NO APLICA",-1,0)))</f>
        <v>1</v>
      </c>
      <c r="K17" s="56" t="s">
        <v>138</v>
      </c>
      <c r="L17" s="57">
        <v>1</v>
      </c>
      <c r="M17" s="61" t="s">
        <v>93</v>
      </c>
    </row>
    <row r="18" spans="1:16" ht="34.950000000000003" customHeight="1" x14ac:dyDescent="0.25">
      <c r="B18" s="372"/>
      <c r="C18" s="335" t="s">
        <v>94</v>
      </c>
      <c r="D18" s="336"/>
      <c r="E18" s="336"/>
      <c r="F18" s="336"/>
      <c r="G18" s="336"/>
      <c r="H18" s="337"/>
      <c r="I18" s="12" t="s">
        <v>32</v>
      </c>
      <c r="J18" s="23">
        <f>IF(I18="SI",1,(IF(I18="NO APLICA",-1,0)))</f>
        <v>1</v>
      </c>
      <c r="K18" s="56" t="s">
        <v>138</v>
      </c>
      <c r="L18" s="57">
        <v>1</v>
      </c>
      <c r="M18" s="61" t="s">
        <v>95</v>
      </c>
    </row>
    <row r="19" spans="1:16" ht="34.950000000000003" customHeight="1" x14ac:dyDescent="0.25">
      <c r="B19" s="372"/>
      <c r="C19" s="335" t="s">
        <v>96</v>
      </c>
      <c r="D19" s="336"/>
      <c r="E19" s="336"/>
      <c r="F19" s="336"/>
      <c r="G19" s="336"/>
      <c r="H19" s="337"/>
      <c r="I19" s="12" t="s">
        <v>97</v>
      </c>
      <c r="J19" s="23">
        <f>IF(I19="SI",0,(IF(I19="NO APLICA",-1,1)))</f>
        <v>1</v>
      </c>
      <c r="K19" s="56"/>
      <c r="L19" s="57"/>
      <c r="M19" s="61"/>
    </row>
    <row r="20" spans="1:16" ht="10.199999999999999" customHeight="1" x14ac:dyDescent="0.25">
      <c r="B20" s="22"/>
      <c r="C20" s="32"/>
      <c r="D20" s="32"/>
      <c r="E20" s="32"/>
      <c r="F20" s="32"/>
      <c r="G20" s="32"/>
      <c r="H20" s="32"/>
      <c r="I20" s="32"/>
      <c r="J20" s="32"/>
      <c r="K20" s="48"/>
      <c r="L20" s="44"/>
      <c r="M20" s="41"/>
    </row>
    <row r="21" spans="1:16" s="2" customFormat="1" ht="34.950000000000003" customHeight="1" x14ac:dyDescent="0.25">
      <c r="A21" s="1"/>
      <c r="B21" s="65" t="s">
        <v>98</v>
      </c>
      <c r="C21" s="354" t="s">
        <v>99</v>
      </c>
      <c r="D21" s="355"/>
      <c r="E21" s="355"/>
      <c r="F21" s="355"/>
      <c r="G21" s="355"/>
      <c r="H21" s="355"/>
      <c r="I21" s="355"/>
      <c r="J21" s="355"/>
      <c r="K21" s="355"/>
      <c r="L21" s="355"/>
      <c r="M21" s="356"/>
      <c r="O21" s="88"/>
      <c r="P21" s="88"/>
    </row>
    <row r="22" spans="1:16" ht="10.199999999999999" customHeight="1" x14ac:dyDescent="0.25">
      <c r="B22" s="22"/>
      <c r="C22" s="3"/>
      <c r="J22" s="3"/>
      <c r="K22" s="49"/>
      <c r="L22" s="39"/>
      <c r="M22" s="46"/>
    </row>
    <row r="23" spans="1:16" ht="135" customHeight="1" x14ac:dyDescent="0.25">
      <c r="B23" s="19" t="s">
        <v>68</v>
      </c>
      <c r="C23" s="348" t="s">
        <v>100</v>
      </c>
      <c r="D23" s="349"/>
      <c r="E23" s="349"/>
      <c r="F23" s="349"/>
      <c r="G23" s="350"/>
      <c r="H23" s="84" t="s">
        <v>101</v>
      </c>
      <c r="I23" s="12" t="s">
        <v>102</v>
      </c>
      <c r="J23" s="23">
        <f>IF(I23="SI",1,(IF(I23="NO APLICA",-1,0)))</f>
        <v>-1</v>
      </c>
      <c r="K23" s="56"/>
      <c r="L23" s="57"/>
      <c r="M23" s="61"/>
    </row>
    <row r="24" spans="1:16" ht="10.199999999999999" customHeight="1" x14ac:dyDescent="0.25">
      <c r="B24" s="40"/>
      <c r="C24" s="32"/>
      <c r="D24" s="32"/>
      <c r="E24" s="32"/>
      <c r="F24" s="32"/>
      <c r="G24" s="32"/>
      <c r="H24" s="32"/>
      <c r="I24" s="32"/>
      <c r="J24" s="32"/>
      <c r="K24" s="48"/>
      <c r="L24" s="44"/>
      <c r="M24" s="41"/>
    </row>
    <row r="25" spans="1:16" ht="10.199999999999999" customHeight="1" x14ac:dyDescent="0.25">
      <c r="B25" s="40"/>
      <c r="C25" s="32"/>
      <c r="D25" s="32"/>
      <c r="E25" s="32"/>
      <c r="F25" s="32"/>
      <c r="G25" s="32"/>
      <c r="H25" s="32"/>
      <c r="I25" s="32"/>
      <c r="J25" s="32"/>
      <c r="K25" s="48"/>
      <c r="L25" s="44"/>
      <c r="M25" s="41"/>
    </row>
    <row r="26" spans="1:16" ht="130.5" customHeight="1" x14ac:dyDescent="0.25">
      <c r="B26" s="19" t="s">
        <v>46</v>
      </c>
      <c r="C26" s="314" t="s">
        <v>103</v>
      </c>
      <c r="D26" s="315"/>
      <c r="E26" s="315"/>
      <c r="F26" s="315"/>
      <c r="G26" s="315"/>
      <c r="H26" s="316"/>
      <c r="I26" s="12" t="s">
        <v>32</v>
      </c>
      <c r="J26" s="23">
        <f>IF(I26="SI",1,(IF(I26="NO APLICA",-1,0)))</f>
        <v>1</v>
      </c>
      <c r="K26" s="56"/>
      <c r="L26" s="57"/>
      <c r="M26" s="61"/>
    </row>
    <row r="27" spans="1:16" ht="10.199999999999999" customHeight="1" x14ac:dyDescent="0.25">
      <c r="B27" s="40"/>
      <c r="C27" s="32"/>
      <c r="D27" s="32"/>
      <c r="E27" s="32"/>
      <c r="F27" s="32"/>
      <c r="G27" s="32"/>
      <c r="H27" s="32"/>
      <c r="I27" s="32"/>
      <c r="J27" s="32"/>
      <c r="K27" s="48"/>
      <c r="L27" s="44"/>
      <c r="M27" s="41"/>
    </row>
    <row r="28" spans="1:16" ht="34.950000000000003" customHeight="1" x14ac:dyDescent="0.25">
      <c r="B28" s="65"/>
      <c r="C28" s="335" t="s">
        <v>104</v>
      </c>
      <c r="D28" s="336"/>
      <c r="E28" s="336"/>
      <c r="F28" s="336"/>
      <c r="G28" s="337"/>
      <c r="H28" s="106">
        <v>943.01</v>
      </c>
      <c r="I28" s="12" t="s">
        <v>32</v>
      </c>
      <c r="J28" s="23">
        <f>IF(I28="SI",1,(IF(I28="NO APLICA",-1,0)))</f>
        <v>1</v>
      </c>
      <c r="K28" s="56" t="s">
        <v>136</v>
      </c>
      <c r="L28" s="57">
        <v>1</v>
      </c>
      <c r="M28" s="60"/>
    </row>
    <row r="29" spans="1:16" ht="34.950000000000003" customHeight="1" x14ac:dyDescent="0.25">
      <c r="B29" s="65"/>
      <c r="C29" s="335" t="s">
        <v>105</v>
      </c>
      <c r="D29" s="336"/>
      <c r="E29" s="336"/>
      <c r="F29" s="336"/>
      <c r="G29" s="337"/>
      <c r="H29" s="156">
        <v>43734</v>
      </c>
      <c r="I29" s="12" t="s">
        <v>32</v>
      </c>
      <c r="J29" s="23">
        <f>IF(I29="SI",1,(IF(I29="NO APLICA",-1,0)))</f>
        <v>1</v>
      </c>
      <c r="K29" s="56" t="s">
        <v>136</v>
      </c>
      <c r="L29" s="57">
        <v>1</v>
      </c>
      <c r="M29" s="110"/>
    </row>
    <row r="30" spans="1:16" ht="34.950000000000003" customHeight="1" x14ac:dyDescent="0.25">
      <c r="B30" s="65"/>
      <c r="C30" s="335" t="s">
        <v>106</v>
      </c>
      <c r="D30" s="336"/>
      <c r="E30" s="336"/>
      <c r="F30" s="336"/>
      <c r="G30" s="337"/>
      <c r="H30" s="156">
        <v>44104</v>
      </c>
      <c r="I30" s="12" t="s">
        <v>32</v>
      </c>
      <c r="J30" s="23">
        <f>IF(I30="SI",1,(IF(I30="NO APLICA",-1,0)))</f>
        <v>1</v>
      </c>
      <c r="K30" s="56" t="s">
        <v>136</v>
      </c>
      <c r="L30" s="57">
        <v>1</v>
      </c>
      <c r="M30" s="60"/>
    </row>
    <row r="31" spans="1:16" ht="32.25" customHeight="1" x14ac:dyDescent="0.25">
      <c r="B31" s="40"/>
      <c r="C31" s="335" t="s">
        <v>107</v>
      </c>
      <c r="D31" s="336"/>
      <c r="E31" s="336"/>
      <c r="F31" s="336"/>
      <c r="G31" s="337"/>
      <c r="H31" s="338">
        <v>943.01</v>
      </c>
      <c r="I31" s="339"/>
      <c r="J31" s="81"/>
      <c r="K31" s="80"/>
      <c r="L31" s="80"/>
      <c r="M31" s="82"/>
    </row>
    <row r="32" spans="1:16" ht="32.25" customHeight="1" x14ac:dyDescent="0.25">
      <c r="B32" s="322"/>
      <c r="C32" s="323"/>
      <c r="D32" s="323"/>
      <c r="E32" s="323"/>
      <c r="F32" s="323"/>
      <c r="G32" s="323"/>
      <c r="H32" s="323"/>
      <c r="I32" s="323"/>
      <c r="J32" s="323"/>
      <c r="K32" s="323"/>
      <c r="L32" s="323"/>
      <c r="M32" s="323"/>
    </row>
    <row r="33" spans="1:16" ht="9" customHeight="1" x14ac:dyDescent="0.25">
      <c r="B33" s="22"/>
      <c r="C33" s="3"/>
      <c r="J33" s="3"/>
      <c r="M33" s="46"/>
    </row>
    <row r="34" spans="1:16" ht="32.25" customHeight="1" x14ac:dyDescent="0.25">
      <c r="B34" s="322">
        <v>5</v>
      </c>
      <c r="C34" s="323"/>
      <c r="D34" s="323"/>
      <c r="E34" s="323"/>
      <c r="F34" s="323"/>
      <c r="G34" s="323"/>
      <c r="H34" s="323"/>
      <c r="I34" s="323"/>
      <c r="J34" s="323"/>
      <c r="K34" s="323"/>
      <c r="L34" s="323"/>
      <c r="M34" s="323"/>
    </row>
    <row r="35" spans="1:16" ht="32.25" customHeight="1" x14ac:dyDescent="0.25">
      <c r="B35" s="324" t="s">
        <v>32</v>
      </c>
      <c r="C35" s="324"/>
      <c r="D35" s="324"/>
      <c r="E35" s="324"/>
      <c r="F35" s="324"/>
      <c r="G35" s="324"/>
      <c r="H35" s="324"/>
      <c r="I35" s="324"/>
      <c r="J35" s="324"/>
      <c r="K35" s="324"/>
      <c r="L35" s="324"/>
      <c r="M35" s="324"/>
    </row>
    <row r="36" spans="1:16" ht="11.25" customHeight="1" x14ac:dyDescent="0.25">
      <c r="B36" s="22"/>
      <c r="C36" s="3"/>
      <c r="J36" s="3"/>
      <c r="M36" s="77"/>
    </row>
    <row r="37" spans="1:16" ht="114" customHeight="1" x14ac:dyDescent="0.25">
      <c r="B37" s="65" t="s">
        <v>68</v>
      </c>
      <c r="C37" s="314" t="s">
        <v>108</v>
      </c>
      <c r="D37" s="315"/>
      <c r="E37" s="315"/>
      <c r="F37" s="315"/>
      <c r="G37" s="316"/>
      <c r="H37" s="93">
        <v>0.4</v>
      </c>
      <c r="I37" s="12" t="s">
        <v>32</v>
      </c>
      <c r="J37" s="23">
        <f>IF(I37="SI",1,(IF(I37="NO APLICA",-1,0)))</f>
        <v>1</v>
      </c>
      <c r="K37" s="56" t="s">
        <v>139</v>
      </c>
      <c r="L37" s="57">
        <v>1</v>
      </c>
      <c r="M37" s="60"/>
    </row>
    <row r="38" spans="1:16" s="1" customFormat="1" ht="34.950000000000003" customHeight="1" x14ac:dyDescent="0.25">
      <c r="A38" s="3"/>
      <c r="B38" s="22"/>
      <c r="C38" s="32"/>
      <c r="D38" s="32"/>
      <c r="E38" s="32"/>
      <c r="F38" s="32"/>
      <c r="G38" s="32"/>
      <c r="H38" s="32"/>
      <c r="I38" s="32"/>
      <c r="J38" s="32"/>
      <c r="K38" s="48"/>
      <c r="L38" s="44"/>
      <c r="M38" s="41"/>
      <c r="N38" s="3"/>
      <c r="O38" s="6"/>
      <c r="P38" s="6"/>
    </row>
    <row r="39" spans="1:16" s="1" customFormat="1" ht="34.950000000000003" customHeight="1" x14ac:dyDescent="0.25">
      <c r="B39" s="9"/>
      <c r="C39" s="219" t="s">
        <v>110</v>
      </c>
      <c r="D39" s="219"/>
      <c r="E39" s="219"/>
      <c r="F39" s="219"/>
      <c r="G39" s="219"/>
      <c r="H39" s="219" t="s">
        <v>111</v>
      </c>
      <c r="I39" s="219"/>
      <c r="J39" s="34" t="s">
        <v>28</v>
      </c>
      <c r="K39" s="10" t="s">
        <v>112</v>
      </c>
      <c r="L39" s="97" t="s">
        <v>113</v>
      </c>
      <c r="M39" s="10" t="s">
        <v>114</v>
      </c>
      <c r="O39" s="6">
        <f>IF(K40&gt;0,1,0)</f>
        <v>1</v>
      </c>
      <c r="P39" s="6"/>
    </row>
    <row r="40" spans="1:16" s="1" customFormat="1" ht="34.950000000000003" customHeight="1" x14ac:dyDescent="0.25">
      <c r="B40" s="9"/>
      <c r="C40" s="317" t="s">
        <v>33</v>
      </c>
      <c r="D40" s="318"/>
      <c r="E40" s="318"/>
      <c r="F40" s="318"/>
      <c r="G40" s="319"/>
      <c r="H40" s="13">
        <v>325</v>
      </c>
      <c r="I40" s="12" t="s">
        <v>32</v>
      </c>
      <c r="J40" s="23">
        <f>IF(I40="SI",1,(IF(I40="NO APLICA",-1,0)))</f>
        <v>1</v>
      </c>
      <c r="K40" s="36">
        <v>943.01</v>
      </c>
      <c r="L40" s="35">
        <v>0.4</v>
      </c>
      <c r="M40" s="38">
        <v>377.2</v>
      </c>
      <c r="O40" s="6">
        <f>IF(K41&gt;0,1,0)</f>
        <v>0</v>
      </c>
      <c r="P40" s="6"/>
    </row>
    <row r="41" spans="1:16" s="1" customFormat="1" ht="34.950000000000003" customHeight="1" x14ac:dyDescent="0.25">
      <c r="B41" s="9"/>
      <c r="C41" s="317"/>
      <c r="D41" s="318"/>
      <c r="E41" s="318"/>
      <c r="F41" s="318"/>
      <c r="G41" s="319"/>
      <c r="H41" s="13"/>
      <c r="I41" s="12"/>
      <c r="J41" s="23">
        <v>0</v>
      </c>
      <c r="K41" s="36"/>
      <c r="L41" s="35"/>
      <c r="M41" s="38"/>
      <c r="O41" s="6">
        <v>0</v>
      </c>
      <c r="P41" s="6"/>
    </row>
    <row r="42" spans="1:16" ht="27" customHeight="1" x14ac:dyDescent="0.25">
      <c r="A42" s="1"/>
      <c r="B42" s="9"/>
      <c r="C42" s="317"/>
      <c r="D42" s="318"/>
      <c r="E42" s="318"/>
      <c r="F42" s="318"/>
      <c r="G42" s="319"/>
      <c r="H42" s="13"/>
      <c r="I42" s="12"/>
      <c r="J42" s="23">
        <v>0</v>
      </c>
      <c r="K42" s="36"/>
      <c r="L42" s="35"/>
      <c r="M42" s="38"/>
      <c r="N42" s="1"/>
    </row>
    <row r="43" spans="1:16" s="1" customFormat="1" ht="34.950000000000003" customHeight="1" x14ac:dyDescent="0.25">
      <c r="A43" s="3"/>
      <c r="B43" s="22"/>
      <c r="C43" s="32"/>
      <c r="D43" s="32"/>
      <c r="E43" s="32"/>
      <c r="F43" s="32"/>
      <c r="G43" s="32"/>
      <c r="H43" s="32"/>
      <c r="I43" s="39"/>
      <c r="J43" s="3"/>
      <c r="K43" s="47"/>
      <c r="L43" s="4"/>
      <c r="M43" s="46"/>
      <c r="N43" s="3"/>
      <c r="O43" s="6"/>
      <c r="P43" s="6"/>
    </row>
    <row r="44" spans="1:16" s="1" customFormat="1" ht="34.950000000000003" customHeight="1" x14ac:dyDescent="0.25">
      <c r="B44" s="9"/>
      <c r="C44" s="325" t="s">
        <v>115</v>
      </c>
      <c r="D44" s="325"/>
      <c r="E44" s="325"/>
      <c r="F44" s="325"/>
      <c r="G44" s="325"/>
      <c r="H44" s="326"/>
      <c r="I44" s="24" t="str">
        <f>+IF(COUNTIF(I45:I47,"SI")&gt;=1,"SI","NO")</f>
        <v>SI</v>
      </c>
      <c r="J44" s="327">
        <f>IF(I44="SI",1,(IF(I44="NO APLICA",-1,0)))</f>
        <v>1</v>
      </c>
      <c r="K44" s="85" t="s">
        <v>116</v>
      </c>
      <c r="L44" s="320"/>
      <c r="M44" s="321"/>
      <c r="O44" s="6"/>
      <c r="P44" s="6"/>
    </row>
    <row r="45" spans="1:16" s="1" customFormat="1" ht="34.950000000000003" customHeight="1" x14ac:dyDescent="0.25">
      <c r="B45" s="9"/>
      <c r="C45" s="328" t="s">
        <v>117</v>
      </c>
      <c r="D45" s="329"/>
      <c r="E45" s="329"/>
      <c r="F45" s="329"/>
      <c r="G45" s="330"/>
      <c r="H45" s="100">
        <v>80101500</v>
      </c>
      <c r="I45" s="12" t="s">
        <v>32</v>
      </c>
      <c r="J45" s="327"/>
      <c r="K45" s="334">
        <v>943.01</v>
      </c>
      <c r="L45" s="320"/>
      <c r="M45" s="321"/>
      <c r="O45" s="6"/>
      <c r="P45" s="6"/>
    </row>
    <row r="46" spans="1:16" s="1" customFormat="1" ht="34.950000000000003" customHeight="1" x14ac:dyDescent="0.25">
      <c r="B46" s="9"/>
      <c r="C46" s="328"/>
      <c r="D46" s="329"/>
      <c r="E46" s="329"/>
      <c r="F46" s="329"/>
      <c r="G46" s="330"/>
      <c r="H46" s="100">
        <v>80101600</v>
      </c>
      <c r="I46" s="12" t="s">
        <v>32</v>
      </c>
      <c r="J46" s="327"/>
      <c r="K46" s="334"/>
      <c r="L46" s="56"/>
      <c r="M46" s="146"/>
      <c r="O46" s="6"/>
      <c r="P46" s="6"/>
    </row>
    <row r="47" spans="1:16" ht="34.5" customHeight="1" x14ac:dyDescent="0.25">
      <c r="A47" s="1"/>
      <c r="B47" s="9"/>
      <c r="C47" s="331"/>
      <c r="D47" s="332"/>
      <c r="E47" s="332"/>
      <c r="F47" s="332"/>
      <c r="G47" s="333"/>
      <c r="H47" s="100">
        <v>80161500</v>
      </c>
      <c r="I47" s="12" t="s">
        <v>32</v>
      </c>
      <c r="J47" s="327"/>
      <c r="K47" s="334"/>
      <c r="L47" s="320"/>
      <c r="M47" s="321"/>
      <c r="N47" s="1"/>
    </row>
    <row r="48" spans="1:16" s="1" customFormat="1" ht="25.2" customHeight="1" x14ac:dyDescent="0.25">
      <c r="A48" s="3"/>
      <c r="B48" s="22"/>
      <c r="C48" s="3"/>
      <c r="D48" s="3"/>
      <c r="E48" s="3"/>
      <c r="F48" s="3"/>
      <c r="G48" s="3"/>
      <c r="H48" s="3"/>
      <c r="I48" s="3"/>
      <c r="J48" s="3"/>
      <c r="K48" s="49"/>
      <c r="L48" s="39"/>
      <c r="M48" s="46"/>
      <c r="N48" s="3"/>
      <c r="O48" s="6"/>
      <c r="P48" s="6"/>
    </row>
    <row r="49" spans="1:16" ht="20.25" customHeight="1" x14ac:dyDescent="0.25">
      <c r="A49" s="1"/>
      <c r="B49" s="311">
        <v>5</v>
      </c>
      <c r="C49" s="312"/>
      <c r="D49" s="312"/>
      <c r="E49" s="312"/>
      <c r="F49" s="312"/>
      <c r="G49" s="312"/>
      <c r="H49" s="312"/>
      <c r="I49" s="312"/>
      <c r="J49" s="312"/>
      <c r="K49" s="312"/>
      <c r="L49" s="312"/>
      <c r="M49" s="313"/>
      <c r="N49" s="1"/>
    </row>
    <row r="50" spans="1:16" ht="54.75" customHeight="1" x14ac:dyDescent="0.25">
      <c r="A50" s="1"/>
      <c r="B50" s="308" t="s">
        <v>57</v>
      </c>
      <c r="C50" s="309"/>
      <c r="D50" s="309"/>
      <c r="E50" s="309"/>
      <c r="F50" s="309"/>
      <c r="G50" s="309"/>
      <c r="H50" s="309"/>
      <c r="I50" s="309"/>
      <c r="J50" s="309"/>
      <c r="K50" s="309"/>
      <c r="L50" s="309"/>
      <c r="M50" s="310"/>
      <c r="N50" s="1"/>
    </row>
    <row r="51" spans="1:16" s="1" customFormat="1" ht="25.2" customHeight="1" x14ac:dyDescent="0.25">
      <c r="A51" s="3"/>
      <c r="B51" s="22"/>
      <c r="C51" s="3"/>
      <c r="D51" s="3"/>
      <c r="E51" s="3"/>
      <c r="F51" s="3"/>
      <c r="G51" s="3"/>
      <c r="H51" s="3"/>
      <c r="I51" s="3"/>
      <c r="J51" s="3"/>
      <c r="K51" s="47"/>
      <c r="L51" s="4"/>
      <c r="M51" s="46"/>
      <c r="N51" s="3"/>
      <c r="O51" s="6"/>
      <c r="P51" s="6"/>
    </row>
    <row r="52" spans="1:16" ht="29.25" customHeight="1" x14ac:dyDescent="0.25">
      <c r="A52" s="1"/>
      <c r="B52" s="302" t="s">
        <v>140</v>
      </c>
      <c r="C52" s="303"/>
      <c r="D52" s="303"/>
      <c r="E52" s="303"/>
      <c r="F52" s="303"/>
      <c r="G52" s="303"/>
      <c r="H52" s="303"/>
      <c r="I52" s="303"/>
      <c r="J52" s="303"/>
      <c r="K52" s="303"/>
      <c r="L52" s="303"/>
      <c r="M52" s="304"/>
      <c r="N52" s="1"/>
    </row>
    <row r="53" spans="1:16" x14ac:dyDescent="0.25">
      <c r="C53" s="3"/>
    </row>
    <row r="54" spans="1:16" x14ac:dyDescent="0.25">
      <c r="C54" s="3"/>
    </row>
    <row r="55" spans="1:16" x14ac:dyDescent="0.25">
      <c r="C55" s="3"/>
    </row>
    <row r="56" spans="1:16" x14ac:dyDescent="0.25">
      <c r="C56" s="3"/>
    </row>
    <row r="57" spans="1:16" x14ac:dyDescent="0.25">
      <c r="C57" s="3"/>
    </row>
    <row r="58" spans="1:16" x14ac:dyDescent="0.25">
      <c r="C58" s="3"/>
    </row>
    <row r="59" spans="1:16" x14ac:dyDescent="0.25">
      <c r="C59" s="3"/>
    </row>
    <row r="60" spans="1:16" x14ac:dyDescent="0.25">
      <c r="C60" s="3"/>
    </row>
    <row r="61" spans="1:16" x14ac:dyDescent="0.25">
      <c r="C61" s="3"/>
    </row>
    <row r="62" spans="1:16" x14ac:dyDescent="0.25">
      <c r="C62" s="3"/>
    </row>
    <row r="63" spans="1:16" x14ac:dyDescent="0.25">
      <c r="C63" s="3"/>
    </row>
    <row r="64" spans="1:16" x14ac:dyDescent="0.25">
      <c r="C64" s="3"/>
    </row>
    <row r="65" spans="3:3" x14ac:dyDescent="0.25">
      <c r="C65" s="3"/>
    </row>
    <row r="66" spans="3:3" x14ac:dyDescent="0.25">
      <c r="C66" s="3"/>
    </row>
    <row r="67" spans="3:3" x14ac:dyDescent="0.25">
      <c r="C67" s="3"/>
    </row>
    <row r="68" spans="3:3" x14ac:dyDescent="0.25">
      <c r="C68" s="3"/>
    </row>
    <row r="69" spans="3:3" x14ac:dyDescent="0.25">
      <c r="C69" s="3"/>
    </row>
    <row r="70" spans="3:3" x14ac:dyDescent="0.25">
      <c r="C70" s="3"/>
    </row>
    <row r="71" spans="3:3" x14ac:dyDescent="0.25">
      <c r="C71" s="3"/>
    </row>
    <row r="72" spans="3:3" x14ac:dyDescent="0.25">
      <c r="C72" s="3"/>
    </row>
    <row r="73" spans="3:3" x14ac:dyDescent="0.25">
      <c r="C73" s="3"/>
    </row>
    <row r="74" spans="3:3" x14ac:dyDescent="0.25">
      <c r="C74" s="3"/>
    </row>
    <row r="75" spans="3:3" x14ac:dyDescent="0.25">
      <c r="C75" s="3"/>
    </row>
    <row r="76" spans="3:3" x14ac:dyDescent="0.25">
      <c r="C76" s="3"/>
    </row>
    <row r="77" spans="3:3" x14ac:dyDescent="0.25">
      <c r="C77" s="3"/>
    </row>
    <row r="78" spans="3:3" x14ac:dyDescent="0.25">
      <c r="C78" s="3"/>
    </row>
    <row r="79" spans="3:3" x14ac:dyDescent="0.25">
      <c r="C79" s="3"/>
    </row>
    <row r="80" spans="3:3" x14ac:dyDescent="0.25">
      <c r="C80" s="3"/>
    </row>
    <row r="81" spans="3:3" x14ac:dyDescent="0.25">
      <c r="C81" s="3"/>
    </row>
    <row r="82" spans="3:3" x14ac:dyDescent="0.25">
      <c r="C82" s="3"/>
    </row>
    <row r="83" spans="3:3" x14ac:dyDescent="0.25">
      <c r="C83" s="3"/>
    </row>
    <row r="84" spans="3:3" x14ac:dyDescent="0.25">
      <c r="C84" s="3"/>
    </row>
    <row r="85" spans="3:3" x14ac:dyDescent="0.25">
      <c r="C85" s="3"/>
    </row>
    <row r="86" spans="3:3" x14ac:dyDescent="0.25">
      <c r="C86" s="3"/>
    </row>
    <row r="87" spans="3:3" x14ac:dyDescent="0.25">
      <c r="C87" s="3"/>
    </row>
    <row r="88" spans="3:3" x14ac:dyDescent="0.25">
      <c r="C88" s="3"/>
    </row>
    <row r="89" spans="3:3" x14ac:dyDescent="0.25">
      <c r="C89" s="3"/>
    </row>
    <row r="90" spans="3:3" x14ac:dyDescent="0.25">
      <c r="C90" s="3"/>
    </row>
    <row r="91" spans="3:3" x14ac:dyDescent="0.25">
      <c r="C91" s="3"/>
    </row>
    <row r="92" spans="3:3" x14ac:dyDescent="0.25">
      <c r="C92" s="3"/>
    </row>
    <row r="93" spans="3:3" x14ac:dyDescent="0.25">
      <c r="C93" s="3"/>
    </row>
    <row r="94" spans="3:3" x14ac:dyDescent="0.25">
      <c r="C94" s="3"/>
    </row>
    <row r="95" spans="3:3" x14ac:dyDescent="0.25">
      <c r="C95" s="3"/>
    </row>
    <row r="96" spans="3:3" x14ac:dyDescent="0.25">
      <c r="C96" s="3"/>
    </row>
    <row r="97" spans="3:3" x14ac:dyDescent="0.25">
      <c r="C97" s="3"/>
    </row>
    <row r="98" spans="3:3" x14ac:dyDescent="0.25">
      <c r="C98" s="3"/>
    </row>
    <row r="99" spans="3:3" x14ac:dyDescent="0.25">
      <c r="C99" s="3"/>
    </row>
    <row r="100" spans="3:3" x14ac:dyDescent="0.25">
      <c r="C100" s="3"/>
    </row>
    <row r="101" spans="3:3" x14ac:dyDescent="0.25">
      <c r="C101" s="3"/>
    </row>
    <row r="102" spans="3:3" x14ac:dyDescent="0.25">
      <c r="C102" s="3"/>
    </row>
    <row r="103" spans="3:3" x14ac:dyDescent="0.25">
      <c r="C103" s="3"/>
    </row>
    <row r="104" spans="3:3" x14ac:dyDescent="0.25">
      <c r="C104" s="3"/>
    </row>
    <row r="105" spans="3:3" x14ac:dyDescent="0.25">
      <c r="C105" s="3"/>
    </row>
    <row r="106" spans="3:3" x14ac:dyDescent="0.25">
      <c r="C106" s="3"/>
    </row>
    <row r="107" spans="3:3" x14ac:dyDescent="0.25">
      <c r="C107" s="3"/>
    </row>
    <row r="108" spans="3:3" x14ac:dyDescent="0.25">
      <c r="C108" s="3"/>
    </row>
    <row r="109" spans="3:3" x14ac:dyDescent="0.25">
      <c r="C109" s="3"/>
    </row>
    <row r="110" spans="3:3" x14ac:dyDescent="0.25">
      <c r="C110" s="3"/>
    </row>
    <row r="111" spans="3:3" x14ac:dyDescent="0.25">
      <c r="C111" s="3"/>
    </row>
    <row r="112" spans="3:3" x14ac:dyDescent="0.25">
      <c r="C112" s="3"/>
    </row>
    <row r="113" spans="3:3" x14ac:dyDescent="0.25">
      <c r="C113" s="3"/>
    </row>
    <row r="114" spans="3:3" x14ac:dyDescent="0.25">
      <c r="C114" s="3"/>
    </row>
    <row r="115" spans="3:3" x14ac:dyDescent="0.25">
      <c r="C115" s="3"/>
    </row>
    <row r="116" spans="3:3" x14ac:dyDescent="0.25">
      <c r="C116" s="3"/>
    </row>
    <row r="117" spans="3:3" x14ac:dyDescent="0.25">
      <c r="C117" s="3"/>
    </row>
    <row r="118" spans="3:3" x14ac:dyDescent="0.25">
      <c r="C118" s="3"/>
    </row>
    <row r="119" spans="3:3" x14ac:dyDescent="0.25">
      <c r="C119" s="3"/>
    </row>
    <row r="120" spans="3:3" x14ac:dyDescent="0.25">
      <c r="C120" s="3"/>
    </row>
    <row r="121" spans="3:3" x14ac:dyDescent="0.25">
      <c r="C121" s="3"/>
    </row>
    <row r="122" spans="3:3" x14ac:dyDescent="0.25">
      <c r="C122" s="3"/>
    </row>
    <row r="123" spans="3:3" x14ac:dyDescent="0.25">
      <c r="C123" s="3"/>
    </row>
    <row r="124" spans="3:3" x14ac:dyDescent="0.25">
      <c r="C124" s="3"/>
    </row>
    <row r="125" spans="3:3" x14ac:dyDescent="0.25">
      <c r="C125" s="3"/>
    </row>
    <row r="126" spans="3:3" x14ac:dyDescent="0.25">
      <c r="C126" s="3"/>
    </row>
    <row r="127" spans="3:3" x14ac:dyDescent="0.25">
      <c r="C127" s="3"/>
    </row>
    <row r="128" spans="3:3" x14ac:dyDescent="0.25">
      <c r="C128" s="3"/>
    </row>
    <row r="129" spans="3:3" x14ac:dyDescent="0.25">
      <c r="C129" s="3"/>
    </row>
    <row r="130" spans="3:3" x14ac:dyDescent="0.25">
      <c r="C130" s="3"/>
    </row>
    <row r="131" spans="3:3" x14ac:dyDescent="0.25">
      <c r="C131" s="3"/>
    </row>
    <row r="132" spans="3:3" x14ac:dyDescent="0.25">
      <c r="C132" s="3"/>
    </row>
    <row r="133" spans="3:3" x14ac:dyDescent="0.25">
      <c r="C133" s="3"/>
    </row>
    <row r="134" spans="3:3" x14ac:dyDescent="0.25">
      <c r="C134" s="3"/>
    </row>
    <row r="135" spans="3:3" x14ac:dyDescent="0.25">
      <c r="C135" s="3"/>
    </row>
    <row r="136" spans="3:3" x14ac:dyDescent="0.25">
      <c r="C136" s="3"/>
    </row>
    <row r="137" spans="3:3" x14ac:dyDescent="0.25">
      <c r="C137" s="3"/>
    </row>
    <row r="138" spans="3:3" x14ac:dyDescent="0.25">
      <c r="C138" s="3"/>
    </row>
    <row r="139" spans="3:3" x14ac:dyDescent="0.25">
      <c r="C139" s="3"/>
    </row>
    <row r="140" spans="3:3" x14ac:dyDescent="0.25">
      <c r="C140" s="3"/>
    </row>
    <row r="141" spans="3:3" x14ac:dyDescent="0.25">
      <c r="C141" s="3"/>
    </row>
    <row r="142" spans="3:3" x14ac:dyDescent="0.25">
      <c r="C142" s="3"/>
    </row>
    <row r="143" spans="3:3" x14ac:dyDescent="0.25">
      <c r="C143" s="3"/>
    </row>
    <row r="144" spans="3:3" x14ac:dyDescent="0.25">
      <c r="C144" s="3"/>
    </row>
    <row r="145" spans="3:3" x14ac:dyDescent="0.25">
      <c r="C145" s="3"/>
    </row>
    <row r="146" spans="3:3" x14ac:dyDescent="0.25">
      <c r="C146" s="3"/>
    </row>
    <row r="147" spans="3:3" x14ac:dyDescent="0.25">
      <c r="C147" s="3"/>
    </row>
    <row r="148" spans="3:3" x14ac:dyDescent="0.25">
      <c r="C148" s="3"/>
    </row>
    <row r="149" spans="3:3" x14ac:dyDescent="0.25">
      <c r="C149" s="3"/>
    </row>
    <row r="150" spans="3:3" x14ac:dyDescent="0.25">
      <c r="C150" s="3"/>
    </row>
    <row r="151" spans="3:3" x14ac:dyDescent="0.25">
      <c r="C151" s="3"/>
    </row>
    <row r="152" spans="3:3" x14ac:dyDescent="0.25">
      <c r="C152" s="3"/>
    </row>
    <row r="153" spans="3:3" x14ac:dyDescent="0.25">
      <c r="C153" s="3"/>
    </row>
    <row r="154" spans="3:3" x14ac:dyDescent="0.25">
      <c r="C154" s="3"/>
    </row>
    <row r="155" spans="3:3" x14ac:dyDescent="0.25">
      <c r="C155" s="3"/>
    </row>
    <row r="156" spans="3:3" x14ac:dyDescent="0.25">
      <c r="C156" s="3"/>
    </row>
    <row r="157" spans="3:3" x14ac:dyDescent="0.25">
      <c r="C157" s="3"/>
    </row>
    <row r="158" spans="3:3" x14ac:dyDescent="0.25">
      <c r="C158" s="3"/>
    </row>
    <row r="159" spans="3:3" x14ac:dyDescent="0.25">
      <c r="C159" s="3"/>
    </row>
    <row r="160" spans="3:3" x14ac:dyDescent="0.25">
      <c r="C160" s="3"/>
    </row>
    <row r="161" spans="3:3" x14ac:dyDescent="0.25">
      <c r="C161" s="3"/>
    </row>
    <row r="162" spans="3:3" x14ac:dyDescent="0.25">
      <c r="C162" s="3"/>
    </row>
    <row r="163" spans="3:3" x14ac:dyDescent="0.25">
      <c r="C163" s="3"/>
    </row>
    <row r="164" spans="3:3" x14ac:dyDescent="0.25">
      <c r="C164" s="3"/>
    </row>
    <row r="165" spans="3:3" x14ac:dyDescent="0.25">
      <c r="C165" s="3"/>
    </row>
    <row r="166" spans="3:3" x14ac:dyDescent="0.25">
      <c r="C166" s="3"/>
    </row>
    <row r="167" spans="3:3" x14ac:dyDescent="0.25">
      <c r="C167" s="3"/>
    </row>
    <row r="168" spans="3:3" x14ac:dyDescent="0.25">
      <c r="C168" s="3"/>
    </row>
    <row r="169" spans="3:3" x14ac:dyDescent="0.25">
      <c r="C169" s="3"/>
    </row>
    <row r="170" spans="3:3" x14ac:dyDescent="0.25">
      <c r="C170" s="3"/>
    </row>
    <row r="171" spans="3:3" x14ac:dyDescent="0.25">
      <c r="C171" s="3"/>
    </row>
    <row r="172" spans="3:3" x14ac:dyDescent="0.25">
      <c r="C172" s="3"/>
    </row>
    <row r="173" spans="3:3" x14ac:dyDescent="0.25">
      <c r="C173" s="3"/>
    </row>
    <row r="174" spans="3:3" x14ac:dyDescent="0.25">
      <c r="C174" s="3"/>
    </row>
    <row r="175" spans="3:3" x14ac:dyDescent="0.25">
      <c r="C175" s="3"/>
    </row>
    <row r="176" spans="3:3" x14ac:dyDescent="0.25">
      <c r="C176" s="3"/>
    </row>
    <row r="177" spans="3:3" x14ac:dyDescent="0.25">
      <c r="C177" s="3"/>
    </row>
    <row r="178" spans="3:3" x14ac:dyDescent="0.25">
      <c r="C178" s="3"/>
    </row>
    <row r="179" spans="3:3" x14ac:dyDescent="0.25">
      <c r="C179" s="3"/>
    </row>
    <row r="180" spans="3:3" x14ac:dyDescent="0.25">
      <c r="C180" s="3"/>
    </row>
    <row r="181" spans="3:3" x14ac:dyDescent="0.25">
      <c r="C181" s="3"/>
    </row>
    <row r="182" spans="3:3" x14ac:dyDescent="0.25">
      <c r="C182" s="3"/>
    </row>
    <row r="183" spans="3:3" x14ac:dyDescent="0.25">
      <c r="C183" s="3"/>
    </row>
    <row r="184" spans="3:3" x14ac:dyDescent="0.25">
      <c r="C184" s="3"/>
    </row>
    <row r="185" spans="3:3" x14ac:dyDescent="0.25">
      <c r="C185" s="3"/>
    </row>
    <row r="186" spans="3:3" x14ac:dyDescent="0.25">
      <c r="C186" s="3"/>
    </row>
    <row r="187" spans="3:3" x14ac:dyDescent="0.25">
      <c r="C187" s="3"/>
    </row>
    <row r="188" spans="3:3" x14ac:dyDescent="0.25">
      <c r="C188" s="3"/>
    </row>
    <row r="189" spans="3:3" x14ac:dyDescent="0.25">
      <c r="C189" s="3"/>
    </row>
    <row r="190" spans="3:3" x14ac:dyDescent="0.25">
      <c r="C190" s="3"/>
    </row>
    <row r="191" spans="3:3" x14ac:dyDescent="0.25">
      <c r="C191" s="3"/>
    </row>
    <row r="192" spans="3:3" x14ac:dyDescent="0.25">
      <c r="C192" s="3"/>
    </row>
    <row r="193" spans="3:3" x14ac:dyDescent="0.25">
      <c r="C193" s="3"/>
    </row>
    <row r="194" spans="3:3" x14ac:dyDescent="0.25">
      <c r="C194" s="3"/>
    </row>
    <row r="195" spans="3:3" x14ac:dyDescent="0.25">
      <c r="C195" s="3"/>
    </row>
    <row r="196" spans="3:3" x14ac:dyDescent="0.25">
      <c r="C196" s="3"/>
    </row>
    <row r="197" spans="3:3" x14ac:dyDescent="0.25">
      <c r="C197" s="3"/>
    </row>
    <row r="198" spans="3:3" x14ac:dyDescent="0.25">
      <c r="C198" s="3"/>
    </row>
    <row r="199" spans="3:3" x14ac:dyDescent="0.25">
      <c r="C199" s="3"/>
    </row>
    <row r="200" spans="3:3" x14ac:dyDescent="0.25">
      <c r="C200" s="3"/>
    </row>
    <row r="201" spans="3:3" x14ac:dyDescent="0.25">
      <c r="C201" s="3"/>
    </row>
    <row r="202" spans="3:3" x14ac:dyDescent="0.25">
      <c r="C202" s="3"/>
    </row>
    <row r="203" spans="3:3" x14ac:dyDescent="0.25">
      <c r="C203" s="3"/>
    </row>
    <row r="204" spans="3:3" x14ac:dyDescent="0.25">
      <c r="C204" s="3"/>
    </row>
    <row r="205" spans="3:3" x14ac:dyDescent="0.25">
      <c r="C205" s="3"/>
    </row>
    <row r="206" spans="3:3" x14ac:dyDescent="0.25">
      <c r="C206" s="3"/>
    </row>
    <row r="207" spans="3:3" x14ac:dyDescent="0.25">
      <c r="C207" s="3"/>
    </row>
    <row r="208" spans="3:3" x14ac:dyDescent="0.25">
      <c r="C208" s="3"/>
    </row>
    <row r="209" spans="3:3" x14ac:dyDescent="0.25">
      <c r="C209" s="3"/>
    </row>
    <row r="210" spans="3:3" x14ac:dyDescent="0.25">
      <c r="C210" s="3"/>
    </row>
    <row r="211" spans="3:3" x14ac:dyDescent="0.25">
      <c r="C211" s="3"/>
    </row>
    <row r="212" spans="3:3" x14ac:dyDescent="0.25">
      <c r="C212" s="3"/>
    </row>
    <row r="213" spans="3:3" x14ac:dyDescent="0.25">
      <c r="C213" s="3"/>
    </row>
    <row r="214" spans="3:3" x14ac:dyDescent="0.25">
      <c r="C214" s="3"/>
    </row>
    <row r="215" spans="3:3" x14ac:dyDescent="0.25">
      <c r="C215" s="3"/>
    </row>
    <row r="216" spans="3:3" x14ac:dyDescent="0.25">
      <c r="C216" s="3"/>
    </row>
    <row r="217" spans="3:3" x14ac:dyDescent="0.25">
      <c r="C217" s="3"/>
    </row>
    <row r="218" spans="3:3" x14ac:dyDescent="0.25">
      <c r="C218" s="3"/>
    </row>
    <row r="219" spans="3:3" x14ac:dyDescent="0.25">
      <c r="C219" s="3"/>
    </row>
    <row r="220" spans="3:3" x14ac:dyDescent="0.25">
      <c r="C220" s="3"/>
    </row>
    <row r="221" spans="3:3" x14ac:dyDescent="0.25">
      <c r="C221" s="3"/>
    </row>
    <row r="222" spans="3:3" x14ac:dyDescent="0.25">
      <c r="C222" s="3"/>
    </row>
    <row r="223" spans="3:3" x14ac:dyDescent="0.25">
      <c r="C223" s="3"/>
    </row>
    <row r="224" spans="3:3" x14ac:dyDescent="0.25">
      <c r="C224" s="3"/>
    </row>
    <row r="225" spans="3:3" x14ac:dyDescent="0.25">
      <c r="C225" s="3"/>
    </row>
    <row r="226" spans="3:3" x14ac:dyDescent="0.25">
      <c r="C226" s="3"/>
    </row>
    <row r="227" spans="3:3" x14ac:dyDescent="0.25">
      <c r="C227" s="3"/>
    </row>
    <row r="228" spans="3:3" x14ac:dyDescent="0.25">
      <c r="C228" s="3"/>
    </row>
    <row r="229" spans="3:3" x14ac:dyDescent="0.25">
      <c r="C229" s="3"/>
    </row>
    <row r="230" spans="3:3" x14ac:dyDescent="0.25">
      <c r="C230" s="3"/>
    </row>
    <row r="231" spans="3:3" x14ac:dyDescent="0.25">
      <c r="C231" s="3"/>
    </row>
    <row r="232" spans="3:3" x14ac:dyDescent="0.25">
      <c r="C232" s="3"/>
    </row>
    <row r="233" spans="3:3" x14ac:dyDescent="0.25">
      <c r="C233" s="3"/>
    </row>
    <row r="234" spans="3:3" x14ac:dyDescent="0.25">
      <c r="C234" s="3"/>
    </row>
    <row r="235" spans="3:3" x14ac:dyDescent="0.25">
      <c r="C235" s="3"/>
    </row>
    <row r="236" spans="3:3" x14ac:dyDescent="0.25">
      <c r="C236" s="3"/>
    </row>
    <row r="237" spans="3:3" x14ac:dyDescent="0.25">
      <c r="C237" s="3"/>
    </row>
    <row r="238" spans="3:3" x14ac:dyDescent="0.25">
      <c r="C238" s="3"/>
    </row>
    <row r="239" spans="3:3" x14ac:dyDescent="0.25">
      <c r="C239" s="3"/>
    </row>
    <row r="240" spans="3:3" x14ac:dyDescent="0.25">
      <c r="C240" s="3"/>
    </row>
    <row r="241" spans="3:3" x14ac:dyDescent="0.25">
      <c r="C241" s="3"/>
    </row>
    <row r="242" spans="3:3" x14ac:dyDescent="0.25">
      <c r="C242" s="3"/>
    </row>
    <row r="243" spans="3:3" x14ac:dyDescent="0.25">
      <c r="C243" s="3"/>
    </row>
    <row r="244" spans="3:3" x14ac:dyDescent="0.25">
      <c r="C244" s="3"/>
    </row>
    <row r="245" spans="3:3" x14ac:dyDescent="0.25">
      <c r="C245" s="3"/>
    </row>
    <row r="246" spans="3:3" x14ac:dyDescent="0.25">
      <c r="C246" s="3"/>
    </row>
    <row r="247" spans="3:3" x14ac:dyDescent="0.25">
      <c r="C247" s="3"/>
    </row>
    <row r="248" spans="3:3" x14ac:dyDescent="0.25">
      <c r="C248" s="3"/>
    </row>
    <row r="249" spans="3:3" x14ac:dyDescent="0.25">
      <c r="C249" s="3"/>
    </row>
    <row r="250" spans="3:3" x14ac:dyDescent="0.25">
      <c r="C250" s="3"/>
    </row>
    <row r="251" spans="3:3" x14ac:dyDescent="0.25">
      <c r="C251" s="3"/>
    </row>
    <row r="252" spans="3:3" x14ac:dyDescent="0.25">
      <c r="C252" s="3"/>
    </row>
    <row r="253" spans="3:3" x14ac:dyDescent="0.25">
      <c r="C253" s="3"/>
    </row>
    <row r="254" spans="3:3" x14ac:dyDescent="0.25">
      <c r="C254" s="3"/>
    </row>
    <row r="255" spans="3:3" x14ac:dyDescent="0.25">
      <c r="C255" s="3"/>
    </row>
    <row r="256" spans="3:3" x14ac:dyDescent="0.25">
      <c r="C256" s="3"/>
    </row>
    <row r="257" spans="3:3" x14ac:dyDescent="0.25">
      <c r="C257" s="3"/>
    </row>
    <row r="258" spans="3:3" x14ac:dyDescent="0.25">
      <c r="C258" s="3"/>
    </row>
    <row r="259" spans="3:3" x14ac:dyDescent="0.25">
      <c r="C259" s="3"/>
    </row>
    <row r="260" spans="3:3" x14ac:dyDescent="0.25">
      <c r="C260" s="3"/>
    </row>
    <row r="261" spans="3:3" x14ac:dyDescent="0.25">
      <c r="C261" s="3"/>
    </row>
    <row r="262" spans="3:3" x14ac:dyDescent="0.25">
      <c r="C262" s="3"/>
    </row>
    <row r="263" spans="3:3" x14ac:dyDescent="0.25">
      <c r="C263" s="3"/>
    </row>
    <row r="264" spans="3:3" x14ac:dyDescent="0.25">
      <c r="C264" s="3"/>
    </row>
    <row r="265" spans="3:3" x14ac:dyDescent="0.25">
      <c r="C265" s="3"/>
    </row>
    <row r="266" spans="3:3" x14ac:dyDescent="0.25">
      <c r="C266" s="3"/>
    </row>
    <row r="267" spans="3:3" x14ac:dyDescent="0.25">
      <c r="C267" s="3"/>
    </row>
    <row r="268" spans="3:3" x14ac:dyDescent="0.25">
      <c r="C268" s="3"/>
    </row>
    <row r="269" spans="3:3" x14ac:dyDescent="0.25">
      <c r="C269" s="3"/>
    </row>
    <row r="270" spans="3:3" x14ac:dyDescent="0.25">
      <c r="C270" s="3"/>
    </row>
    <row r="271" spans="3:3" x14ac:dyDescent="0.25">
      <c r="C271" s="3"/>
    </row>
    <row r="272" spans="3:3" x14ac:dyDescent="0.25">
      <c r="C272" s="3"/>
    </row>
    <row r="273" spans="3:3" x14ac:dyDescent="0.25">
      <c r="C273" s="3"/>
    </row>
    <row r="274" spans="3:3" x14ac:dyDescent="0.25">
      <c r="C274" s="3"/>
    </row>
    <row r="275" spans="3:3" x14ac:dyDescent="0.25">
      <c r="C275" s="3"/>
    </row>
    <row r="276" spans="3:3" x14ac:dyDescent="0.25">
      <c r="C276" s="3"/>
    </row>
    <row r="277" spans="3:3" x14ac:dyDescent="0.25">
      <c r="C277" s="3"/>
    </row>
    <row r="278" spans="3:3" x14ac:dyDescent="0.25">
      <c r="C278" s="3"/>
    </row>
    <row r="279" spans="3:3" x14ac:dyDescent="0.25">
      <c r="C279" s="3"/>
    </row>
    <row r="280" spans="3:3" x14ac:dyDescent="0.25">
      <c r="C280" s="3"/>
    </row>
    <row r="281" spans="3:3" x14ac:dyDescent="0.25">
      <c r="C281" s="3"/>
    </row>
    <row r="282" spans="3:3" x14ac:dyDescent="0.25">
      <c r="C282" s="3"/>
    </row>
    <row r="283" spans="3:3" x14ac:dyDescent="0.25">
      <c r="C283" s="3"/>
    </row>
    <row r="284" spans="3:3" x14ac:dyDescent="0.25">
      <c r="C284" s="3"/>
    </row>
    <row r="285" spans="3:3" x14ac:dyDescent="0.25">
      <c r="C285" s="3"/>
    </row>
    <row r="286" spans="3:3" x14ac:dyDescent="0.25">
      <c r="C286" s="3"/>
    </row>
    <row r="287" spans="3:3" x14ac:dyDescent="0.25">
      <c r="C287" s="3"/>
    </row>
    <row r="288" spans="3:3" x14ac:dyDescent="0.25">
      <c r="C288" s="3"/>
    </row>
    <row r="289" spans="3:3" x14ac:dyDescent="0.25">
      <c r="C289" s="3"/>
    </row>
    <row r="290" spans="3:3" x14ac:dyDescent="0.25">
      <c r="C290" s="3"/>
    </row>
    <row r="291" spans="3:3" x14ac:dyDescent="0.25">
      <c r="C291" s="3"/>
    </row>
    <row r="292" spans="3:3" x14ac:dyDescent="0.25">
      <c r="C292" s="3"/>
    </row>
    <row r="293" spans="3:3" x14ac:dyDescent="0.25">
      <c r="C293" s="3"/>
    </row>
    <row r="294" spans="3:3" x14ac:dyDescent="0.25">
      <c r="C294" s="3"/>
    </row>
    <row r="295" spans="3:3" x14ac:dyDescent="0.25">
      <c r="C295" s="3"/>
    </row>
    <row r="296" spans="3:3" x14ac:dyDescent="0.25">
      <c r="C296" s="3"/>
    </row>
    <row r="297" spans="3:3" x14ac:dyDescent="0.25">
      <c r="C297" s="3"/>
    </row>
    <row r="298" spans="3:3" x14ac:dyDescent="0.25">
      <c r="C298" s="3"/>
    </row>
    <row r="299" spans="3:3" x14ac:dyDescent="0.25">
      <c r="C299" s="3"/>
    </row>
    <row r="300" spans="3:3" x14ac:dyDescent="0.25">
      <c r="C300" s="3"/>
    </row>
    <row r="301" spans="3:3" x14ac:dyDescent="0.25">
      <c r="C301" s="3"/>
    </row>
    <row r="302" spans="3:3" x14ac:dyDescent="0.25">
      <c r="C302" s="3"/>
    </row>
    <row r="303" spans="3:3" x14ac:dyDescent="0.25">
      <c r="C303" s="3"/>
    </row>
    <row r="304" spans="3:3" x14ac:dyDescent="0.25">
      <c r="C304" s="3"/>
    </row>
    <row r="305" spans="3:3" x14ac:dyDescent="0.25">
      <c r="C305" s="3"/>
    </row>
    <row r="306" spans="3:3" x14ac:dyDescent="0.25">
      <c r="C306" s="3"/>
    </row>
    <row r="307" spans="3:3" x14ac:dyDescent="0.25">
      <c r="C307" s="3"/>
    </row>
    <row r="308" spans="3:3" x14ac:dyDescent="0.25">
      <c r="C308" s="3"/>
    </row>
    <row r="309" spans="3:3" x14ac:dyDescent="0.25">
      <c r="C309" s="3"/>
    </row>
    <row r="310" spans="3:3" x14ac:dyDescent="0.25">
      <c r="C310" s="3"/>
    </row>
    <row r="311" spans="3:3" x14ac:dyDescent="0.25">
      <c r="C311" s="3"/>
    </row>
    <row r="312" spans="3:3" x14ac:dyDescent="0.25">
      <c r="C312" s="3"/>
    </row>
    <row r="313" spans="3:3" x14ac:dyDescent="0.25">
      <c r="C313" s="3"/>
    </row>
    <row r="314" spans="3:3" x14ac:dyDescent="0.25">
      <c r="C314" s="3"/>
    </row>
    <row r="315" spans="3:3" x14ac:dyDescent="0.25">
      <c r="C315" s="3"/>
    </row>
    <row r="316" spans="3:3" x14ac:dyDescent="0.25">
      <c r="C316" s="3"/>
    </row>
    <row r="317" spans="3:3" x14ac:dyDescent="0.25">
      <c r="C317" s="3"/>
    </row>
    <row r="318" spans="3:3" x14ac:dyDescent="0.25">
      <c r="C318" s="3"/>
    </row>
    <row r="319" spans="3:3" x14ac:dyDescent="0.25">
      <c r="C319" s="3"/>
    </row>
    <row r="320" spans="3:3" x14ac:dyDescent="0.25">
      <c r="C320" s="3"/>
    </row>
    <row r="321" spans="3:3" x14ac:dyDescent="0.25">
      <c r="C321" s="3"/>
    </row>
    <row r="322" spans="3:3" x14ac:dyDescent="0.25">
      <c r="C322" s="3"/>
    </row>
    <row r="323" spans="3:3" x14ac:dyDescent="0.25">
      <c r="C323" s="3"/>
    </row>
    <row r="324" spans="3:3" x14ac:dyDescent="0.25">
      <c r="C324" s="3"/>
    </row>
  </sheetData>
  <mergeCells count="56">
    <mergeCell ref="B2:M2"/>
    <mergeCell ref="B3:M3"/>
    <mergeCell ref="B4:M4"/>
    <mergeCell ref="C5:M5"/>
    <mergeCell ref="C6:M6"/>
    <mergeCell ref="C7:D7"/>
    <mergeCell ref="E7:H7"/>
    <mergeCell ref="I7:M7"/>
    <mergeCell ref="G15:H15"/>
    <mergeCell ref="I15:I16"/>
    <mergeCell ref="J15:J16"/>
    <mergeCell ref="K15:K16"/>
    <mergeCell ref="L15:L16"/>
    <mergeCell ref="M15:M16"/>
    <mergeCell ref="B8:M8"/>
    <mergeCell ref="B9:M9"/>
    <mergeCell ref="B10:M10"/>
    <mergeCell ref="C11:I11"/>
    <mergeCell ref="B13:B19"/>
    <mergeCell ref="C13:F13"/>
    <mergeCell ref="G13:H13"/>
    <mergeCell ref="C14:F14"/>
    <mergeCell ref="G14:H14"/>
    <mergeCell ref="C15:F15"/>
    <mergeCell ref="C23:G23"/>
    <mergeCell ref="C26:H26"/>
    <mergeCell ref="C16:F16"/>
    <mergeCell ref="G16:H16"/>
    <mergeCell ref="C17:H17"/>
    <mergeCell ref="C18:H18"/>
    <mergeCell ref="C19:H19"/>
    <mergeCell ref="C21:M21"/>
    <mergeCell ref="C28:G28"/>
    <mergeCell ref="C29:G29"/>
    <mergeCell ref="C30:G30"/>
    <mergeCell ref="C31:G31"/>
    <mergeCell ref="H31:I31"/>
    <mergeCell ref="B34:M34"/>
    <mergeCell ref="B35:M35"/>
    <mergeCell ref="B32:M32"/>
    <mergeCell ref="C42:G42"/>
    <mergeCell ref="C44:H44"/>
    <mergeCell ref="J44:J47"/>
    <mergeCell ref="C45:G47"/>
    <mergeCell ref="K45:K47"/>
    <mergeCell ref="B50:M50"/>
    <mergeCell ref="B52:M52"/>
    <mergeCell ref="B49:M49"/>
    <mergeCell ref="C37:G37"/>
    <mergeCell ref="C39:G39"/>
    <mergeCell ref="H39:I39"/>
    <mergeCell ref="C40:G40"/>
    <mergeCell ref="C41:G41"/>
    <mergeCell ref="L44:M44"/>
    <mergeCell ref="L45:M45"/>
    <mergeCell ref="L47:M47"/>
  </mergeCells>
  <conditionalFormatting sqref="B50">
    <cfRule type="cellIs" dxfId="16" priority="24" operator="equal">
      <formula>"NO PRESENTA"</formula>
    </cfRule>
    <cfRule type="cellIs" dxfId="15" priority="25" operator="equal">
      <formula>"CUMPLE"</formula>
    </cfRule>
    <cfRule type="cellIs" dxfId="14" priority="26" operator="equal">
      <formula>"NO CUMPLE"</formula>
    </cfRule>
  </conditionalFormatting>
  <conditionalFormatting sqref="B35:M35">
    <cfRule type="cellIs" dxfId="13" priority="5" operator="equal">
      <formula>"NO"</formula>
    </cfRule>
    <cfRule type="cellIs" dxfId="12" priority="6" operator="equal">
      <formula>"SI"</formula>
    </cfRule>
    <cfRule type="cellIs" dxfId="11" priority="7" operator="equal">
      <formula>"NO APLICA"</formula>
    </cfRule>
  </conditionalFormatting>
  <conditionalFormatting sqref="C40:H42 J40:L42">
    <cfRule type="expression" dxfId="10" priority="21">
      <formula>$I40="NO APLICA"</formula>
    </cfRule>
    <cfRule type="cellIs" dxfId="9" priority="22" operator="equal">
      <formula>0</formula>
    </cfRule>
  </conditionalFormatting>
  <dataValidations count="2">
    <dataValidation type="list" allowBlank="1" showInputMessage="1" showErrorMessage="1" sqref="B50" xr:uid="{00000000-0002-0000-0600-000000000000}">
      <formula1>"CUMPLE,NO CUMPLE,NO PRESENTA"</formula1>
    </dataValidation>
    <dataValidation type="list" allowBlank="1" showInputMessage="1" showErrorMessage="1" sqref="I26 I13:I15 I23 B35:M35 I37 I17:I19 I28:I30 I40:I42 I45:I47" xr:uid="{00000000-0002-0000-0600-000001000000}">
      <formula1>"SI,NO,NO APLICA"</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2:I8"/>
  <sheetViews>
    <sheetView workbookViewId="0"/>
  </sheetViews>
  <sheetFormatPr baseColWidth="10" defaultRowHeight="13.2" x14ac:dyDescent="0.25"/>
  <cols>
    <col min="2" max="2" width="32.44140625" customWidth="1"/>
    <col min="3" max="3" width="16.6640625" customWidth="1"/>
  </cols>
  <sheetData>
    <row r="2" spans="2:9" x14ac:dyDescent="0.25">
      <c r="B2" t="s">
        <v>141</v>
      </c>
    </row>
    <row r="4" spans="2:9" ht="51" x14ac:dyDescent="0.25">
      <c r="B4" s="148" t="s">
        <v>57</v>
      </c>
      <c r="C4" s="149" t="s">
        <v>142</v>
      </c>
    </row>
    <row r="5" spans="2:9" x14ac:dyDescent="0.25">
      <c r="B5" s="150" t="s">
        <v>143</v>
      </c>
      <c r="C5" s="151" t="s">
        <v>57</v>
      </c>
    </row>
    <row r="7" spans="2:9" x14ac:dyDescent="0.25">
      <c r="C7" t="s">
        <v>144</v>
      </c>
      <c r="I7" t="s">
        <v>21</v>
      </c>
    </row>
    <row r="8" spans="2:9" x14ac:dyDescent="0.25">
      <c r="I8" t="s">
        <v>21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2:I8"/>
  <sheetViews>
    <sheetView workbookViewId="0"/>
  </sheetViews>
  <sheetFormatPr baseColWidth="10" defaultRowHeight="13.2" x14ac:dyDescent="0.25"/>
  <cols>
    <col min="2" max="2" width="35.109375" customWidth="1"/>
    <col min="3" max="3" width="42" customWidth="1"/>
  </cols>
  <sheetData>
    <row r="2" spans="2:9" ht="13.8" x14ac:dyDescent="0.3">
      <c r="B2" s="152" t="s">
        <v>145</v>
      </c>
    </row>
    <row r="4" spans="2:9" ht="31.5" customHeight="1" x14ac:dyDescent="0.25">
      <c r="B4" s="148" t="s">
        <v>57</v>
      </c>
      <c r="C4" s="153" t="s">
        <v>146</v>
      </c>
    </row>
    <row r="5" spans="2:9" x14ac:dyDescent="0.25">
      <c r="B5" s="150" t="s">
        <v>147</v>
      </c>
      <c r="C5" s="151" t="s">
        <v>57</v>
      </c>
    </row>
    <row r="7" spans="2:9" x14ac:dyDescent="0.25">
      <c r="C7" t="s">
        <v>144</v>
      </c>
      <c r="I7" t="s">
        <v>21</v>
      </c>
    </row>
    <row r="8" spans="2:9" x14ac:dyDescent="0.25">
      <c r="C8">
        <v>5</v>
      </c>
      <c r="I8" t="s">
        <v>21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A593E9"/>
  </sheetPr>
  <dimension ref="B1:R359"/>
  <sheetViews>
    <sheetView showGridLines="0" topLeftCell="A40" zoomScale="70" zoomScaleNormal="70" workbookViewId="0">
      <selection activeCell="B44" sqref="B44:M44"/>
    </sheetView>
  </sheetViews>
  <sheetFormatPr baseColWidth="10" defaultColWidth="11.44140625" defaultRowHeight="13.2" x14ac:dyDescent="0.25"/>
  <cols>
    <col min="1" max="1" width="5.44140625" style="3" customWidth="1"/>
    <col min="2" max="2" width="19.44140625" style="3" customWidth="1"/>
    <col min="3" max="3" width="9.44140625" style="5" customWidth="1"/>
    <col min="4" max="5" width="9.44140625" style="3" customWidth="1"/>
    <col min="6" max="6" width="11" style="3" customWidth="1"/>
    <col min="7" max="7" width="18.44140625" style="3" customWidth="1"/>
    <col min="8" max="8" width="30.44140625" style="3" customWidth="1"/>
    <col min="9" max="9" width="20.44140625" style="3" customWidth="1"/>
    <col min="10" max="10" width="24.44140625" style="4" customWidth="1"/>
    <col min="11" max="11" width="30.44140625" style="47" customWidth="1"/>
    <col min="12" max="12" width="14.44140625" style="4" customWidth="1"/>
    <col min="13" max="13" width="54.44140625" style="45" customWidth="1"/>
    <col min="14" max="14" width="5.44140625" style="3" customWidth="1"/>
    <col min="15" max="16" width="11.44140625" style="3" customWidth="1"/>
    <col min="17" max="17" width="17.44140625" style="3" customWidth="1"/>
    <col min="18" max="18" width="13.109375" style="3" customWidth="1"/>
    <col min="19" max="16384" width="11.44140625" style="3"/>
  </cols>
  <sheetData>
    <row r="1" spans="2:13" ht="25.2" customHeight="1" x14ac:dyDescent="0.25">
      <c r="C1" s="3"/>
    </row>
    <row r="2" spans="2:13" ht="24.75" customHeight="1" x14ac:dyDescent="0.25">
      <c r="B2" s="269" t="s">
        <v>18</v>
      </c>
      <c r="C2" s="269"/>
      <c r="D2" s="269"/>
      <c r="E2" s="269"/>
      <c r="F2" s="269"/>
      <c r="G2" s="269"/>
      <c r="H2" s="269"/>
      <c r="I2" s="269"/>
      <c r="J2" s="269"/>
      <c r="K2" s="269"/>
      <c r="L2" s="269"/>
      <c r="M2" s="269"/>
    </row>
    <row r="3" spans="2:13" ht="10.199999999999999" customHeight="1" x14ac:dyDescent="0.25">
      <c r="B3" s="209"/>
      <c r="C3" s="209"/>
      <c r="D3" s="209"/>
      <c r="E3" s="209"/>
      <c r="F3" s="209"/>
      <c r="G3" s="209"/>
      <c r="H3" s="209"/>
      <c r="I3" s="209"/>
      <c r="J3" s="209"/>
      <c r="K3" s="209"/>
      <c r="L3" s="209"/>
      <c r="M3" s="209"/>
    </row>
    <row r="4" spans="2:13" s="1" customFormat="1" ht="24.75" customHeight="1" x14ac:dyDescent="0.25">
      <c r="B4" s="270" t="s">
        <v>22</v>
      </c>
      <c r="C4" s="270"/>
      <c r="D4" s="270"/>
      <c r="E4" s="270"/>
      <c r="F4" s="270"/>
      <c r="G4" s="270"/>
      <c r="H4" s="270"/>
      <c r="I4" s="270"/>
      <c r="J4" s="270"/>
      <c r="K4" s="270"/>
      <c r="L4" s="270"/>
      <c r="M4" s="270"/>
    </row>
    <row r="5" spans="2:13" s="1" customFormat="1" ht="24.75" customHeight="1" x14ac:dyDescent="0.25">
      <c r="B5" s="20" t="s">
        <v>0</v>
      </c>
      <c r="C5" s="272" t="str">
        <f>+DATOS!C2</f>
        <v>IDRD-SG-CM-012-2026</v>
      </c>
      <c r="D5" s="272"/>
      <c r="E5" s="272"/>
      <c r="F5" s="272"/>
      <c r="G5" s="272"/>
      <c r="H5" s="272"/>
      <c r="I5" s="272"/>
      <c r="J5" s="272"/>
      <c r="K5" s="272"/>
      <c r="L5" s="272"/>
      <c r="M5" s="272"/>
    </row>
    <row r="6" spans="2:13" s="1" customFormat="1" ht="55.5" customHeight="1" x14ac:dyDescent="0.25">
      <c r="B6" s="20" t="s">
        <v>3</v>
      </c>
      <c r="C6" s="373" t="str">
        <f>+DATOS!C3</f>
        <v>CONTRATAR INTERVENTORÍA INTEGRAL QUE INCLUYE, PERO NO SE LIMITA A LA INTERVENTORÍA TÉCNICA, FINANCIERA Y/O CONTABLE, JURÍDICA, ADMINISTRATIVA, OPERATIVA Y MEDIO AMBIENTAL EN LA ETAPA DE OPERACIÓN Y MANTENIMIENTO DEL CONTRATO DE CONCESIÓN BAJO UN ESQUEMA DE ASOCIACIÓN PÚBLICO - PRIVADA DE INICIATIVA PRIVADA APP NO. IDRD-APP-IP-001-2015.</v>
      </c>
      <c r="D6" s="373"/>
      <c r="E6" s="373"/>
      <c r="F6" s="373"/>
      <c r="G6" s="373"/>
      <c r="H6" s="373"/>
      <c r="I6" s="373"/>
      <c r="J6" s="373"/>
      <c r="K6" s="373"/>
      <c r="L6" s="373"/>
      <c r="M6" s="373"/>
    </row>
    <row r="7" spans="2:13" s="1" customFormat="1" ht="35.25" customHeight="1" x14ac:dyDescent="0.25">
      <c r="B7" s="8" t="s">
        <v>19</v>
      </c>
      <c r="C7" s="357">
        <v>2</v>
      </c>
      <c r="D7" s="358"/>
      <c r="E7" s="276" t="s">
        <v>20</v>
      </c>
      <c r="F7" s="277"/>
      <c r="G7" s="277"/>
      <c r="H7" s="278"/>
      <c r="I7" s="357" t="s">
        <v>21</v>
      </c>
      <c r="J7" s="359"/>
      <c r="K7" s="359"/>
      <c r="L7" s="359"/>
      <c r="M7" s="358"/>
    </row>
    <row r="8" spans="2:13" ht="10.199999999999999" customHeight="1" x14ac:dyDescent="0.25">
      <c r="B8" s="209"/>
      <c r="C8" s="209"/>
      <c r="D8" s="209"/>
      <c r="E8" s="209"/>
      <c r="F8" s="209"/>
      <c r="G8" s="209"/>
      <c r="H8" s="209"/>
      <c r="I8" s="209"/>
      <c r="J8" s="209"/>
      <c r="K8" s="279"/>
      <c r="L8" s="279"/>
      <c r="M8" s="209"/>
    </row>
    <row r="9" spans="2:13" s="1" customFormat="1" ht="30" customHeight="1" x14ac:dyDescent="0.25">
      <c r="B9" s="256" t="s">
        <v>148</v>
      </c>
      <c r="C9" s="257"/>
      <c r="D9" s="257"/>
      <c r="E9" s="257"/>
      <c r="F9" s="257"/>
      <c r="G9" s="257"/>
      <c r="H9" s="257"/>
      <c r="I9" s="257"/>
      <c r="J9" s="257"/>
      <c r="K9" s="257"/>
      <c r="L9" s="257"/>
      <c r="M9" s="258"/>
    </row>
    <row r="10" spans="2:13" ht="10.199999999999999" customHeight="1" x14ac:dyDescent="0.25">
      <c r="B10" s="393"/>
      <c r="C10" s="394"/>
      <c r="D10" s="394"/>
      <c r="E10" s="394"/>
      <c r="F10" s="394"/>
      <c r="G10" s="394"/>
      <c r="H10" s="394"/>
      <c r="I10" s="394"/>
      <c r="J10" s="394"/>
      <c r="K10" s="394"/>
      <c r="L10" s="394"/>
      <c r="M10" s="395"/>
    </row>
    <row r="11" spans="2:13" s="1" customFormat="1" ht="25.2" customHeight="1" x14ac:dyDescent="0.25">
      <c r="B11" s="19" t="s">
        <v>149</v>
      </c>
      <c r="C11" s="390" t="s">
        <v>150</v>
      </c>
      <c r="D11" s="391"/>
      <c r="E11" s="391"/>
      <c r="F11" s="391"/>
      <c r="G11" s="391"/>
      <c r="H11" s="391"/>
      <c r="I11" s="392"/>
      <c r="J11" s="190" t="s">
        <v>379</v>
      </c>
      <c r="K11" s="10" t="s">
        <v>29</v>
      </c>
      <c r="L11" s="10" t="s">
        <v>30</v>
      </c>
      <c r="M11" s="10" t="s">
        <v>31</v>
      </c>
    </row>
    <row r="12" spans="2:13" ht="10.199999999999999" customHeight="1" x14ac:dyDescent="0.25">
      <c r="B12" s="210"/>
      <c r="C12" s="211"/>
      <c r="D12" s="211"/>
      <c r="E12" s="211"/>
      <c r="F12" s="211"/>
      <c r="G12" s="211"/>
      <c r="H12" s="211"/>
      <c r="I12" s="211"/>
      <c r="J12" s="211"/>
      <c r="K12" s="211"/>
      <c r="L12" s="211"/>
      <c r="M12" s="212"/>
    </row>
    <row r="13" spans="2:13" ht="49.5" customHeight="1" x14ac:dyDescent="0.25">
      <c r="B13" s="66" t="s">
        <v>149</v>
      </c>
      <c r="C13" s="314" t="s">
        <v>151</v>
      </c>
      <c r="D13" s="315"/>
      <c r="E13" s="315"/>
      <c r="F13" s="315"/>
      <c r="G13" s="315"/>
      <c r="H13" s="316"/>
      <c r="I13" s="12" t="s">
        <v>32</v>
      </c>
      <c r="J13" s="23">
        <f>IF(I13="SI",1,(IF(I13="NO APLICA",-1,0)))</f>
        <v>1</v>
      </c>
      <c r="K13" s="56" t="s">
        <v>152</v>
      </c>
      <c r="L13" s="57">
        <v>1</v>
      </c>
      <c r="M13" s="60"/>
    </row>
    <row r="14" spans="2:13" ht="10.199999999999999" customHeight="1" x14ac:dyDescent="0.25">
      <c r="B14" s="40"/>
      <c r="C14" s="32"/>
      <c r="D14" s="32"/>
      <c r="E14" s="32"/>
      <c r="F14" s="32"/>
      <c r="G14" s="32"/>
      <c r="H14" s="32"/>
      <c r="I14" s="32"/>
      <c r="J14" s="32"/>
      <c r="K14" s="48"/>
      <c r="L14" s="44"/>
      <c r="M14" s="41"/>
    </row>
    <row r="15" spans="2:13" ht="34.950000000000003" customHeight="1" x14ac:dyDescent="0.25">
      <c r="B15" s="70"/>
      <c r="C15" s="374" t="s">
        <v>24</v>
      </c>
      <c r="D15" s="374"/>
      <c r="E15" s="374"/>
      <c r="F15" s="386" t="s">
        <v>153</v>
      </c>
      <c r="G15" s="386"/>
      <c r="H15" s="386"/>
      <c r="I15" s="386"/>
      <c r="J15" s="386"/>
      <c r="K15" s="56" t="s">
        <v>152</v>
      </c>
      <c r="L15" s="57">
        <v>1</v>
      </c>
      <c r="M15" s="60"/>
    </row>
    <row r="16" spans="2:13" ht="34.950000000000003" customHeight="1" x14ac:dyDescent="0.25">
      <c r="B16" s="70"/>
      <c r="C16" s="374" t="s">
        <v>154</v>
      </c>
      <c r="D16" s="374"/>
      <c r="E16" s="374"/>
      <c r="F16" s="396" t="s">
        <v>155</v>
      </c>
      <c r="G16" s="396"/>
      <c r="H16" s="396"/>
      <c r="I16" s="396"/>
      <c r="J16" s="396"/>
      <c r="K16" s="56" t="str">
        <f>+K15</f>
        <v>Formato 6 – Personal mínimo</v>
      </c>
      <c r="L16" s="57">
        <v>1</v>
      </c>
      <c r="M16" s="60"/>
    </row>
    <row r="17" spans="2:18" ht="10.199999999999999" customHeight="1" x14ac:dyDescent="0.25">
      <c r="B17" s="40"/>
      <c r="C17" s="32"/>
      <c r="D17" s="32"/>
      <c r="E17" s="32"/>
      <c r="F17" s="32"/>
      <c r="G17" s="32"/>
      <c r="H17" s="32"/>
      <c r="I17" s="32"/>
      <c r="J17" s="32"/>
      <c r="K17" s="48"/>
      <c r="L17" s="44"/>
      <c r="M17" s="41"/>
    </row>
    <row r="18" spans="2:18" ht="34.950000000000003" customHeight="1" x14ac:dyDescent="0.25">
      <c r="B18" s="70"/>
      <c r="C18" s="374" t="s">
        <v>156</v>
      </c>
      <c r="D18" s="374"/>
      <c r="E18" s="374"/>
      <c r="F18" s="386" t="s">
        <v>157</v>
      </c>
      <c r="G18" s="386"/>
      <c r="H18" s="386"/>
      <c r="I18" s="12" t="s">
        <v>32</v>
      </c>
      <c r="J18" s="23">
        <f>IF(I18="SI",1,(IF(I18="NO APLICA",-1,0)))</f>
        <v>1</v>
      </c>
      <c r="K18" s="56" t="s">
        <v>158</v>
      </c>
      <c r="L18" s="57">
        <v>1</v>
      </c>
      <c r="M18" s="154" t="s">
        <v>159</v>
      </c>
      <c r="O18" s="6"/>
    </row>
    <row r="19" spans="2:18" ht="34.950000000000003" customHeight="1" x14ac:dyDescent="0.25">
      <c r="B19" s="70"/>
      <c r="C19" s="374" t="s">
        <v>160</v>
      </c>
      <c r="D19" s="374"/>
      <c r="E19" s="374"/>
      <c r="F19" s="387" t="s">
        <v>161</v>
      </c>
      <c r="G19" s="388"/>
      <c r="H19" s="389"/>
      <c r="I19" s="12" t="s">
        <v>32</v>
      </c>
      <c r="J19" s="23">
        <f>IF(I19="SI",1,(IF(I19="NO APLICA",-1,0)))</f>
        <v>1</v>
      </c>
      <c r="K19" s="56" t="s">
        <v>162</v>
      </c>
      <c r="L19" s="57">
        <v>1</v>
      </c>
      <c r="M19" s="60"/>
      <c r="O19" s="68" t="s">
        <v>163</v>
      </c>
    </row>
    <row r="20" spans="2:18" ht="54" customHeight="1" x14ac:dyDescent="0.25">
      <c r="B20" s="40"/>
      <c r="C20" s="374" t="s">
        <v>164</v>
      </c>
      <c r="D20" s="374"/>
      <c r="E20" s="374"/>
      <c r="F20" s="400" t="s">
        <v>165</v>
      </c>
      <c r="G20" s="401"/>
      <c r="H20" s="75" t="s">
        <v>166</v>
      </c>
      <c r="I20" s="74">
        <v>8.6999999999999993</v>
      </c>
      <c r="J20" s="69">
        <f>+IF(I20&gt;=O20,1,0)</f>
        <v>1</v>
      </c>
      <c r="K20" s="56" t="s">
        <v>167</v>
      </c>
      <c r="L20" s="57">
        <v>1</v>
      </c>
      <c r="M20" s="60"/>
      <c r="O20" s="67">
        <f>+SUM(J38:J38)</f>
        <v>8.6999999999999993</v>
      </c>
      <c r="Q20" s="78"/>
      <c r="R20" s="79"/>
    </row>
    <row r="21" spans="2:18" ht="139.5" customHeight="1" x14ac:dyDescent="0.25">
      <c r="B21" s="40"/>
      <c r="C21" s="374" t="s">
        <v>168</v>
      </c>
      <c r="D21" s="374"/>
      <c r="E21" s="374"/>
      <c r="F21" s="400" t="s">
        <v>169</v>
      </c>
      <c r="G21" s="405"/>
      <c r="H21" s="405"/>
      <c r="I21" s="12" t="s">
        <v>32</v>
      </c>
      <c r="J21" s="23">
        <f>IF(I21="SI",1,(IF(I21="NO APLICA",-1,0)))</f>
        <v>1</v>
      </c>
      <c r="K21" s="56" t="s">
        <v>158</v>
      </c>
      <c r="L21" s="57">
        <v>1</v>
      </c>
      <c r="M21" s="154" t="s">
        <v>170</v>
      </c>
      <c r="O21" s="147"/>
      <c r="Q21" s="78"/>
      <c r="R21" s="79"/>
    </row>
    <row r="22" spans="2:18" ht="10.199999999999999" customHeight="1" x14ac:dyDescent="0.25">
      <c r="B22" s="40"/>
      <c r="C22" s="32"/>
      <c r="D22" s="32"/>
      <c r="E22" s="32"/>
      <c r="F22" s="32"/>
      <c r="G22" s="32"/>
      <c r="H22" s="32"/>
      <c r="I22" s="32"/>
      <c r="J22" s="32"/>
      <c r="K22" s="48"/>
      <c r="L22" s="44"/>
      <c r="M22" s="41"/>
    </row>
    <row r="23" spans="2:18" ht="10.199999999999999" customHeight="1" x14ac:dyDescent="0.25">
      <c r="B23" s="40"/>
      <c r="C23" s="32"/>
      <c r="D23" s="32"/>
      <c r="E23" s="32"/>
      <c r="F23" s="32"/>
      <c r="G23" s="32"/>
      <c r="H23" s="32"/>
      <c r="I23" s="32"/>
      <c r="J23" s="32"/>
      <c r="K23" s="48"/>
      <c r="L23" s="44"/>
      <c r="M23" s="41"/>
    </row>
    <row r="24" spans="2:18" s="1" customFormat="1" ht="25.2" customHeight="1" x14ac:dyDescent="0.25">
      <c r="B24" s="19" t="s">
        <v>171</v>
      </c>
      <c r="C24" s="369" t="s">
        <v>172</v>
      </c>
      <c r="D24" s="370"/>
      <c r="E24" s="370"/>
      <c r="F24" s="370"/>
      <c r="G24" s="370"/>
      <c r="H24" s="370"/>
      <c r="I24" s="371"/>
      <c r="J24" s="10" t="s">
        <v>28</v>
      </c>
      <c r="K24" s="10" t="s">
        <v>29</v>
      </c>
      <c r="L24" s="10" t="s">
        <v>30</v>
      </c>
      <c r="M24" s="10" t="s">
        <v>31</v>
      </c>
    </row>
    <row r="25" spans="2:18" ht="10.199999999999999" customHeight="1" x14ac:dyDescent="0.25">
      <c r="B25" s="31"/>
      <c r="C25" s="32"/>
      <c r="D25" s="32"/>
      <c r="E25" s="32"/>
      <c r="F25" s="32"/>
      <c r="G25" s="32"/>
      <c r="H25" s="32"/>
      <c r="I25" s="32"/>
      <c r="J25" s="32"/>
      <c r="K25" s="48"/>
      <c r="L25" s="44"/>
      <c r="M25" s="41"/>
    </row>
    <row r="26" spans="2:18" ht="34.950000000000003" customHeight="1" x14ac:dyDescent="0.25">
      <c r="B26" s="40"/>
      <c r="C26" s="314" t="s">
        <v>173</v>
      </c>
      <c r="D26" s="315"/>
      <c r="E26" s="315"/>
      <c r="F26" s="315"/>
      <c r="G26" s="315"/>
      <c r="H26" s="316"/>
      <c r="I26" s="12" t="s">
        <v>32</v>
      </c>
      <c r="J26" s="23">
        <f t="shared" ref="J26" si="0">IF(I26="SI",1,(IF(I26="NO APLICA",-1,0)))</f>
        <v>1</v>
      </c>
      <c r="K26" s="56" t="s">
        <v>174</v>
      </c>
      <c r="L26" s="57">
        <v>1</v>
      </c>
      <c r="M26" s="60"/>
    </row>
    <row r="27" spans="2:18" ht="34.950000000000003" customHeight="1" x14ac:dyDescent="0.25">
      <c r="B27" s="40"/>
      <c r="C27" s="314" t="s">
        <v>175</v>
      </c>
      <c r="D27" s="315"/>
      <c r="E27" s="315"/>
      <c r="F27" s="315"/>
      <c r="G27" s="315"/>
      <c r="H27" s="316"/>
      <c r="I27" s="12" t="s">
        <v>32</v>
      </c>
      <c r="J27" s="23">
        <f t="shared" ref="J27:J31" si="1">IF(I27="SI",1,(IF(I27="NO APLICA",-1,0)))</f>
        <v>1</v>
      </c>
      <c r="K27" s="56" t="s">
        <v>176</v>
      </c>
      <c r="L27" s="57">
        <v>1</v>
      </c>
      <c r="M27" s="60"/>
    </row>
    <row r="28" spans="2:18" ht="34.950000000000003" customHeight="1" x14ac:dyDescent="0.25">
      <c r="B28" s="40"/>
      <c r="C28" s="314" t="s">
        <v>177</v>
      </c>
      <c r="D28" s="315"/>
      <c r="E28" s="315"/>
      <c r="F28" s="315"/>
      <c r="G28" s="315"/>
      <c r="H28" s="316"/>
      <c r="I28" s="12" t="s">
        <v>32</v>
      </c>
      <c r="J28" s="23">
        <f t="shared" si="1"/>
        <v>1</v>
      </c>
      <c r="K28" s="56" t="s">
        <v>178</v>
      </c>
      <c r="L28" s="57">
        <v>1</v>
      </c>
      <c r="M28" s="60"/>
    </row>
    <row r="29" spans="2:18" ht="34.950000000000003" customHeight="1" x14ac:dyDescent="0.25">
      <c r="B29" s="40"/>
      <c r="C29" s="314" t="s">
        <v>179</v>
      </c>
      <c r="D29" s="315"/>
      <c r="E29" s="315"/>
      <c r="F29" s="315"/>
      <c r="G29" s="315"/>
      <c r="H29" s="316"/>
      <c r="I29" s="12" t="s">
        <v>32</v>
      </c>
      <c r="J29" s="23">
        <f t="shared" si="1"/>
        <v>1</v>
      </c>
      <c r="K29" s="56" t="s">
        <v>180</v>
      </c>
      <c r="L29" s="57">
        <v>1</v>
      </c>
      <c r="M29" s="60"/>
    </row>
    <row r="30" spans="2:18" ht="34.950000000000003" customHeight="1" x14ac:dyDescent="0.25">
      <c r="B30" s="40"/>
      <c r="C30" s="314" t="s">
        <v>181</v>
      </c>
      <c r="D30" s="315"/>
      <c r="E30" s="315"/>
      <c r="F30" s="315"/>
      <c r="G30" s="315"/>
      <c r="H30" s="316"/>
      <c r="I30" s="12" t="s">
        <v>32</v>
      </c>
      <c r="J30" s="23">
        <f t="shared" si="1"/>
        <v>1</v>
      </c>
      <c r="K30" s="56" t="s">
        <v>182</v>
      </c>
      <c r="L30" s="57">
        <v>1</v>
      </c>
      <c r="M30" s="60"/>
    </row>
    <row r="31" spans="2:18" ht="34.950000000000003" customHeight="1" x14ac:dyDescent="0.25">
      <c r="B31" s="40"/>
      <c r="C31" s="314" t="s">
        <v>183</v>
      </c>
      <c r="D31" s="315"/>
      <c r="E31" s="315"/>
      <c r="F31" s="315"/>
      <c r="G31" s="315"/>
      <c r="H31" s="316"/>
      <c r="I31" s="12" t="s">
        <v>102</v>
      </c>
      <c r="J31" s="23">
        <f t="shared" si="1"/>
        <v>-1</v>
      </c>
      <c r="K31" s="56"/>
      <c r="L31" s="57"/>
      <c r="M31" s="60"/>
    </row>
    <row r="32" spans="2:18" ht="10.199999999999999" customHeight="1" x14ac:dyDescent="0.25">
      <c r="B32" s="407"/>
      <c r="C32" s="211"/>
      <c r="D32" s="211"/>
      <c r="E32" s="211"/>
      <c r="F32" s="211"/>
      <c r="G32" s="211"/>
      <c r="H32" s="211"/>
      <c r="I32" s="211"/>
      <c r="J32" s="211"/>
      <c r="K32" s="211"/>
      <c r="L32" s="211"/>
      <c r="M32" s="212"/>
    </row>
    <row r="33" spans="2:15" s="2" customFormat="1" ht="34.950000000000003" customHeight="1" x14ac:dyDescent="0.25">
      <c r="B33" s="71" t="s">
        <v>184</v>
      </c>
      <c r="C33" s="402" t="s">
        <v>185</v>
      </c>
      <c r="D33" s="403"/>
      <c r="E33" s="403"/>
      <c r="F33" s="403"/>
      <c r="G33" s="403"/>
      <c r="H33" s="403"/>
      <c r="I33" s="403"/>
      <c r="J33" s="403"/>
      <c r="K33" s="403"/>
      <c r="L33" s="403"/>
      <c r="M33" s="404"/>
    </row>
    <row r="34" spans="2:15" s="2" customFormat="1" ht="105.75" customHeight="1" x14ac:dyDescent="0.25">
      <c r="B34" s="71" t="s">
        <v>186</v>
      </c>
      <c r="C34" s="402" t="s">
        <v>187</v>
      </c>
      <c r="D34" s="403"/>
      <c r="E34" s="403"/>
      <c r="F34" s="403"/>
      <c r="G34" s="403"/>
      <c r="H34" s="403"/>
      <c r="I34" s="403"/>
      <c r="J34" s="403"/>
      <c r="K34" s="403"/>
      <c r="L34" s="403"/>
      <c r="M34" s="404"/>
    </row>
    <row r="35" spans="2:15" s="1" customFormat="1" ht="15.75" customHeight="1" x14ac:dyDescent="0.25">
      <c r="B35" s="123"/>
      <c r="C35" s="124"/>
      <c r="D35" s="124"/>
      <c r="E35" s="124"/>
      <c r="F35" s="124"/>
      <c r="G35" s="124"/>
      <c r="H35" s="124"/>
      <c r="I35" s="124"/>
      <c r="J35" s="124"/>
      <c r="K35" s="124"/>
      <c r="L35" s="124"/>
      <c r="M35" s="125"/>
    </row>
    <row r="36" spans="2:15" s="1" customFormat="1" ht="15.75" customHeight="1" x14ac:dyDescent="0.25">
      <c r="B36" s="123"/>
      <c r="C36" s="381" t="s">
        <v>188</v>
      </c>
      <c r="D36" s="382"/>
      <c r="E36" s="382"/>
      <c r="F36" s="382"/>
      <c r="G36" s="382"/>
      <c r="H36" s="382"/>
      <c r="I36" s="382"/>
      <c r="J36" s="382"/>
      <c r="K36" s="382"/>
      <c r="L36" s="382"/>
      <c r="M36" s="383"/>
    </row>
    <row r="37" spans="2:15" s="2" customFormat="1" ht="29.25" customHeight="1" x14ac:dyDescent="0.25">
      <c r="B37" s="123"/>
      <c r="C37" s="413"/>
      <c r="D37" s="414"/>
      <c r="E37" s="406" t="s">
        <v>189</v>
      </c>
      <c r="F37" s="406"/>
      <c r="G37" s="133" t="s">
        <v>190</v>
      </c>
      <c r="H37" s="133" t="s">
        <v>191</v>
      </c>
      <c r="I37" s="133" t="s">
        <v>192</v>
      </c>
      <c r="J37" s="133" t="s">
        <v>193</v>
      </c>
      <c r="K37" s="133" t="s">
        <v>194</v>
      </c>
      <c r="L37" s="129" t="s">
        <v>195</v>
      </c>
      <c r="M37" s="130" t="s">
        <v>78</v>
      </c>
    </row>
    <row r="38" spans="2:15" s="2" customFormat="1" ht="241.2" customHeight="1" x14ac:dyDescent="0.25">
      <c r="B38" s="123"/>
      <c r="C38" s="384" t="s">
        <v>196</v>
      </c>
      <c r="D38" s="385"/>
      <c r="E38" s="411" t="s">
        <v>197</v>
      </c>
      <c r="F38" s="412"/>
      <c r="G38" s="134" t="s">
        <v>198</v>
      </c>
      <c r="H38" s="157">
        <v>40969</v>
      </c>
      <c r="I38" s="157">
        <v>44146</v>
      </c>
      <c r="J38" s="128">
        <v>8.6999999999999993</v>
      </c>
      <c r="K38" s="126" t="s">
        <v>102</v>
      </c>
      <c r="L38" s="190" t="s">
        <v>97</v>
      </c>
      <c r="M38" s="191" t="s">
        <v>410</v>
      </c>
    </row>
    <row r="39" spans="2:15" ht="24" customHeight="1" x14ac:dyDescent="0.25">
      <c r="B39" s="407"/>
      <c r="C39" s="408"/>
      <c r="D39" s="408"/>
      <c r="E39" s="408"/>
      <c r="F39" s="408"/>
      <c r="G39" s="408"/>
      <c r="H39" s="408"/>
      <c r="I39" s="408"/>
      <c r="J39" s="408"/>
      <c r="K39" s="409" t="s">
        <v>382</v>
      </c>
      <c r="L39" s="409"/>
      <c r="M39" s="410"/>
    </row>
    <row r="40" spans="2:15" s="1" customFormat="1" ht="25.2" customHeight="1" x14ac:dyDescent="0.25">
      <c r="B40" s="311" t="str">
        <f>+B9</f>
        <v>DIRECTOR DE INTERVENTORIA</v>
      </c>
      <c r="C40" s="312"/>
      <c r="D40" s="312"/>
      <c r="E40" s="312"/>
      <c r="F40" s="312"/>
      <c r="G40" s="312"/>
      <c r="H40" s="312"/>
      <c r="I40" s="312"/>
      <c r="J40" s="312"/>
      <c r="K40" s="312"/>
      <c r="L40" s="312"/>
      <c r="M40" s="313"/>
    </row>
    <row r="41" spans="2:15" s="1" customFormat="1" ht="47.25" customHeight="1" x14ac:dyDescent="0.25">
      <c r="B41" s="397" t="s">
        <v>405</v>
      </c>
      <c r="C41" s="398"/>
      <c r="D41" s="398"/>
      <c r="E41" s="398"/>
      <c r="F41" s="398"/>
      <c r="G41" s="398"/>
      <c r="H41" s="398"/>
      <c r="I41" s="398"/>
      <c r="J41" s="398"/>
      <c r="K41" s="398"/>
      <c r="L41" s="398"/>
      <c r="M41" s="399"/>
    </row>
    <row r="42" spans="2:15" ht="20.25" customHeight="1" x14ac:dyDescent="0.25">
      <c r="B42" s="22"/>
      <c r="C42" s="3"/>
      <c r="J42" s="3"/>
      <c r="M42" s="46"/>
    </row>
    <row r="43" spans="2:15" ht="10.199999999999999" customHeight="1" x14ac:dyDescent="0.25">
      <c r="B43" s="22"/>
      <c r="C43" s="3"/>
      <c r="J43" s="3"/>
      <c r="M43" s="46"/>
    </row>
    <row r="44" spans="2:15" s="182" customFormat="1" ht="54" customHeight="1" x14ac:dyDescent="0.25">
      <c r="B44" s="378" t="s">
        <v>407</v>
      </c>
      <c r="C44" s="379"/>
      <c r="D44" s="379"/>
      <c r="E44" s="379"/>
      <c r="F44" s="379"/>
      <c r="G44" s="379"/>
      <c r="H44" s="379"/>
      <c r="I44" s="379"/>
      <c r="J44" s="379"/>
      <c r="K44" s="379"/>
      <c r="L44" s="379"/>
      <c r="M44" s="380"/>
      <c r="N44" s="192"/>
      <c r="O44" s="192"/>
    </row>
    <row r="45" spans="2:15" ht="10.199999999999999" customHeight="1" x14ac:dyDescent="0.25">
      <c r="B45" s="31"/>
      <c r="C45" s="32"/>
      <c r="D45" s="32"/>
      <c r="E45" s="32"/>
      <c r="F45" s="32"/>
      <c r="G45" s="32"/>
      <c r="H45" s="32"/>
      <c r="I45" s="32"/>
      <c r="J45" s="32"/>
      <c r="K45" s="48"/>
      <c r="L45" s="44"/>
      <c r="M45" s="41"/>
    </row>
    <row r="46" spans="2:15" ht="25.2" customHeight="1" x14ac:dyDescent="0.25">
      <c r="C46" s="3"/>
    </row>
    <row r="47" spans="2:15" x14ac:dyDescent="0.25">
      <c r="C47" s="3"/>
    </row>
    <row r="48" spans="2:15" x14ac:dyDescent="0.25">
      <c r="C48" s="3"/>
    </row>
    <row r="49" spans="3:3" x14ac:dyDescent="0.25">
      <c r="C49" s="3"/>
    </row>
    <row r="50" spans="3:3" x14ac:dyDescent="0.25">
      <c r="C50" s="3"/>
    </row>
    <row r="51" spans="3:3" x14ac:dyDescent="0.25">
      <c r="C51" s="3"/>
    </row>
    <row r="52" spans="3:3" x14ac:dyDescent="0.25">
      <c r="C52" s="3"/>
    </row>
    <row r="53" spans="3:3" x14ac:dyDescent="0.25">
      <c r="C53" s="3"/>
    </row>
    <row r="54" spans="3:3" x14ac:dyDescent="0.25">
      <c r="C54" s="3"/>
    </row>
    <row r="55" spans="3:3" x14ac:dyDescent="0.25">
      <c r="C55" s="3"/>
    </row>
    <row r="56" spans="3:3" x14ac:dyDescent="0.25">
      <c r="C56" s="3"/>
    </row>
    <row r="57" spans="3:3" x14ac:dyDescent="0.25">
      <c r="C57" s="3"/>
    </row>
    <row r="58" spans="3:3" x14ac:dyDescent="0.25">
      <c r="C58" s="3"/>
    </row>
    <row r="59" spans="3:3" x14ac:dyDescent="0.25">
      <c r="C59" s="3"/>
    </row>
    <row r="60" spans="3:3" x14ac:dyDescent="0.25">
      <c r="C60" s="3"/>
    </row>
    <row r="61" spans="3:3" x14ac:dyDescent="0.25">
      <c r="C61" s="3"/>
    </row>
    <row r="62" spans="3:3" x14ac:dyDescent="0.25">
      <c r="C62" s="3"/>
    </row>
    <row r="63" spans="3:3" x14ac:dyDescent="0.25">
      <c r="C63" s="3"/>
    </row>
    <row r="64" spans="3:3" x14ac:dyDescent="0.25">
      <c r="C64" s="3"/>
    </row>
    <row r="65" spans="3:3" x14ac:dyDescent="0.25">
      <c r="C65" s="3"/>
    </row>
    <row r="66" spans="3:3" x14ac:dyDescent="0.25">
      <c r="C66" s="3"/>
    </row>
    <row r="67" spans="3:3" x14ac:dyDescent="0.25">
      <c r="C67" s="3"/>
    </row>
    <row r="68" spans="3:3" x14ac:dyDescent="0.25">
      <c r="C68" s="3"/>
    </row>
    <row r="69" spans="3:3" x14ac:dyDescent="0.25">
      <c r="C69" s="3"/>
    </row>
    <row r="70" spans="3:3" x14ac:dyDescent="0.25">
      <c r="C70" s="3"/>
    </row>
    <row r="71" spans="3:3" x14ac:dyDescent="0.25">
      <c r="C71" s="3"/>
    </row>
    <row r="72" spans="3:3" x14ac:dyDescent="0.25">
      <c r="C72" s="3"/>
    </row>
    <row r="73" spans="3:3" x14ac:dyDescent="0.25">
      <c r="C73" s="3"/>
    </row>
    <row r="74" spans="3:3" x14ac:dyDescent="0.25">
      <c r="C74" s="3"/>
    </row>
    <row r="75" spans="3:3" x14ac:dyDescent="0.25">
      <c r="C75" s="3"/>
    </row>
    <row r="76" spans="3:3" x14ac:dyDescent="0.25">
      <c r="C76" s="3"/>
    </row>
    <row r="77" spans="3:3" x14ac:dyDescent="0.25">
      <c r="C77" s="3"/>
    </row>
    <row r="78" spans="3:3" x14ac:dyDescent="0.25">
      <c r="C78" s="3"/>
    </row>
    <row r="79" spans="3:3" x14ac:dyDescent="0.25">
      <c r="C79" s="3"/>
    </row>
    <row r="80" spans="3:3" x14ac:dyDescent="0.25">
      <c r="C80" s="3"/>
    </row>
    <row r="81" spans="3:3" x14ac:dyDescent="0.25">
      <c r="C81" s="3"/>
    </row>
    <row r="82" spans="3:3" x14ac:dyDescent="0.25">
      <c r="C82" s="3"/>
    </row>
    <row r="83" spans="3:3" x14ac:dyDescent="0.25">
      <c r="C83" s="3"/>
    </row>
    <row r="84" spans="3:3" x14ac:dyDescent="0.25">
      <c r="C84" s="3"/>
    </row>
    <row r="85" spans="3:3" x14ac:dyDescent="0.25">
      <c r="C85" s="3"/>
    </row>
    <row r="86" spans="3:3" x14ac:dyDescent="0.25">
      <c r="C86" s="3"/>
    </row>
    <row r="87" spans="3:3" x14ac:dyDescent="0.25">
      <c r="C87" s="3"/>
    </row>
    <row r="88" spans="3:3" x14ac:dyDescent="0.25">
      <c r="C88" s="3"/>
    </row>
    <row r="89" spans="3:3" x14ac:dyDescent="0.25">
      <c r="C89" s="3"/>
    </row>
    <row r="90" spans="3:3" x14ac:dyDescent="0.25">
      <c r="C90" s="3"/>
    </row>
    <row r="91" spans="3:3" x14ac:dyDescent="0.25">
      <c r="C91" s="3"/>
    </row>
    <row r="92" spans="3:3" x14ac:dyDescent="0.25">
      <c r="C92" s="3"/>
    </row>
    <row r="93" spans="3:3" x14ac:dyDescent="0.25">
      <c r="C93" s="3"/>
    </row>
    <row r="94" spans="3:3" x14ac:dyDescent="0.25">
      <c r="C94" s="3"/>
    </row>
    <row r="95" spans="3:3" x14ac:dyDescent="0.25">
      <c r="C95" s="3"/>
    </row>
    <row r="96" spans="3:3" x14ac:dyDescent="0.25">
      <c r="C96" s="3"/>
    </row>
    <row r="97" spans="3:3" x14ac:dyDescent="0.25">
      <c r="C97" s="3"/>
    </row>
    <row r="98" spans="3:3" x14ac:dyDescent="0.25">
      <c r="C98" s="3"/>
    </row>
    <row r="99" spans="3:3" x14ac:dyDescent="0.25">
      <c r="C99" s="3"/>
    </row>
    <row r="100" spans="3:3" x14ac:dyDescent="0.25">
      <c r="C100" s="3"/>
    </row>
    <row r="101" spans="3:3" x14ac:dyDescent="0.25">
      <c r="C101" s="3"/>
    </row>
    <row r="102" spans="3:3" x14ac:dyDescent="0.25">
      <c r="C102" s="3"/>
    </row>
    <row r="103" spans="3:3" x14ac:dyDescent="0.25">
      <c r="C103" s="3"/>
    </row>
    <row r="104" spans="3:3" x14ac:dyDescent="0.25">
      <c r="C104" s="3"/>
    </row>
    <row r="105" spans="3:3" x14ac:dyDescent="0.25">
      <c r="C105" s="3"/>
    </row>
    <row r="106" spans="3:3" x14ac:dyDescent="0.25">
      <c r="C106" s="3"/>
    </row>
    <row r="107" spans="3:3" x14ac:dyDescent="0.25">
      <c r="C107" s="3"/>
    </row>
    <row r="108" spans="3:3" x14ac:dyDescent="0.25">
      <c r="C108" s="3"/>
    </row>
    <row r="109" spans="3:3" x14ac:dyDescent="0.25">
      <c r="C109" s="3"/>
    </row>
    <row r="110" spans="3:3" x14ac:dyDescent="0.25">
      <c r="C110" s="3"/>
    </row>
    <row r="111" spans="3:3" x14ac:dyDescent="0.25">
      <c r="C111" s="3"/>
    </row>
    <row r="112" spans="3:3" x14ac:dyDescent="0.25">
      <c r="C112" s="3"/>
    </row>
    <row r="113" spans="3:3" x14ac:dyDescent="0.25">
      <c r="C113" s="3"/>
    </row>
    <row r="114" spans="3:3" x14ac:dyDescent="0.25">
      <c r="C114" s="3"/>
    </row>
    <row r="115" spans="3:3" x14ac:dyDescent="0.25">
      <c r="C115" s="3"/>
    </row>
    <row r="116" spans="3:3" x14ac:dyDescent="0.25">
      <c r="C116" s="3"/>
    </row>
    <row r="117" spans="3:3" x14ac:dyDescent="0.25">
      <c r="C117" s="3"/>
    </row>
    <row r="118" spans="3:3" x14ac:dyDescent="0.25">
      <c r="C118" s="3"/>
    </row>
    <row r="119" spans="3:3" x14ac:dyDescent="0.25">
      <c r="C119" s="3"/>
    </row>
    <row r="120" spans="3:3" x14ac:dyDescent="0.25">
      <c r="C120" s="3"/>
    </row>
    <row r="121" spans="3:3" x14ac:dyDescent="0.25">
      <c r="C121" s="3"/>
    </row>
    <row r="122" spans="3:3" x14ac:dyDescent="0.25">
      <c r="C122" s="3"/>
    </row>
    <row r="123" spans="3:3" x14ac:dyDescent="0.25">
      <c r="C123" s="3"/>
    </row>
    <row r="124" spans="3:3" x14ac:dyDescent="0.25">
      <c r="C124" s="3"/>
    </row>
    <row r="125" spans="3:3" x14ac:dyDescent="0.25">
      <c r="C125" s="3"/>
    </row>
    <row r="126" spans="3:3" x14ac:dyDescent="0.25">
      <c r="C126" s="3"/>
    </row>
    <row r="127" spans="3:3" x14ac:dyDescent="0.25">
      <c r="C127" s="3"/>
    </row>
    <row r="128" spans="3:3" x14ac:dyDescent="0.25">
      <c r="C128" s="3"/>
    </row>
    <row r="129" spans="3:3" x14ac:dyDescent="0.25">
      <c r="C129" s="3"/>
    </row>
    <row r="130" spans="3:3" x14ac:dyDescent="0.25">
      <c r="C130" s="3"/>
    </row>
    <row r="131" spans="3:3" x14ac:dyDescent="0.25">
      <c r="C131" s="3"/>
    </row>
    <row r="132" spans="3:3" x14ac:dyDescent="0.25">
      <c r="C132" s="3"/>
    </row>
    <row r="133" spans="3:3" x14ac:dyDescent="0.25">
      <c r="C133" s="3"/>
    </row>
    <row r="134" spans="3:3" x14ac:dyDescent="0.25">
      <c r="C134" s="3"/>
    </row>
    <row r="135" spans="3:3" x14ac:dyDescent="0.25">
      <c r="C135" s="3"/>
    </row>
    <row r="136" spans="3:3" x14ac:dyDescent="0.25">
      <c r="C136" s="3"/>
    </row>
    <row r="137" spans="3:3" x14ac:dyDescent="0.25">
      <c r="C137" s="3"/>
    </row>
    <row r="138" spans="3:3" x14ac:dyDescent="0.25">
      <c r="C138" s="3"/>
    </row>
    <row r="139" spans="3:3" x14ac:dyDescent="0.25">
      <c r="C139" s="3"/>
    </row>
    <row r="140" spans="3:3" x14ac:dyDescent="0.25">
      <c r="C140" s="3"/>
    </row>
    <row r="141" spans="3:3" x14ac:dyDescent="0.25">
      <c r="C141" s="3"/>
    </row>
    <row r="142" spans="3:3" x14ac:dyDescent="0.25">
      <c r="C142" s="3"/>
    </row>
    <row r="143" spans="3:3" x14ac:dyDescent="0.25">
      <c r="C143" s="3"/>
    </row>
    <row r="144" spans="3:3" x14ac:dyDescent="0.25">
      <c r="C144" s="3"/>
    </row>
    <row r="145" spans="3:3" x14ac:dyDescent="0.25">
      <c r="C145" s="3"/>
    </row>
    <row r="146" spans="3:3" x14ac:dyDescent="0.25">
      <c r="C146" s="3"/>
    </row>
    <row r="147" spans="3:3" x14ac:dyDescent="0.25">
      <c r="C147" s="3"/>
    </row>
    <row r="148" spans="3:3" x14ac:dyDescent="0.25">
      <c r="C148" s="3"/>
    </row>
    <row r="149" spans="3:3" x14ac:dyDescent="0.25">
      <c r="C149" s="3"/>
    </row>
    <row r="150" spans="3:3" x14ac:dyDescent="0.25">
      <c r="C150" s="3"/>
    </row>
    <row r="151" spans="3:3" x14ac:dyDescent="0.25">
      <c r="C151" s="3"/>
    </row>
    <row r="152" spans="3:3" x14ac:dyDescent="0.25">
      <c r="C152" s="3"/>
    </row>
    <row r="153" spans="3:3" x14ac:dyDescent="0.25">
      <c r="C153" s="3"/>
    </row>
    <row r="154" spans="3:3" x14ac:dyDescent="0.25">
      <c r="C154" s="3"/>
    </row>
    <row r="155" spans="3:3" x14ac:dyDescent="0.25">
      <c r="C155" s="3"/>
    </row>
    <row r="156" spans="3:3" x14ac:dyDescent="0.25">
      <c r="C156" s="3"/>
    </row>
    <row r="157" spans="3:3" x14ac:dyDescent="0.25">
      <c r="C157" s="3"/>
    </row>
    <row r="158" spans="3:3" x14ac:dyDescent="0.25">
      <c r="C158" s="3"/>
    </row>
    <row r="159" spans="3:3" x14ac:dyDescent="0.25">
      <c r="C159" s="3"/>
    </row>
    <row r="160" spans="3:3" x14ac:dyDescent="0.25">
      <c r="C160" s="3"/>
    </row>
    <row r="161" spans="3:3" x14ac:dyDescent="0.25">
      <c r="C161" s="3"/>
    </row>
    <row r="162" spans="3:3" x14ac:dyDescent="0.25">
      <c r="C162" s="3"/>
    </row>
    <row r="163" spans="3:3" x14ac:dyDescent="0.25">
      <c r="C163" s="3"/>
    </row>
    <row r="164" spans="3:3" x14ac:dyDescent="0.25">
      <c r="C164" s="3"/>
    </row>
    <row r="165" spans="3:3" x14ac:dyDescent="0.25">
      <c r="C165" s="3"/>
    </row>
    <row r="166" spans="3:3" x14ac:dyDescent="0.25">
      <c r="C166" s="3"/>
    </row>
    <row r="167" spans="3:3" x14ac:dyDescent="0.25">
      <c r="C167" s="3"/>
    </row>
    <row r="168" spans="3:3" x14ac:dyDescent="0.25">
      <c r="C168" s="3"/>
    </row>
    <row r="169" spans="3:3" x14ac:dyDescent="0.25">
      <c r="C169" s="3"/>
    </row>
    <row r="170" spans="3:3" x14ac:dyDescent="0.25">
      <c r="C170" s="3"/>
    </row>
    <row r="171" spans="3:3" x14ac:dyDescent="0.25">
      <c r="C171" s="3"/>
    </row>
    <row r="172" spans="3:3" x14ac:dyDescent="0.25">
      <c r="C172" s="3"/>
    </row>
    <row r="173" spans="3:3" x14ac:dyDescent="0.25">
      <c r="C173" s="3"/>
    </row>
    <row r="174" spans="3:3" x14ac:dyDescent="0.25">
      <c r="C174" s="3"/>
    </row>
    <row r="175" spans="3:3" x14ac:dyDescent="0.25">
      <c r="C175" s="3"/>
    </row>
    <row r="176" spans="3:3" x14ac:dyDescent="0.25">
      <c r="C176" s="3"/>
    </row>
    <row r="177" spans="3:3" x14ac:dyDescent="0.25">
      <c r="C177" s="3"/>
    </row>
    <row r="178" spans="3:3" x14ac:dyDescent="0.25">
      <c r="C178" s="3"/>
    </row>
    <row r="179" spans="3:3" x14ac:dyDescent="0.25">
      <c r="C179" s="3"/>
    </row>
    <row r="180" spans="3:3" x14ac:dyDescent="0.25">
      <c r="C180" s="3"/>
    </row>
    <row r="181" spans="3:3" x14ac:dyDescent="0.25">
      <c r="C181" s="3"/>
    </row>
    <row r="182" spans="3:3" x14ac:dyDescent="0.25">
      <c r="C182" s="3"/>
    </row>
    <row r="183" spans="3:3" x14ac:dyDescent="0.25">
      <c r="C183" s="3"/>
    </row>
    <row r="184" spans="3:3" x14ac:dyDescent="0.25">
      <c r="C184" s="3"/>
    </row>
    <row r="185" spans="3:3" x14ac:dyDescent="0.25">
      <c r="C185" s="3"/>
    </row>
    <row r="186" spans="3:3" x14ac:dyDescent="0.25">
      <c r="C186" s="3"/>
    </row>
    <row r="187" spans="3:3" x14ac:dyDescent="0.25">
      <c r="C187" s="3"/>
    </row>
    <row r="188" spans="3:3" x14ac:dyDescent="0.25">
      <c r="C188" s="3"/>
    </row>
    <row r="189" spans="3:3" x14ac:dyDescent="0.25">
      <c r="C189" s="3"/>
    </row>
    <row r="190" spans="3:3" x14ac:dyDescent="0.25">
      <c r="C190" s="3"/>
    </row>
    <row r="191" spans="3:3" x14ac:dyDescent="0.25">
      <c r="C191" s="3"/>
    </row>
    <row r="192" spans="3:3" x14ac:dyDescent="0.25">
      <c r="C192" s="3"/>
    </row>
    <row r="193" spans="3:3" x14ac:dyDescent="0.25">
      <c r="C193" s="3"/>
    </row>
    <row r="194" spans="3:3" x14ac:dyDescent="0.25">
      <c r="C194" s="3"/>
    </row>
    <row r="195" spans="3:3" x14ac:dyDescent="0.25">
      <c r="C195" s="3"/>
    </row>
    <row r="196" spans="3:3" x14ac:dyDescent="0.25">
      <c r="C196" s="3"/>
    </row>
    <row r="197" spans="3:3" x14ac:dyDescent="0.25">
      <c r="C197" s="3"/>
    </row>
    <row r="198" spans="3:3" x14ac:dyDescent="0.25">
      <c r="C198" s="3"/>
    </row>
    <row r="199" spans="3:3" x14ac:dyDescent="0.25">
      <c r="C199" s="3"/>
    </row>
    <row r="200" spans="3:3" x14ac:dyDescent="0.25">
      <c r="C200" s="3"/>
    </row>
    <row r="201" spans="3:3" x14ac:dyDescent="0.25">
      <c r="C201" s="3"/>
    </row>
    <row r="202" spans="3:3" x14ac:dyDescent="0.25">
      <c r="C202" s="3"/>
    </row>
    <row r="203" spans="3:3" x14ac:dyDescent="0.25">
      <c r="C203" s="3"/>
    </row>
    <row r="204" spans="3:3" x14ac:dyDescent="0.25">
      <c r="C204" s="3"/>
    </row>
    <row r="205" spans="3:3" x14ac:dyDescent="0.25">
      <c r="C205" s="3"/>
    </row>
    <row r="206" spans="3:3" x14ac:dyDescent="0.25">
      <c r="C206" s="3"/>
    </row>
    <row r="207" spans="3:3" x14ac:dyDescent="0.25">
      <c r="C207" s="3"/>
    </row>
    <row r="208" spans="3:3" x14ac:dyDescent="0.25">
      <c r="C208" s="3"/>
    </row>
    <row r="209" spans="3:3" x14ac:dyDescent="0.25">
      <c r="C209" s="3"/>
    </row>
    <row r="210" spans="3:3" x14ac:dyDescent="0.25">
      <c r="C210" s="3"/>
    </row>
    <row r="211" spans="3:3" x14ac:dyDescent="0.25">
      <c r="C211" s="3"/>
    </row>
    <row r="212" spans="3:3" x14ac:dyDescent="0.25">
      <c r="C212" s="3"/>
    </row>
    <row r="213" spans="3:3" x14ac:dyDescent="0.25">
      <c r="C213" s="3"/>
    </row>
    <row r="214" spans="3:3" x14ac:dyDescent="0.25">
      <c r="C214" s="3"/>
    </row>
    <row r="215" spans="3:3" x14ac:dyDescent="0.25">
      <c r="C215" s="3"/>
    </row>
    <row r="216" spans="3:3" x14ac:dyDescent="0.25">
      <c r="C216" s="3"/>
    </row>
    <row r="217" spans="3:3" x14ac:dyDescent="0.25">
      <c r="C217" s="3"/>
    </row>
    <row r="218" spans="3:3" x14ac:dyDescent="0.25">
      <c r="C218" s="3"/>
    </row>
    <row r="219" spans="3:3" x14ac:dyDescent="0.25">
      <c r="C219" s="3"/>
    </row>
    <row r="220" spans="3:3" x14ac:dyDescent="0.25">
      <c r="C220" s="3"/>
    </row>
    <row r="221" spans="3:3" x14ac:dyDescent="0.25">
      <c r="C221" s="3"/>
    </row>
    <row r="222" spans="3:3" x14ac:dyDescent="0.25">
      <c r="C222" s="3"/>
    </row>
    <row r="223" spans="3:3" x14ac:dyDescent="0.25">
      <c r="C223" s="3"/>
    </row>
    <row r="224" spans="3:3" x14ac:dyDescent="0.25">
      <c r="C224" s="3"/>
    </row>
    <row r="225" spans="3:3" x14ac:dyDescent="0.25">
      <c r="C225" s="3"/>
    </row>
    <row r="226" spans="3:3" x14ac:dyDescent="0.25">
      <c r="C226" s="3"/>
    </row>
    <row r="227" spans="3:3" x14ac:dyDescent="0.25">
      <c r="C227" s="3"/>
    </row>
    <row r="228" spans="3:3" x14ac:dyDescent="0.25">
      <c r="C228" s="3"/>
    </row>
    <row r="229" spans="3:3" x14ac:dyDescent="0.25">
      <c r="C229" s="3"/>
    </row>
    <row r="230" spans="3:3" x14ac:dyDescent="0.25">
      <c r="C230" s="3"/>
    </row>
    <row r="231" spans="3:3" x14ac:dyDescent="0.25">
      <c r="C231" s="3"/>
    </row>
    <row r="232" spans="3:3" x14ac:dyDescent="0.25">
      <c r="C232" s="3"/>
    </row>
    <row r="233" spans="3:3" x14ac:dyDescent="0.25">
      <c r="C233" s="3"/>
    </row>
    <row r="234" spans="3:3" x14ac:dyDescent="0.25">
      <c r="C234" s="3"/>
    </row>
    <row r="235" spans="3:3" x14ac:dyDescent="0.25">
      <c r="C235" s="3"/>
    </row>
    <row r="236" spans="3:3" x14ac:dyDescent="0.25">
      <c r="C236" s="3"/>
    </row>
    <row r="237" spans="3:3" x14ac:dyDescent="0.25">
      <c r="C237" s="3"/>
    </row>
    <row r="238" spans="3:3" x14ac:dyDescent="0.25">
      <c r="C238" s="3"/>
    </row>
    <row r="239" spans="3:3" x14ac:dyDescent="0.25">
      <c r="C239" s="3"/>
    </row>
    <row r="240" spans="3:3" x14ac:dyDescent="0.25">
      <c r="C240" s="3"/>
    </row>
    <row r="241" spans="3:3" x14ac:dyDescent="0.25">
      <c r="C241" s="3"/>
    </row>
    <row r="242" spans="3:3" x14ac:dyDescent="0.25">
      <c r="C242" s="3"/>
    </row>
    <row r="243" spans="3:3" x14ac:dyDescent="0.25">
      <c r="C243" s="3"/>
    </row>
    <row r="244" spans="3:3" x14ac:dyDescent="0.25">
      <c r="C244" s="3"/>
    </row>
    <row r="245" spans="3:3" x14ac:dyDescent="0.25">
      <c r="C245" s="3"/>
    </row>
    <row r="246" spans="3:3" x14ac:dyDescent="0.25">
      <c r="C246" s="3"/>
    </row>
    <row r="247" spans="3:3" x14ac:dyDescent="0.25">
      <c r="C247" s="3"/>
    </row>
    <row r="248" spans="3:3" x14ac:dyDescent="0.25">
      <c r="C248" s="3"/>
    </row>
    <row r="249" spans="3:3" x14ac:dyDescent="0.25">
      <c r="C249" s="3"/>
    </row>
    <row r="250" spans="3:3" x14ac:dyDescent="0.25">
      <c r="C250" s="3"/>
    </row>
    <row r="251" spans="3:3" x14ac:dyDescent="0.25">
      <c r="C251" s="3"/>
    </row>
    <row r="252" spans="3:3" x14ac:dyDescent="0.25">
      <c r="C252" s="3"/>
    </row>
    <row r="253" spans="3:3" x14ac:dyDescent="0.25">
      <c r="C253" s="3"/>
    </row>
    <row r="254" spans="3:3" x14ac:dyDescent="0.25">
      <c r="C254" s="3"/>
    </row>
    <row r="255" spans="3:3" x14ac:dyDescent="0.25">
      <c r="C255" s="3"/>
    </row>
    <row r="256" spans="3:3" x14ac:dyDescent="0.25">
      <c r="C256" s="3"/>
    </row>
    <row r="257" spans="3:3" x14ac:dyDescent="0.25">
      <c r="C257" s="3"/>
    </row>
    <row r="258" spans="3:3" x14ac:dyDescent="0.25">
      <c r="C258" s="3"/>
    </row>
    <row r="259" spans="3:3" x14ac:dyDescent="0.25">
      <c r="C259" s="3"/>
    </row>
    <row r="260" spans="3:3" x14ac:dyDescent="0.25">
      <c r="C260" s="3"/>
    </row>
    <row r="261" spans="3:3" x14ac:dyDescent="0.25">
      <c r="C261" s="3"/>
    </row>
    <row r="262" spans="3:3" x14ac:dyDescent="0.25">
      <c r="C262" s="3"/>
    </row>
    <row r="263" spans="3:3" x14ac:dyDescent="0.25">
      <c r="C263" s="3"/>
    </row>
    <row r="264" spans="3:3" x14ac:dyDescent="0.25">
      <c r="C264" s="3"/>
    </row>
    <row r="265" spans="3:3" x14ac:dyDescent="0.25">
      <c r="C265" s="3"/>
    </row>
    <row r="266" spans="3:3" x14ac:dyDescent="0.25">
      <c r="C266" s="3"/>
    </row>
    <row r="267" spans="3:3" x14ac:dyDescent="0.25">
      <c r="C267" s="3"/>
    </row>
    <row r="268" spans="3:3" x14ac:dyDescent="0.25">
      <c r="C268" s="3"/>
    </row>
    <row r="269" spans="3:3" x14ac:dyDescent="0.25">
      <c r="C269" s="3"/>
    </row>
    <row r="270" spans="3:3" x14ac:dyDescent="0.25">
      <c r="C270" s="3"/>
    </row>
    <row r="271" spans="3:3" x14ac:dyDescent="0.25">
      <c r="C271" s="3"/>
    </row>
    <row r="272" spans="3:3" x14ac:dyDescent="0.25">
      <c r="C272" s="3"/>
    </row>
    <row r="273" spans="3:3" x14ac:dyDescent="0.25">
      <c r="C273" s="3"/>
    </row>
    <row r="274" spans="3:3" x14ac:dyDescent="0.25">
      <c r="C274" s="3"/>
    </row>
    <row r="275" spans="3:3" x14ac:dyDescent="0.25">
      <c r="C275" s="3"/>
    </row>
    <row r="276" spans="3:3" x14ac:dyDescent="0.25">
      <c r="C276" s="3"/>
    </row>
    <row r="277" spans="3:3" x14ac:dyDescent="0.25">
      <c r="C277" s="3"/>
    </row>
    <row r="278" spans="3:3" x14ac:dyDescent="0.25">
      <c r="C278" s="3"/>
    </row>
    <row r="279" spans="3:3" x14ac:dyDescent="0.25">
      <c r="C279" s="3"/>
    </row>
    <row r="280" spans="3:3" x14ac:dyDescent="0.25">
      <c r="C280" s="3"/>
    </row>
    <row r="281" spans="3:3" x14ac:dyDescent="0.25">
      <c r="C281" s="3"/>
    </row>
    <row r="282" spans="3:3" x14ac:dyDescent="0.25">
      <c r="C282" s="3"/>
    </row>
    <row r="283" spans="3:3" x14ac:dyDescent="0.25">
      <c r="C283" s="3"/>
    </row>
    <row r="284" spans="3:3" x14ac:dyDescent="0.25">
      <c r="C284" s="3"/>
    </row>
    <row r="285" spans="3:3" x14ac:dyDescent="0.25">
      <c r="C285" s="3"/>
    </row>
    <row r="286" spans="3:3" x14ac:dyDescent="0.25">
      <c r="C286" s="3"/>
    </row>
    <row r="287" spans="3:3" x14ac:dyDescent="0.25">
      <c r="C287" s="3"/>
    </row>
    <row r="288" spans="3:3" x14ac:dyDescent="0.25">
      <c r="C288" s="3"/>
    </row>
    <row r="289" spans="3:3" x14ac:dyDescent="0.25">
      <c r="C289" s="3"/>
    </row>
    <row r="290" spans="3:3" x14ac:dyDescent="0.25">
      <c r="C290" s="3"/>
    </row>
    <row r="291" spans="3:3" x14ac:dyDescent="0.25">
      <c r="C291" s="3"/>
    </row>
    <row r="292" spans="3:3" x14ac:dyDescent="0.25">
      <c r="C292" s="3"/>
    </row>
    <row r="293" spans="3:3" x14ac:dyDescent="0.25">
      <c r="C293" s="3"/>
    </row>
    <row r="294" spans="3:3" x14ac:dyDescent="0.25">
      <c r="C294" s="3"/>
    </row>
    <row r="295" spans="3:3" x14ac:dyDescent="0.25">
      <c r="C295" s="3"/>
    </row>
    <row r="296" spans="3:3" x14ac:dyDescent="0.25">
      <c r="C296" s="3"/>
    </row>
    <row r="297" spans="3:3" x14ac:dyDescent="0.25">
      <c r="C297" s="3"/>
    </row>
    <row r="298" spans="3:3" x14ac:dyDescent="0.25">
      <c r="C298" s="3"/>
    </row>
    <row r="299" spans="3:3" x14ac:dyDescent="0.25">
      <c r="C299" s="3"/>
    </row>
    <row r="300" spans="3:3" x14ac:dyDescent="0.25">
      <c r="C300" s="3"/>
    </row>
    <row r="301" spans="3:3" x14ac:dyDescent="0.25">
      <c r="C301" s="3"/>
    </row>
    <row r="302" spans="3:3" x14ac:dyDescent="0.25">
      <c r="C302" s="3"/>
    </row>
    <row r="303" spans="3:3" x14ac:dyDescent="0.25">
      <c r="C303" s="3"/>
    </row>
    <row r="304" spans="3:3" x14ac:dyDescent="0.25">
      <c r="C304" s="3"/>
    </row>
    <row r="305" spans="3:3" x14ac:dyDescent="0.25">
      <c r="C305" s="3"/>
    </row>
    <row r="306" spans="3:3" x14ac:dyDescent="0.25">
      <c r="C306" s="3"/>
    </row>
    <row r="307" spans="3:3" x14ac:dyDescent="0.25">
      <c r="C307" s="3"/>
    </row>
    <row r="308" spans="3:3" x14ac:dyDescent="0.25">
      <c r="C308" s="3"/>
    </row>
    <row r="309" spans="3:3" x14ac:dyDescent="0.25">
      <c r="C309" s="3"/>
    </row>
    <row r="310" spans="3:3" x14ac:dyDescent="0.25">
      <c r="C310" s="3"/>
    </row>
    <row r="311" spans="3:3" x14ac:dyDescent="0.25">
      <c r="C311" s="3"/>
    </row>
    <row r="312" spans="3:3" x14ac:dyDescent="0.25">
      <c r="C312" s="3"/>
    </row>
    <row r="313" spans="3:3" x14ac:dyDescent="0.25">
      <c r="C313" s="3"/>
    </row>
    <row r="314" spans="3:3" x14ac:dyDescent="0.25">
      <c r="C314" s="3"/>
    </row>
    <row r="315" spans="3:3" x14ac:dyDescent="0.25">
      <c r="C315" s="3"/>
    </row>
    <row r="316" spans="3:3" x14ac:dyDescent="0.25">
      <c r="C316" s="3"/>
    </row>
    <row r="317" spans="3:3" x14ac:dyDescent="0.25">
      <c r="C317" s="3"/>
    </row>
    <row r="318" spans="3:3" x14ac:dyDescent="0.25">
      <c r="C318" s="3"/>
    </row>
    <row r="319" spans="3:3" x14ac:dyDescent="0.25">
      <c r="C319" s="3"/>
    </row>
    <row r="320" spans="3:3" x14ac:dyDescent="0.25">
      <c r="C320" s="3"/>
    </row>
    <row r="321" spans="3:3" x14ac:dyDescent="0.25">
      <c r="C321" s="3"/>
    </row>
    <row r="322" spans="3:3" x14ac:dyDescent="0.25">
      <c r="C322" s="3"/>
    </row>
    <row r="323" spans="3:3" x14ac:dyDescent="0.25">
      <c r="C323" s="3"/>
    </row>
    <row r="324" spans="3:3" x14ac:dyDescent="0.25">
      <c r="C324" s="3"/>
    </row>
    <row r="325" spans="3:3" x14ac:dyDescent="0.25">
      <c r="C325" s="3"/>
    </row>
    <row r="326" spans="3:3" x14ac:dyDescent="0.25">
      <c r="C326" s="3"/>
    </row>
    <row r="327" spans="3:3" x14ac:dyDescent="0.25">
      <c r="C327" s="3"/>
    </row>
    <row r="328" spans="3:3" x14ac:dyDescent="0.25">
      <c r="C328" s="3"/>
    </row>
    <row r="329" spans="3:3" x14ac:dyDescent="0.25">
      <c r="C329" s="3"/>
    </row>
    <row r="330" spans="3:3" x14ac:dyDescent="0.25">
      <c r="C330" s="3"/>
    </row>
    <row r="331" spans="3:3" x14ac:dyDescent="0.25">
      <c r="C331" s="3"/>
    </row>
    <row r="332" spans="3:3" x14ac:dyDescent="0.25">
      <c r="C332" s="3"/>
    </row>
    <row r="333" spans="3:3" x14ac:dyDescent="0.25">
      <c r="C333" s="3"/>
    </row>
    <row r="334" spans="3:3" x14ac:dyDescent="0.25">
      <c r="C334" s="3"/>
    </row>
    <row r="335" spans="3:3" x14ac:dyDescent="0.25">
      <c r="C335" s="3"/>
    </row>
    <row r="336" spans="3:3" x14ac:dyDescent="0.25">
      <c r="C336" s="3"/>
    </row>
    <row r="337" spans="3:3" x14ac:dyDescent="0.25">
      <c r="C337" s="3"/>
    </row>
    <row r="338" spans="3:3" x14ac:dyDescent="0.25">
      <c r="C338" s="3"/>
    </row>
    <row r="339" spans="3:3" x14ac:dyDescent="0.25">
      <c r="C339" s="3"/>
    </row>
    <row r="340" spans="3:3" x14ac:dyDescent="0.25">
      <c r="C340" s="3"/>
    </row>
    <row r="341" spans="3:3" x14ac:dyDescent="0.25">
      <c r="C341" s="3"/>
    </row>
    <row r="342" spans="3:3" x14ac:dyDescent="0.25">
      <c r="C342" s="3"/>
    </row>
    <row r="343" spans="3:3" x14ac:dyDescent="0.25">
      <c r="C343" s="3"/>
    </row>
    <row r="344" spans="3:3" x14ac:dyDescent="0.25">
      <c r="C344" s="3"/>
    </row>
    <row r="345" spans="3:3" x14ac:dyDescent="0.25">
      <c r="C345" s="3"/>
    </row>
    <row r="346" spans="3:3" x14ac:dyDescent="0.25">
      <c r="C346" s="3"/>
    </row>
    <row r="347" spans="3:3" x14ac:dyDescent="0.25">
      <c r="C347" s="3"/>
    </row>
    <row r="348" spans="3:3" x14ac:dyDescent="0.25">
      <c r="C348" s="3"/>
    </row>
    <row r="349" spans="3:3" x14ac:dyDescent="0.25">
      <c r="C349" s="3"/>
    </row>
    <row r="350" spans="3:3" x14ac:dyDescent="0.25">
      <c r="C350" s="3"/>
    </row>
    <row r="351" spans="3:3" x14ac:dyDescent="0.25">
      <c r="C351" s="3"/>
    </row>
    <row r="352" spans="3:3" x14ac:dyDescent="0.25">
      <c r="C352" s="3"/>
    </row>
    <row r="353" spans="3:3" x14ac:dyDescent="0.25">
      <c r="C353" s="3"/>
    </row>
    <row r="354" spans="3:3" x14ac:dyDescent="0.25">
      <c r="C354" s="3"/>
    </row>
    <row r="355" spans="3:3" x14ac:dyDescent="0.25">
      <c r="C355" s="3"/>
    </row>
    <row r="356" spans="3:3" x14ac:dyDescent="0.25">
      <c r="C356" s="3"/>
    </row>
    <row r="357" spans="3:3" x14ac:dyDescent="0.25">
      <c r="C357" s="3"/>
    </row>
    <row r="358" spans="3:3" x14ac:dyDescent="0.25">
      <c r="C358" s="3"/>
    </row>
    <row r="359" spans="3:3" x14ac:dyDescent="0.25">
      <c r="C359" s="3"/>
    </row>
  </sheetData>
  <mergeCells count="45">
    <mergeCell ref="B41:M41"/>
    <mergeCell ref="F20:G20"/>
    <mergeCell ref="C26:H26"/>
    <mergeCell ref="C33:M33"/>
    <mergeCell ref="C21:E21"/>
    <mergeCell ref="F21:H21"/>
    <mergeCell ref="E37:F37"/>
    <mergeCell ref="B39:M39"/>
    <mergeCell ref="B32:M32"/>
    <mergeCell ref="C34:M34"/>
    <mergeCell ref="E38:F38"/>
    <mergeCell ref="C37:D37"/>
    <mergeCell ref="B40:M40"/>
    <mergeCell ref="C11:I11"/>
    <mergeCell ref="B10:M10"/>
    <mergeCell ref="C15:E15"/>
    <mergeCell ref="F15:J15"/>
    <mergeCell ref="C16:E16"/>
    <mergeCell ref="F16:J16"/>
    <mergeCell ref="C13:H13"/>
    <mergeCell ref="B12:M12"/>
    <mergeCell ref="F19:H19"/>
    <mergeCell ref="C31:H31"/>
    <mergeCell ref="C24:I24"/>
    <mergeCell ref="C20:E20"/>
    <mergeCell ref="C27:H27"/>
    <mergeCell ref="C28:H28"/>
    <mergeCell ref="C29:H29"/>
    <mergeCell ref="C30:H30"/>
    <mergeCell ref="B44:M44"/>
    <mergeCell ref="B2:M2"/>
    <mergeCell ref="B3:M3"/>
    <mergeCell ref="B4:M4"/>
    <mergeCell ref="C5:M5"/>
    <mergeCell ref="C6:M6"/>
    <mergeCell ref="C7:D7"/>
    <mergeCell ref="E7:H7"/>
    <mergeCell ref="I7:M7"/>
    <mergeCell ref="B8:M8"/>
    <mergeCell ref="B9:M9"/>
    <mergeCell ref="C36:M36"/>
    <mergeCell ref="C38:D38"/>
    <mergeCell ref="C18:E18"/>
    <mergeCell ref="F18:H18"/>
    <mergeCell ref="C19:E19"/>
  </mergeCells>
  <dataValidations count="2">
    <dataValidation type="list" allowBlank="1" showInputMessage="1" showErrorMessage="1" sqref="I26:I31 I18:I19 I13 I21" xr:uid="{00000000-0002-0000-0900-000000000000}">
      <formula1>"SI,NO,NO APLICA"</formula1>
    </dataValidation>
    <dataValidation type="list" allowBlank="1" showInputMessage="1" showErrorMessage="1" sqref="F18:H18" xr:uid="{00000000-0002-0000-0900-000001000000}">
      <formula1>"ARQUITECTO/A,INGENIERO/A CIVIL,OTRO,NO PRESENTA"</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A593E9"/>
  </sheetPr>
  <dimension ref="B1:R365"/>
  <sheetViews>
    <sheetView showGridLines="0" topLeftCell="A42" zoomScale="70" zoomScaleNormal="70" workbookViewId="0">
      <selection activeCell="B48" sqref="B48:M48"/>
    </sheetView>
  </sheetViews>
  <sheetFormatPr baseColWidth="10" defaultColWidth="11.44140625" defaultRowHeight="13.2" x14ac:dyDescent="0.25"/>
  <cols>
    <col min="1" max="1" width="5.44140625" style="3" customWidth="1"/>
    <col min="2" max="2" width="19.44140625" style="3" customWidth="1"/>
    <col min="3" max="3" width="9.44140625" style="5" customWidth="1"/>
    <col min="4" max="5" width="9.44140625" style="3" customWidth="1"/>
    <col min="6" max="6" width="11" style="3" customWidth="1"/>
    <col min="7" max="7" width="18.44140625" style="3" customWidth="1"/>
    <col min="8" max="8" width="30.44140625" style="3" customWidth="1"/>
    <col min="9" max="9" width="20.44140625" style="3" customWidth="1"/>
    <col min="10" max="10" width="24.44140625" style="4" customWidth="1"/>
    <col min="11" max="11" width="30.44140625" style="47" customWidth="1"/>
    <col min="12" max="12" width="14.44140625" style="4" customWidth="1"/>
    <col min="13" max="13" width="54.44140625" style="45" customWidth="1"/>
    <col min="14" max="14" width="5.44140625" style="3" customWidth="1"/>
    <col min="15" max="16" width="11.44140625" style="3" customWidth="1"/>
    <col min="17" max="17" width="17.44140625" style="3" customWidth="1"/>
    <col min="18" max="18" width="13.109375" style="3" customWidth="1"/>
    <col min="19" max="16384" width="11.44140625" style="3"/>
  </cols>
  <sheetData>
    <row r="1" spans="2:13" ht="25.2" customHeight="1" x14ac:dyDescent="0.25">
      <c r="C1" s="3"/>
    </row>
    <row r="2" spans="2:13" ht="24.75" customHeight="1" x14ac:dyDescent="0.25">
      <c r="B2" s="269" t="s">
        <v>18</v>
      </c>
      <c r="C2" s="269"/>
      <c r="D2" s="269"/>
      <c r="E2" s="269"/>
      <c r="F2" s="269"/>
      <c r="G2" s="269"/>
      <c r="H2" s="269"/>
      <c r="I2" s="269"/>
      <c r="J2" s="269"/>
      <c r="K2" s="269"/>
      <c r="L2" s="269"/>
      <c r="M2" s="269"/>
    </row>
    <row r="3" spans="2:13" ht="10.199999999999999" customHeight="1" x14ac:dyDescent="0.25">
      <c r="B3" s="209"/>
      <c r="C3" s="209"/>
      <c r="D3" s="209"/>
      <c r="E3" s="209"/>
      <c r="F3" s="209"/>
      <c r="G3" s="209"/>
      <c r="H3" s="209"/>
      <c r="I3" s="209"/>
      <c r="J3" s="209"/>
      <c r="K3" s="209"/>
      <c r="L3" s="209"/>
      <c r="M3" s="209"/>
    </row>
    <row r="4" spans="2:13" s="1" customFormat="1" ht="24.75" customHeight="1" x14ac:dyDescent="0.25">
      <c r="B4" s="270" t="s">
        <v>22</v>
      </c>
      <c r="C4" s="270"/>
      <c r="D4" s="270"/>
      <c r="E4" s="270"/>
      <c r="F4" s="270"/>
      <c r="G4" s="270"/>
      <c r="H4" s="270"/>
      <c r="I4" s="270"/>
      <c r="J4" s="270"/>
      <c r="K4" s="270"/>
      <c r="L4" s="270"/>
      <c r="M4" s="270"/>
    </row>
    <row r="5" spans="2:13" s="1" customFormat="1" ht="24.75" customHeight="1" x14ac:dyDescent="0.25">
      <c r="B5" s="20" t="s">
        <v>0</v>
      </c>
      <c r="C5" s="272" t="str">
        <f>+DATOS!C2</f>
        <v>IDRD-SG-CM-012-2026</v>
      </c>
      <c r="D5" s="272"/>
      <c r="E5" s="272"/>
      <c r="F5" s="272"/>
      <c r="G5" s="272"/>
      <c r="H5" s="272"/>
      <c r="I5" s="272"/>
      <c r="J5" s="272"/>
      <c r="K5" s="272"/>
      <c r="L5" s="272"/>
      <c r="M5" s="272"/>
    </row>
    <row r="6" spans="2:13" s="1" customFormat="1" ht="55.5" customHeight="1" x14ac:dyDescent="0.25">
      <c r="B6" s="20" t="s">
        <v>3</v>
      </c>
      <c r="C6" s="373" t="str">
        <f>+DATOS!C3</f>
        <v>CONTRATAR INTERVENTORÍA INTEGRAL QUE INCLUYE, PERO NO SE LIMITA A LA INTERVENTORÍA TÉCNICA, FINANCIERA Y/O CONTABLE, JURÍDICA, ADMINISTRATIVA, OPERATIVA Y MEDIO AMBIENTAL EN LA ETAPA DE OPERACIÓN Y MANTENIMIENTO DEL CONTRATO DE CONCESIÓN BAJO UN ESQUEMA DE ASOCIACIÓN PÚBLICO - PRIVADA DE INICIATIVA PRIVADA APP NO. IDRD-APP-IP-001-2015.</v>
      </c>
      <c r="D6" s="373"/>
      <c r="E6" s="373"/>
      <c r="F6" s="373"/>
      <c r="G6" s="373"/>
      <c r="H6" s="373"/>
      <c r="I6" s="373"/>
      <c r="J6" s="373"/>
      <c r="K6" s="373"/>
      <c r="L6" s="373"/>
      <c r="M6" s="373"/>
    </row>
    <row r="7" spans="2:13" s="1" customFormat="1" ht="35.25" customHeight="1" x14ac:dyDescent="0.25">
      <c r="B7" s="8" t="s">
        <v>19</v>
      </c>
      <c r="C7" s="357">
        <v>2</v>
      </c>
      <c r="D7" s="358"/>
      <c r="E7" s="276" t="s">
        <v>20</v>
      </c>
      <c r="F7" s="277"/>
      <c r="G7" s="277"/>
      <c r="H7" s="278"/>
      <c r="I7" s="357" t="s">
        <v>21</v>
      </c>
      <c r="J7" s="359"/>
      <c r="K7" s="359"/>
      <c r="L7" s="359"/>
      <c r="M7" s="358"/>
    </row>
    <row r="8" spans="2:13" ht="10.199999999999999" customHeight="1" x14ac:dyDescent="0.25">
      <c r="B8" s="209"/>
      <c r="C8" s="209"/>
      <c r="D8" s="209"/>
      <c r="E8" s="209"/>
      <c r="F8" s="209"/>
      <c r="G8" s="209"/>
      <c r="H8" s="209"/>
      <c r="I8" s="209"/>
      <c r="J8" s="209"/>
      <c r="K8" s="279"/>
      <c r="L8" s="279"/>
      <c r="M8" s="209"/>
    </row>
    <row r="9" spans="2:13" s="1" customFormat="1" ht="30" customHeight="1" x14ac:dyDescent="0.25">
      <c r="B9" s="256" t="s">
        <v>199</v>
      </c>
      <c r="C9" s="257"/>
      <c r="D9" s="257"/>
      <c r="E9" s="257"/>
      <c r="F9" s="257"/>
      <c r="G9" s="257"/>
      <c r="H9" s="257"/>
      <c r="I9" s="257"/>
      <c r="J9" s="257"/>
      <c r="K9" s="257"/>
      <c r="L9" s="257"/>
      <c r="M9" s="258"/>
    </row>
    <row r="10" spans="2:13" ht="10.199999999999999" customHeight="1" x14ac:dyDescent="0.25">
      <c r="B10" s="393"/>
      <c r="C10" s="394"/>
      <c r="D10" s="394"/>
      <c r="E10" s="394"/>
      <c r="F10" s="394"/>
      <c r="G10" s="394"/>
      <c r="H10" s="394"/>
      <c r="I10" s="394"/>
      <c r="J10" s="394"/>
      <c r="K10" s="394"/>
      <c r="L10" s="394"/>
      <c r="M10" s="395"/>
    </row>
    <row r="11" spans="2:13" s="1" customFormat="1" ht="25.2" customHeight="1" x14ac:dyDescent="0.25">
      <c r="B11" s="19" t="s">
        <v>149</v>
      </c>
      <c r="C11" s="390" t="s">
        <v>200</v>
      </c>
      <c r="D11" s="391"/>
      <c r="E11" s="391"/>
      <c r="F11" s="391"/>
      <c r="G11" s="391"/>
      <c r="H11" s="391"/>
      <c r="I11" s="392"/>
      <c r="J11" s="10" t="s">
        <v>28</v>
      </c>
      <c r="K11" s="10" t="s">
        <v>29</v>
      </c>
      <c r="L11" s="10" t="s">
        <v>30</v>
      </c>
      <c r="M11" s="10" t="s">
        <v>31</v>
      </c>
    </row>
    <row r="12" spans="2:13" ht="10.199999999999999" customHeight="1" x14ac:dyDescent="0.25">
      <c r="B12" s="210"/>
      <c r="C12" s="211"/>
      <c r="D12" s="211"/>
      <c r="E12" s="211"/>
      <c r="F12" s="211"/>
      <c r="G12" s="211"/>
      <c r="H12" s="211"/>
      <c r="I12" s="211"/>
      <c r="J12" s="211"/>
      <c r="K12" s="211"/>
      <c r="L12" s="211"/>
      <c r="M12" s="212"/>
    </row>
    <row r="13" spans="2:13" ht="49.5" customHeight="1" x14ac:dyDescent="0.25">
      <c r="B13" s="66" t="s">
        <v>149</v>
      </c>
      <c r="C13" s="314" t="s">
        <v>151</v>
      </c>
      <c r="D13" s="315"/>
      <c r="E13" s="315"/>
      <c r="F13" s="315"/>
      <c r="G13" s="315"/>
      <c r="H13" s="316"/>
      <c r="I13" s="12" t="s">
        <v>32</v>
      </c>
      <c r="J13" s="23">
        <f>IF(I13="SI",1,(IF(I13="NO APLICA",-1,0)))</f>
        <v>1</v>
      </c>
      <c r="K13" s="56" t="s">
        <v>152</v>
      </c>
      <c r="L13" s="57">
        <v>1</v>
      </c>
      <c r="M13" s="60"/>
    </row>
    <row r="14" spans="2:13" ht="10.199999999999999" customHeight="1" x14ac:dyDescent="0.25">
      <c r="B14" s="40"/>
      <c r="C14" s="32"/>
      <c r="D14" s="32"/>
      <c r="E14" s="32"/>
      <c r="F14" s="32"/>
      <c r="G14" s="32"/>
      <c r="H14" s="32"/>
      <c r="I14" s="32"/>
      <c r="J14" s="32"/>
      <c r="K14" s="48"/>
      <c r="L14" s="44"/>
      <c r="M14" s="41"/>
    </row>
    <row r="15" spans="2:13" ht="34.950000000000003" customHeight="1" x14ac:dyDescent="0.25">
      <c r="B15" s="70"/>
      <c r="C15" s="374" t="s">
        <v>24</v>
      </c>
      <c r="D15" s="374"/>
      <c r="E15" s="374"/>
      <c r="F15" s="386" t="s">
        <v>201</v>
      </c>
      <c r="G15" s="386"/>
      <c r="H15" s="386"/>
      <c r="I15" s="386"/>
      <c r="J15" s="386"/>
      <c r="K15" s="56" t="s">
        <v>152</v>
      </c>
      <c r="L15" s="57">
        <v>1</v>
      </c>
      <c r="M15" s="60"/>
    </row>
    <row r="16" spans="2:13" ht="34.950000000000003" customHeight="1" x14ac:dyDescent="0.25">
      <c r="B16" s="70"/>
      <c r="C16" s="374" t="s">
        <v>154</v>
      </c>
      <c r="D16" s="374"/>
      <c r="E16" s="374"/>
      <c r="F16" s="396" t="s">
        <v>202</v>
      </c>
      <c r="G16" s="396"/>
      <c r="H16" s="396"/>
      <c r="I16" s="396"/>
      <c r="J16" s="396"/>
      <c r="K16" s="56" t="str">
        <f>+K15</f>
        <v>Formato 6 – Personal mínimo</v>
      </c>
      <c r="L16" s="57">
        <v>1</v>
      </c>
      <c r="M16" s="60"/>
    </row>
    <row r="17" spans="2:18" ht="10.199999999999999" customHeight="1" x14ac:dyDescent="0.25">
      <c r="B17" s="40"/>
      <c r="C17" s="32"/>
      <c r="D17" s="32"/>
      <c r="E17" s="32"/>
      <c r="F17" s="32"/>
      <c r="G17" s="32"/>
      <c r="H17" s="32"/>
      <c r="I17" s="32"/>
      <c r="J17" s="32"/>
      <c r="K17" s="48"/>
      <c r="L17" s="44"/>
      <c r="M17" s="41"/>
    </row>
    <row r="18" spans="2:18" ht="34.950000000000003" customHeight="1" x14ac:dyDescent="0.25">
      <c r="B18" s="40"/>
      <c r="C18" s="374" t="s">
        <v>156</v>
      </c>
      <c r="D18" s="374"/>
      <c r="E18" s="374"/>
      <c r="F18" s="400" t="s">
        <v>203</v>
      </c>
      <c r="G18" s="405"/>
      <c r="H18" s="405"/>
      <c r="I18" s="12" t="s">
        <v>32</v>
      </c>
      <c r="J18" s="23">
        <f>IF(I18="SI",1,(IF(I18="NO APLICA",-1,0)))</f>
        <v>1</v>
      </c>
      <c r="K18" s="56" t="s">
        <v>158</v>
      </c>
      <c r="L18" s="57">
        <v>1</v>
      </c>
      <c r="M18" s="60"/>
    </row>
    <row r="19" spans="2:18" ht="34.950000000000003" customHeight="1" x14ac:dyDescent="0.25">
      <c r="B19" s="70"/>
      <c r="C19" s="374" t="s">
        <v>160</v>
      </c>
      <c r="D19" s="374"/>
      <c r="E19" s="374"/>
      <c r="F19" s="387" t="s">
        <v>204</v>
      </c>
      <c r="G19" s="388"/>
      <c r="H19" s="389"/>
      <c r="I19" s="12" t="s">
        <v>32</v>
      </c>
      <c r="J19" s="23">
        <f>IF(I19="SI",1,(IF(I19="NO APLICA",-1,0)))</f>
        <v>1</v>
      </c>
      <c r="K19" s="56" t="s">
        <v>205</v>
      </c>
      <c r="L19" s="57">
        <v>1</v>
      </c>
      <c r="M19" s="60"/>
      <c r="O19" s="68" t="s">
        <v>163</v>
      </c>
    </row>
    <row r="20" spans="2:18" ht="54" customHeight="1" x14ac:dyDescent="0.25">
      <c r="B20" s="40"/>
      <c r="C20" s="374" t="s">
        <v>164</v>
      </c>
      <c r="D20" s="374"/>
      <c r="E20" s="374"/>
      <c r="F20" s="400" t="s">
        <v>206</v>
      </c>
      <c r="G20" s="401"/>
      <c r="H20" s="75" t="s">
        <v>166</v>
      </c>
      <c r="I20" s="74">
        <v>4.38</v>
      </c>
      <c r="J20" s="69">
        <f>+IF(I20&gt;=O20,1,0)</f>
        <v>1</v>
      </c>
      <c r="K20" s="56" t="s">
        <v>207</v>
      </c>
      <c r="L20" s="57">
        <v>1</v>
      </c>
      <c r="M20" s="60"/>
      <c r="O20" s="67">
        <f>+SUM(J38:J42)</f>
        <v>4.38</v>
      </c>
      <c r="Q20" s="78"/>
      <c r="R20" s="79"/>
    </row>
    <row r="21" spans="2:18" ht="139.5" customHeight="1" x14ac:dyDescent="0.25">
      <c r="B21" s="40"/>
      <c r="C21" s="374" t="s">
        <v>168</v>
      </c>
      <c r="D21" s="374"/>
      <c r="E21" s="374"/>
      <c r="F21" s="400" t="s">
        <v>208</v>
      </c>
      <c r="G21" s="405"/>
      <c r="H21" s="405"/>
      <c r="I21" s="12" t="s">
        <v>32</v>
      </c>
      <c r="J21" s="23">
        <f>IF(I21="SI",1,(IF(I21="NO APLICA",-1,0)))</f>
        <v>1</v>
      </c>
      <c r="K21" s="56" t="s">
        <v>180</v>
      </c>
      <c r="L21" s="57">
        <v>1</v>
      </c>
      <c r="M21" s="60"/>
      <c r="O21" s="147"/>
      <c r="Q21" s="78"/>
      <c r="R21" s="79"/>
    </row>
    <row r="22" spans="2:18" ht="10.199999999999999" customHeight="1" x14ac:dyDescent="0.25">
      <c r="B22" s="40"/>
      <c r="C22" s="32"/>
      <c r="D22" s="32"/>
      <c r="E22" s="32"/>
      <c r="F22" s="32"/>
      <c r="G22" s="32"/>
      <c r="H22" s="32"/>
      <c r="I22" s="32"/>
      <c r="J22" s="32"/>
      <c r="K22" s="48"/>
      <c r="L22" s="44"/>
      <c r="M22" s="41"/>
    </row>
    <row r="23" spans="2:18" ht="10.199999999999999" customHeight="1" x14ac:dyDescent="0.25">
      <c r="B23" s="40"/>
      <c r="C23" s="32"/>
      <c r="D23" s="32"/>
      <c r="E23" s="32"/>
      <c r="F23" s="32"/>
      <c r="G23" s="32"/>
      <c r="H23" s="32"/>
      <c r="I23" s="32"/>
      <c r="J23" s="32"/>
      <c r="K23" s="48"/>
      <c r="L23" s="44"/>
      <c r="M23" s="41"/>
    </row>
    <row r="24" spans="2:18" s="1" customFormat="1" ht="25.2" customHeight="1" x14ac:dyDescent="0.25">
      <c r="B24" s="19" t="s">
        <v>171</v>
      </c>
      <c r="C24" s="369" t="s">
        <v>172</v>
      </c>
      <c r="D24" s="370"/>
      <c r="E24" s="370"/>
      <c r="F24" s="370"/>
      <c r="G24" s="370"/>
      <c r="H24" s="370"/>
      <c r="I24" s="371"/>
      <c r="J24" s="10" t="s">
        <v>28</v>
      </c>
      <c r="K24" s="10" t="s">
        <v>29</v>
      </c>
      <c r="L24" s="10" t="s">
        <v>30</v>
      </c>
      <c r="M24" s="10" t="s">
        <v>31</v>
      </c>
    </row>
    <row r="25" spans="2:18" ht="10.199999999999999" customHeight="1" x14ac:dyDescent="0.25">
      <c r="B25" s="31"/>
      <c r="C25" s="32"/>
      <c r="D25" s="32"/>
      <c r="E25" s="32"/>
      <c r="F25" s="32"/>
      <c r="G25" s="32"/>
      <c r="H25" s="32"/>
      <c r="I25" s="32"/>
      <c r="J25" s="32"/>
      <c r="K25" s="48"/>
      <c r="L25" s="44"/>
      <c r="M25" s="41"/>
    </row>
    <row r="26" spans="2:18" ht="34.950000000000003" customHeight="1" x14ac:dyDescent="0.25">
      <c r="B26" s="40"/>
      <c r="C26" s="314" t="s">
        <v>173</v>
      </c>
      <c r="D26" s="315"/>
      <c r="E26" s="315"/>
      <c r="F26" s="315"/>
      <c r="G26" s="315"/>
      <c r="H26" s="316"/>
      <c r="I26" s="12" t="s">
        <v>32</v>
      </c>
      <c r="J26" s="23">
        <f t="shared" ref="J26:J31" si="0">IF(I26="SI",1,(IF(I26="NO APLICA",-1,0)))</f>
        <v>1</v>
      </c>
      <c r="K26" s="56" t="s">
        <v>174</v>
      </c>
      <c r="L26" s="57">
        <v>1</v>
      </c>
      <c r="M26" s="60"/>
    </row>
    <row r="27" spans="2:18" ht="34.950000000000003" customHeight="1" x14ac:dyDescent="0.25">
      <c r="B27" s="40"/>
      <c r="C27" s="314" t="s">
        <v>175</v>
      </c>
      <c r="D27" s="315"/>
      <c r="E27" s="315"/>
      <c r="F27" s="315"/>
      <c r="G27" s="315"/>
      <c r="H27" s="316"/>
      <c r="I27" s="12" t="s">
        <v>32</v>
      </c>
      <c r="J27" s="23">
        <f t="shared" si="0"/>
        <v>1</v>
      </c>
      <c r="K27" s="56" t="s">
        <v>209</v>
      </c>
      <c r="L27" s="57">
        <v>1</v>
      </c>
      <c r="M27" s="60"/>
    </row>
    <row r="28" spans="2:18" ht="34.950000000000003" customHeight="1" x14ac:dyDescent="0.25">
      <c r="B28" s="40"/>
      <c r="C28" s="314" t="s">
        <v>177</v>
      </c>
      <c r="D28" s="315"/>
      <c r="E28" s="315"/>
      <c r="F28" s="315"/>
      <c r="G28" s="315"/>
      <c r="H28" s="316"/>
      <c r="I28" s="12" t="s">
        <v>32</v>
      </c>
      <c r="J28" s="23">
        <f t="shared" si="0"/>
        <v>1</v>
      </c>
      <c r="K28" s="56" t="s">
        <v>178</v>
      </c>
      <c r="L28" s="57">
        <v>1</v>
      </c>
      <c r="M28" s="60"/>
    </row>
    <row r="29" spans="2:18" ht="34.950000000000003" customHeight="1" x14ac:dyDescent="0.25">
      <c r="B29" s="40"/>
      <c r="C29" s="314" t="s">
        <v>179</v>
      </c>
      <c r="D29" s="315"/>
      <c r="E29" s="315"/>
      <c r="F29" s="315"/>
      <c r="G29" s="315"/>
      <c r="H29" s="316"/>
      <c r="I29" s="12" t="s">
        <v>32</v>
      </c>
      <c r="J29" s="23">
        <f t="shared" si="0"/>
        <v>1</v>
      </c>
      <c r="K29" s="56" t="s">
        <v>180</v>
      </c>
      <c r="L29" s="57">
        <v>1</v>
      </c>
      <c r="M29" s="60"/>
    </row>
    <row r="30" spans="2:18" ht="34.950000000000003" customHeight="1" x14ac:dyDescent="0.25">
      <c r="B30" s="40"/>
      <c r="C30" s="314" t="s">
        <v>181</v>
      </c>
      <c r="D30" s="315"/>
      <c r="E30" s="315"/>
      <c r="F30" s="315"/>
      <c r="G30" s="315"/>
      <c r="H30" s="316"/>
      <c r="I30" s="12" t="s">
        <v>32</v>
      </c>
      <c r="J30" s="23">
        <f t="shared" si="0"/>
        <v>1</v>
      </c>
      <c r="K30" s="56" t="s">
        <v>182</v>
      </c>
      <c r="L30" s="57">
        <v>1</v>
      </c>
      <c r="M30" s="60"/>
    </row>
    <row r="31" spans="2:18" ht="34.950000000000003" customHeight="1" x14ac:dyDescent="0.25">
      <c r="B31" s="40"/>
      <c r="C31" s="314" t="s">
        <v>183</v>
      </c>
      <c r="D31" s="315"/>
      <c r="E31" s="315"/>
      <c r="F31" s="315"/>
      <c r="G31" s="315"/>
      <c r="H31" s="316"/>
      <c r="I31" s="12" t="s">
        <v>102</v>
      </c>
      <c r="J31" s="23">
        <f t="shared" si="0"/>
        <v>-1</v>
      </c>
      <c r="K31" s="56"/>
      <c r="L31" s="57"/>
      <c r="M31" s="60"/>
    </row>
    <row r="32" spans="2:18" ht="10.199999999999999" customHeight="1" x14ac:dyDescent="0.25">
      <c r="B32" s="407"/>
      <c r="C32" s="211"/>
      <c r="D32" s="211"/>
      <c r="E32" s="211"/>
      <c r="F32" s="211"/>
      <c r="G32" s="211"/>
      <c r="H32" s="211"/>
      <c r="I32" s="211"/>
      <c r="J32" s="211"/>
      <c r="K32" s="211"/>
      <c r="L32" s="211"/>
      <c r="M32" s="212"/>
    </row>
    <row r="33" spans="2:16" s="2" customFormat="1" ht="34.950000000000003" customHeight="1" x14ac:dyDescent="0.25">
      <c r="B33" s="71" t="s">
        <v>184</v>
      </c>
      <c r="C33" s="402" t="s">
        <v>185</v>
      </c>
      <c r="D33" s="403"/>
      <c r="E33" s="403"/>
      <c r="F33" s="403"/>
      <c r="G33" s="403"/>
      <c r="H33" s="403"/>
      <c r="I33" s="403"/>
      <c r="J33" s="403"/>
      <c r="K33" s="403"/>
      <c r="L33" s="403"/>
      <c r="M33" s="404"/>
    </row>
    <row r="34" spans="2:16" s="2" customFormat="1" ht="105.75" customHeight="1" x14ac:dyDescent="0.25">
      <c r="B34" s="71" t="s">
        <v>186</v>
      </c>
      <c r="C34" s="402" t="s">
        <v>187</v>
      </c>
      <c r="D34" s="403"/>
      <c r="E34" s="403"/>
      <c r="F34" s="403"/>
      <c r="G34" s="403"/>
      <c r="H34" s="403"/>
      <c r="I34" s="403"/>
      <c r="J34" s="403"/>
      <c r="K34" s="403"/>
      <c r="L34" s="403"/>
      <c r="M34" s="404"/>
    </row>
    <row r="35" spans="2:16" s="1" customFormat="1" ht="15.75" customHeight="1" x14ac:dyDescent="0.25">
      <c r="B35" s="123"/>
      <c r="C35" s="124"/>
      <c r="D35" s="124"/>
      <c r="E35" s="124"/>
      <c r="F35" s="124"/>
      <c r="G35" s="124"/>
      <c r="H35" s="124"/>
      <c r="I35" s="124"/>
      <c r="J35" s="124"/>
      <c r="K35" s="124"/>
      <c r="L35" s="124"/>
      <c r="M35" s="125"/>
    </row>
    <row r="36" spans="2:16" s="1" customFormat="1" ht="15.75" customHeight="1" x14ac:dyDescent="0.25">
      <c r="B36" s="123"/>
      <c r="C36" s="381" t="s">
        <v>188</v>
      </c>
      <c r="D36" s="382"/>
      <c r="E36" s="382"/>
      <c r="F36" s="382"/>
      <c r="G36" s="382"/>
      <c r="H36" s="382"/>
      <c r="I36" s="382"/>
      <c r="J36" s="382"/>
      <c r="K36" s="382"/>
      <c r="L36" s="382"/>
      <c r="M36" s="383"/>
    </row>
    <row r="37" spans="2:16" s="2" customFormat="1" ht="29.25" customHeight="1" x14ac:dyDescent="0.25">
      <c r="B37" s="123"/>
      <c r="C37" s="413"/>
      <c r="D37" s="414"/>
      <c r="E37" s="406" t="s">
        <v>189</v>
      </c>
      <c r="F37" s="406"/>
      <c r="G37" s="133" t="s">
        <v>190</v>
      </c>
      <c r="H37" s="133" t="s">
        <v>191</v>
      </c>
      <c r="I37" s="133" t="s">
        <v>192</v>
      </c>
      <c r="J37" s="133" t="s">
        <v>193</v>
      </c>
      <c r="K37" s="133" t="s">
        <v>210</v>
      </c>
      <c r="L37" s="129" t="s">
        <v>195</v>
      </c>
      <c r="M37" s="130" t="s">
        <v>78</v>
      </c>
    </row>
    <row r="38" spans="2:16" s="2" customFormat="1" ht="41.25" customHeight="1" x14ac:dyDescent="0.25">
      <c r="B38" s="123"/>
      <c r="C38" s="384" t="s">
        <v>196</v>
      </c>
      <c r="D38" s="385"/>
      <c r="E38" s="411" t="s">
        <v>211</v>
      </c>
      <c r="F38" s="412"/>
      <c r="G38" s="158" t="s">
        <v>212</v>
      </c>
      <c r="H38" s="157">
        <v>41499</v>
      </c>
      <c r="I38" s="157">
        <v>43100</v>
      </c>
      <c r="J38" s="128">
        <v>4.38</v>
      </c>
      <c r="K38" s="126" t="s">
        <v>32</v>
      </c>
      <c r="L38" s="127" t="s">
        <v>32</v>
      </c>
      <c r="M38" s="131" t="s">
        <v>213</v>
      </c>
    </row>
    <row r="39" spans="2:16" s="2" customFormat="1" ht="44.25" customHeight="1" x14ac:dyDescent="0.25">
      <c r="B39" s="123"/>
      <c r="C39" s="384"/>
      <c r="D39" s="385"/>
      <c r="E39" s="411"/>
      <c r="F39" s="412"/>
      <c r="G39" s="134"/>
      <c r="H39" s="135"/>
      <c r="I39" s="135"/>
      <c r="J39" s="128"/>
      <c r="K39" s="126"/>
      <c r="L39" s="127"/>
      <c r="M39" s="131"/>
    </row>
    <row r="40" spans="2:16" s="2" customFormat="1" ht="42" customHeight="1" x14ac:dyDescent="0.25">
      <c r="B40" s="123"/>
      <c r="C40" s="384"/>
      <c r="D40" s="385"/>
      <c r="E40" s="411"/>
      <c r="F40" s="412"/>
      <c r="G40" s="134"/>
      <c r="H40" s="135"/>
      <c r="I40" s="135"/>
      <c r="J40" s="128"/>
      <c r="K40" s="126"/>
      <c r="L40" s="127"/>
      <c r="M40" s="131"/>
    </row>
    <row r="41" spans="2:16" s="2" customFormat="1" ht="42" customHeight="1" x14ac:dyDescent="0.25">
      <c r="B41" s="123"/>
      <c r="C41" s="384"/>
      <c r="D41" s="385"/>
      <c r="E41" s="411"/>
      <c r="F41" s="412"/>
      <c r="G41" s="134"/>
      <c r="H41" s="139"/>
      <c r="I41" s="140"/>
      <c r="J41" s="128"/>
      <c r="K41" s="126"/>
      <c r="L41" s="127"/>
      <c r="M41" s="141"/>
    </row>
    <row r="42" spans="2:16" s="2" customFormat="1" ht="54" customHeight="1" x14ac:dyDescent="0.25">
      <c r="B42" s="123"/>
      <c r="C42" s="421"/>
      <c r="D42" s="422"/>
      <c r="E42" s="423"/>
      <c r="F42" s="422"/>
      <c r="G42" s="138"/>
      <c r="H42" s="142"/>
      <c r="I42" s="144"/>
      <c r="J42" s="136"/>
      <c r="K42" s="137"/>
      <c r="L42" s="143"/>
      <c r="M42" s="132"/>
    </row>
    <row r="43" spans="2:16" ht="26.25" customHeight="1" x14ac:dyDescent="0.25">
      <c r="B43" s="407"/>
      <c r="C43" s="408"/>
      <c r="D43" s="408"/>
      <c r="E43" s="408"/>
      <c r="F43" s="408"/>
      <c r="G43" s="408"/>
      <c r="H43" s="408"/>
      <c r="I43" s="408"/>
      <c r="J43" s="408"/>
      <c r="K43" s="408"/>
      <c r="L43" s="408"/>
      <c r="M43" s="424"/>
    </row>
    <row r="44" spans="2:16" s="1" customFormat="1" ht="25.2" customHeight="1" x14ac:dyDescent="0.25">
      <c r="B44" s="311" t="str">
        <f>+B9</f>
        <v>PROFESIONAL FINANCIERO</v>
      </c>
      <c r="C44" s="312"/>
      <c r="D44" s="312"/>
      <c r="E44" s="312"/>
      <c r="F44" s="312"/>
      <c r="G44" s="312"/>
      <c r="H44" s="312"/>
      <c r="I44" s="312"/>
      <c r="J44" s="312"/>
      <c r="K44" s="312"/>
      <c r="L44" s="312"/>
      <c r="M44" s="313"/>
    </row>
    <row r="45" spans="2:16" ht="10.199999999999999" customHeight="1" x14ac:dyDescent="0.25">
      <c r="B45" s="31"/>
      <c r="C45" s="32"/>
      <c r="D45" s="32"/>
      <c r="E45" s="32"/>
      <c r="F45" s="32"/>
      <c r="G45" s="32"/>
      <c r="H45" s="32"/>
      <c r="I45" s="32"/>
      <c r="J45" s="32"/>
      <c r="K45" s="48"/>
      <c r="L45" s="44"/>
      <c r="M45" s="41"/>
    </row>
    <row r="46" spans="2:16" s="1" customFormat="1" ht="49.95" customHeight="1" x14ac:dyDescent="0.25">
      <c r="B46" s="308" t="s">
        <v>57</v>
      </c>
      <c r="C46" s="309"/>
      <c r="D46" s="309"/>
      <c r="E46" s="309"/>
      <c r="F46" s="309"/>
      <c r="G46" s="309"/>
      <c r="H46" s="309"/>
      <c r="I46" s="309"/>
      <c r="J46" s="309"/>
      <c r="K46" s="309"/>
      <c r="L46" s="309"/>
      <c r="M46" s="310"/>
      <c r="O46" s="6"/>
      <c r="P46" s="6"/>
    </row>
    <row r="47" spans="2:16" ht="10.199999999999999" customHeight="1" x14ac:dyDescent="0.25">
      <c r="B47" s="22"/>
      <c r="C47" s="3"/>
      <c r="J47" s="3"/>
      <c r="M47" s="46"/>
    </row>
    <row r="48" spans="2:16" s="1" customFormat="1" ht="25.2" customHeight="1" x14ac:dyDescent="0.25">
      <c r="B48" s="302" t="s">
        <v>214</v>
      </c>
      <c r="C48" s="303"/>
      <c r="D48" s="303"/>
      <c r="E48" s="303"/>
      <c r="F48" s="303"/>
      <c r="G48" s="303"/>
      <c r="H48" s="303"/>
      <c r="I48" s="303"/>
      <c r="J48" s="303"/>
      <c r="K48" s="303"/>
      <c r="L48" s="303"/>
      <c r="M48" s="304"/>
    </row>
    <row r="49" spans="2:13" ht="10.199999999999999" customHeight="1" x14ac:dyDescent="0.25">
      <c r="B49" s="31"/>
      <c r="C49" s="32"/>
      <c r="D49" s="32"/>
      <c r="E49" s="32"/>
      <c r="F49" s="32"/>
      <c r="G49" s="32"/>
      <c r="H49" s="32"/>
      <c r="I49" s="32"/>
      <c r="J49" s="32"/>
      <c r="K49" s="48"/>
      <c r="L49" s="44"/>
      <c r="M49" s="41"/>
    </row>
    <row r="50" spans="2:13" ht="100.2" customHeight="1" x14ac:dyDescent="0.25">
      <c r="B50" s="415"/>
      <c r="C50" s="416"/>
      <c r="D50" s="416"/>
      <c r="E50" s="416"/>
      <c r="F50" s="416"/>
      <c r="G50" s="416"/>
      <c r="H50" s="416"/>
      <c r="I50" s="416"/>
      <c r="J50" s="416"/>
      <c r="K50" s="416"/>
      <c r="L50" s="416"/>
      <c r="M50" s="417"/>
    </row>
    <row r="51" spans="2:13" ht="100.2" customHeight="1" x14ac:dyDescent="0.25">
      <c r="B51" s="418"/>
      <c r="C51" s="419"/>
      <c r="D51" s="419"/>
      <c r="E51" s="419"/>
      <c r="F51" s="419"/>
      <c r="G51" s="419"/>
      <c r="H51" s="419"/>
      <c r="I51" s="419"/>
      <c r="J51" s="419"/>
      <c r="K51" s="419"/>
      <c r="L51" s="419"/>
      <c r="M51" s="420"/>
    </row>
    <row r="52" spans="2:13" ht="25.2" customHeight="1" x14ac:dyDescent="0.25">
      <c r="C52" s="3"/>
    </row>
    <row r="53" spans="2:13" x14ac:dyDescent="0.25">
      <c r="C53" s="3"/>
    </row>
    <row r="54" spans="2:13" x14ac:dyDescent="0.25">
      <c r="C54" s="3"/>
    </row>
    <row r="55" spans="2:13" x14ac:dyDescent="0.25">
      <c r="C55" s="3"/>
    </row>
    <row r="56" spans="2:13" x14ac:dyDescent="0.25">
      <c r="C56" s="3"/>
    </row>
    <row r="57" spans="2:13" x14ac:dyDescent="0.25">
      <c r="C57" s="3"/>
    </row>
    <row r="58" spans="2:13" x14ac:dyDescent="0.25">
      <c r="C58" s="3"/>
    </row>
    <row r="59" spans="2:13" x14ac:dyDescent="0.25">
      <c r="C59" s="3"/>
    </row>
    <row r="60" spans="2:13" x14ac:dyDescent="0.25">
      <c r="C60" s="3"/>
    </row>
    <row r="61" spans="2:13" x14ac:dyDescent="0.25">
      <c r="C61" s="3"/>
    </row>
    <row r="62" spans="2:13" x14ac:dyDescent="0.25">
      <c r="C62" s="3"/>
    </row>
    <row r="63" spans="2:13" x14ac:dyDescent="0.25">
      <c r="C63" s="3"/>
    </row>
    <row r="64" spans="2:13" x14ac:dyDescent="0.25">
      <c r="C64" s="3"/>
    </row>
    <row r="65" spans="3:3" x14ac:dyDescent="0.25">
      <c r="C65" s="3"/>
    </row>
    <row r="66" spans="3:3" x14ac:dyDescent="0.25">
      <c r="C66" s="3"/>
    </row>
    <row r="67" spans="3:3" x14ac:dyDescent="0.25">
      <c r="C67" s="3"/>
    </row>
    <row r="68" spans="3:3" x14ac:dyDescent="0.25">
      <c r="C68" s="3"/>
    </row>
    <row r="69" spans="3:3" x14ac:dyDescent="0.25">
      <c r="C69" s="3"/>
    </row>
    <row r="70" spans="3:3" x14ac:dyDescent="0.25">
      <c r="C70" s="3"/>
    </row>
    <row r="71" spans="3:3" x14ac:dyDescent="0.25">
      <c r="C71" s="3"/>
    </row>
    <row r="72" spans="3:3" x14ac:dyDescent="0.25">
      <c r="C72" s="3"/>
    </row>
    <row r="73" spans="3:3" x14ac:dyDescent="0.25">
      <c r="C73" s="3"/>
    </row>
    <row r="74" spans="3:3" x14ac:dyDescent="0.25">
      <c r="C74" s="3"/>
    </row>
    <row r="75" spans="3:3" x14ac:dyDescent="0.25">
      <c r="C75" s="3"/>
    </row>
    <row r="76" spans="3:3" x14ac:dyDescent="0.25">
      <c r="C76" s="3"/>
    </row>
    <row r="77" spans="3:3" x14ac:dyDescent="0.25">
      <c r="C77" s="3"/>
    </row>
    <row r="78" spans="3:3" x14ac:dyDescent="0.25">
      <c r="C78" s="3"/>
    </row>
    <row r="79" spans="3:3" x14ac:dyDescent="0.25">
      <c r="C79" s="3"/>
    </row>
    <row r="80" spans="3:3" x14ac:dyDescent="0.25">
      <c r="C80" s="3"/>
    </row>
    <row r="81" spans="3:3" x14ac:dyDescent="0.25">
      <c r="C81" s="3"/>
    </row>
    <row r="82" spans="3:3" x14ac:dyDescent="0.25">
      <c r="C82" s="3"/>
    </row>
    <row r="83" spans="3:3" x14ac:dyDescent="0.25">
      <c r="C83" s="3"/>
    </row>
    <row r="84" spans="3:3" x14ac:dyDescent="0.25">
      <c r="C84" s="3"/>
    </row>
    <row r="85" spans="3:3" x14ac:dyDescent="0.25">
      <c r="C85" s="3"/>
    </row>
    <row r="86" spans="3:3" x14ac:dyDescent="0.25">
      <c r="C86" s="3"/>
    </row>
    <row r="87" spans="3:3" x14ac:dyDescent="0.25">
      <c r="C87" s="3"/>
    </row>
    <row r="88" spans="3:3" x14ac:dyDescent="0.25">
      <c r="C88" s="3"/>
    </row>
    <row r="89" spans="3:3" x14ac:dyDescent="0.25">
      <c r="C89" s="3"/>
    </row>
    <row r="90" spans="3:3" x14ac:dyDescent="0.25">
      <c r="C90" s="3"/>
    </row>
    <row r="91" spans="3:3" x14ac:dyDescent="0.25">
      <c r="C91" s="3"/>
    </row>
    <row r="92" spans="3:3" x14ac:dyDescent="0.25">
      <c r="C92" s="3"/>
    </row>
    <row r="93" spans="3:3" x14ac:dyDescent="0.25">
      <c r="C93" s="3"/>
    </row>
    <row r="94" spans="3:3" x14ac:dyDescent="0.25">
      <c r="C94" s="3"/>
    </row>
    <row r="95" spans="3:3" x14ac:dyDescent="0.25">
      <c r="C95" s="3"/>
    </row>
    <row r="96" spans="3:3" x14ac:dyDescent="0.25">
      <c r="C96" s="3"/>
    </row>
    <row r="97" spans="3:3" x14ac:dyDescent="0.25">
      <c r="C97" s="3"/>
    </row>
    <row r="98" spans="3:3" x14ac:dyDescent="0.25">
      <c r="C98" s="3"/>
    </row>
    <row r="99" spans="3:3" x14ac:dyDescent="0.25">
      <c r="C99" s="3"/>
    </row>
    <row r="100" spans="3:3" x14ac:dyDescent="0.25">
      <c r="C100" s="3"/>
    </row>
    <row r="101" spans="3:3" x14ac:dyDescent="0.25">
      <c r="C101" s="3"/>
    </row>
    <row r="102" spans="3:3" x14ac:dyDescent="0.25">
      <c r="C102" s="3"/>
    </row>
    <row r="103" spans="3:3" x14ac:dyDescent="0.25">
      <c r="C103" s="3"/>
    </row>
    <row r="104" spans="3:3" x14ac:dyDescent="0.25">
      <c r="C104" s="3"/>
    </row>
    <row r="105" spans="3:3" x14ac:dyDescent="0.25">
      <c r="C105" s="3"/>
    </row>
    <row r="106" spans="3:3" x14ac:dyDescent="0.25">
      <c r="C106" s="3"/>
    </row>
    <row r="107" spans="3:3" x14ac:dyDescent="0.25">
      <c r="C107" s="3"/>
    </row>
    <row r="108" spans="3:3" x14ac:dyDescent="0.25">
      <c r="C108" s="3"/>
    </row>
    <row r="109" spans="3:3" x14ac:dyDescent="0.25">
      <c r="C109" s="3"/>
    </row>
    <row r="110" spans="3:3" x14ac:dyDescent="0.25">
      <c r="C110" s="3"/>
    </row>
    <row r="111" spans="3:3" x14ac:dyDescent="0.25">
      <c r="C111" s="3"/>
    </row>
    <row r="112" spans="3:3" x14ac:dyDescent="0.25">
      <c r="C112" s="3"/>
    </row>
    <row r="113" spans="3:3" x14ac:dyDescent="0.25">
      <c r="C113" s="3"/>
    </row>
    <row r="114" spans="3:3" x14ac:dyDescent="0.25">
      <c r="C114" s="3"/>
    </row>
    <row r="115" spans="3:3" x14ac:dyDescent="0.25">
      <c r="C115" s="3"/>
    </row>
    <row r="116" spans="3:3" x14ac:dyDescent="0.25">
      <c r="C116" s="3"/>
    </row>
    <row r="117" spans="3:3" x14ac:dyDescent="0.25">
      <c r="C117" s="3"/>
    </row>
    <row r="118" spans="3:3" x14ac:dyDescent="0.25">
      <c r="C118" s="3"/>
    </row>
    <row r="119" spans="3:3" x14ac:dyDescent="0.25">
      <c r="C119" s="3"/>
    </row>
    <row r="120" spans="3:3" x14ac:dyDescent="0.25">
      <c r="C120" s="3"/>
    </row>
    <row r="121" spans="3:3" x14ac:dyDescent="0.25">
      <c r="C121" s="3"/>
    </row>
    <row r="122" spans="3:3" x14ac:dyDescent="0.25">
      <c r="C122" s="3"/>
    </row>
    <row r="123" spans="3:3" x14ac:dyDescent="0.25">
      <c r="C123" s="3"/>
    </row>
    <row r="124" spans="3:3" x14ac:dyDescent="0.25">
      <c r="C124" s="3"/>
    </row>
    <row r="125" spans="3:3" x14ac:dyDescent="0.25">
      <c r="C125" s="3"/>
    </row>
    <row r="126" spans="3:3" x14ac:dyDescent="0.25">
      <c r="C126" s="3"/>
    </row>
    <row r="127" spans="3:3" x14ac:dyDescent="0.25">
      <c r="C127" s="3"/>
    </row>
    <row r="128" spans="3:3" x14ac:dyDescent="0.25">
      <c r="C128" s="3"/>
    </row>
    <row r="129" spans="3:3" x14ac:dyDescent="0.25">
      <c r="C129" s="3"/>
    </row>
    <row r="130" spans="3:3" x14ac:dyDescent="0.25">
      <c r="C130" s="3"/>
    </row>
    <row r="131" spans="3:3" x14ac:dyDescent="0.25">
      <c r="C131" s="3"/>
    </row>
    <row r="132" spans="3:3" x14ac:dyDescent="0.25">
      <c r="C132" s="3"/>
    </row>
    <row r="133" spans="3:3" x14ac:dyDescent="0.25">
      <c r="C133" s="3"/>
    </row>
    <row r="134" spans="3:3" x14ac:dyDescent="0.25">
      <c r="C134" s="3"/>
    </row>
    <row r="135" spans="3:3" x14ac:dyDescent="0.25">
      <c r="C135" s="3"/>
    </row>
    <row r="136" spans="3:3" x14ac:dyDescent="0.25">
      <c r="C136" s="3"/>
    </row>
    <row r="137" spans="3:3" x14ac:dyDescent="0.25">
      <c r="C137" s="3"/>
    </row>
    <row r="138" spans="3:3" x14ac:dyDescent="0.25">
      <c r="C138" s="3"/>
    </row>
    <row r="139" spans="3:3" x14ac:dyDescent="0.25">
      <c r="C139" s="3"/>
    </row>
    <row r="140" spans="3:3" x14ac:dyDescent="0.25">
      <c r="C140" s="3"/>
    </row>
    <row r="141" spans="3:3" x14ac:dyDescent="0.25">
      <c r="C141" s="3"/>
    </row>
    <row r="142" spans="3:3" x14ac:dyDescent="0.25">
      <c r="C142" s="3"/>
    </row>
    <row r="143" spans="3:3" x14ac:dyDescent="0.25">
      <c r="C143" s="3"/>
    </row>
    <row r="144" spans="3:3" x14ac:dyDescent="0.25">
      <c r="C144" s="3"/>
    </row>
    <row r="145" spans="3:3" x14ac:dyDescent="0.25">
      <c r="C145" s="3"/>
    </row>
    <row r="146" spans="3:3" x14ac:dyDescent="0.25">
      <c r="C146" s="3"/>
    </row>
    <row r="147" spans="3:3" x14ac:dyDescent="0.25">
      <c r="C147" s="3"/>
    </row>
    <row r="148" spans="3:3" x14ac:dyDescent="0.25">
      <c r="C148" s="3"/>
    </row>
    <row r="149" spans="3:3" x14ac:dyDescent="0.25">
      <c r="C149" s="3"/>
    </row>
    <row r="150" spans="3:3" x14ac:dyDescent="0.25">
      <c r="C150" s="3"/>
    </row>
    <row r="151" spans="3:3" x14ac:dyDescent="0.25">
      <c r="C151" s="3"/>
    </row>
    <row r="152" spans="3:3" x14ac:dyDescent="0.25">
      <c r="C152" s="3"/>
    </row>
    <row r="153" spans="3:3" x14ac:dyDescent="0.25">
      <c r="C153" s="3"/>
    </row>
    <row r="154" spans="3:3" x14ac:dyDescent="0.25">
      <c r="C154" s="3"/>
    </row>
    <row r="155" spans="3:3" x14ac:dyDescent="0.25">
      <c r="C155" s="3"/>
    </row>
    <row r="156" spans="3:3" x14ac:dyDescent="0.25">
      <c r="C156" s="3"/>
    </row>
    <row r="157" spans="3:3" x14ac:dyDescent="0.25">
      <c r="C157" s="3"/>
    </row>
    <row r="158" spans="3:3" x14ac:dyDescent="0.25">
      <c r="C158" s="3"/>
    </row>
    <row r="159" spans="3:3" x14ac:dyDescent="0.25">
      <c r="C159" s="3"/>
    </row>
    <row r="160" spans="3:3" x14ac:dyDescent="0.25">
      <c r="C160" s="3"/>
    </row>
    <row r="161" spans="3:3" x14ac:dyDescent="0.25">
      <c r="C161" s="3"/>
    </row>
    <row r="162" spans="3:3" x14ac:dyDescent="0.25">
      <c r="C162" s="3"/>
    </row>
    <row r="163" spans="3:3" x14ac:dyDescent="0.25">
      <c r="C163" s="3"/>
    </row>
    <row r="164" spans="3:3" x14ac:dyDescent="0.25">
      <c r="C164" s="3"/>
    </row>
    <row r="165" spans="3:3" x14ac:dyDescent="0.25">
      <c r="C165" s="3"/>
    </row>
    <row r="166" spans="3:3" x14ac:dyDescent="0.25">
      <c r="C166" s="3"/>
    </row>
    <row r="167" spans="3:3" x14ac:dyDescent="0.25">
      <c r="C167" s="3"/>
    </row>
    <row r="168" spans="3:3" x14ac:dyDescent="0.25">
      <c r="C168" s="3"/>
    </row>
    <row r="169" spans="3:3" x14ac:dyDescent="0.25">
      <c r="C169" s="3"/>
    </row>
    <row r="170" spans="3:3" x14ac:dyDescent="0.25">
      <c r="C170" s="3"/>
    </row>
    <row r="171" spans="3:3" x14ac:dyDescent="0.25">
      <c r="C171" s="3"/>
    </row>
    <row r="172" spans="3:3" x14ac:dyDescent="0.25">
      <c r="C172" s="3"/>
    </row>
    <row r="173" spans="3:3" x14ac:dyDescent="0.25">
      <c r="C173" s="3"/>
    </row>
    <row r="174" spans="3:3" x14ac:dyDescent="0.25">
      <c r="C174" s="3"/>
    </row>
    <row r="175" spans="3:3" x14ac:dyDescent="0.25">
      <c r="C175" s="3"/>
    </row>
    <row r="176" spans="3:3" x14ac:dyDescent="0.25">
      <c r="C176" s="3"/>
    </row>
    <row r="177" spans="3:3" x14ac:dyDescent="0.25">
      <c r="C177" s="3"/>
    </row>
    <row r="178" spans="3:3" x14ac:dyDescent="0.25">
      <c r="C178" s="3"/>
    </row>
    <row r="179" spans="3:3" x14ac:dyDescent="0.25">
      <c r="C179" s="3"/>
    </row>
    <row r="180" spans="3:3" x14ac:dyDescent="0.25">
      <c r="C180" s="3"/>
    </row>
    <row r="181" spans="3:3" x14ac:dyDescent="0.25">
      <c r="C181" s="3"/>
    </row>
    <row r="182" spans="3:3" x14ac:dyDescent="0.25">
      <c r="C182" s="3"/>
    </row>
    <row r="183" spans="3:3" x14ac:dyDescent="0.25">
      <c r="C183" s="3"/>
    </row>
    <row r="184" spans="3:3" x14ac:dyDescent="0.25">
      <c r="C184" s="3"/>
    </row>
    <row r="185" spans="3:3" x14ac:dyDescent="0.25">
      <c r="C185" s="3"/>
    </row>
    <row r="186" spans="3:3" x14ac:dyDescent="0.25">
      <c r="C186" s="3"/>
    </row>
    <row r="187" spans="3:3" x14ac:dyDescent="0.25">
      <c r="C187" s="3"/>
    </row>
    <row r="188" spans="3:3" x14ac:dyDescent="0.25">
      <c r="C188" s="3"/>
    </row>
    <row r="189" spans="3:3" x14ac:dyDescent="0.25">
      <c r="C189" s="3"/>
    </row>
    <row r="190" spans="3:3" x14ac:dyDescent="0.25">
      <c r="C190" s="3"/>
    </row>
    <row r="191" spans="3:3" x14ac:dyDescent="0.25">
      <c r="C191" s="3"/>
    </row>
    <row r="192" spans="3:3" x14ac:dyDescent="0.25">
      <c r="C192" s="3"/>
    </row>
    <row r="193" spans="3:3" x14ac:dyDescent="0.25">
      <c r="C193" s="3"/>
    </row>
    <row r="194" spans="3:3" x14ac:dyDescent="0.25">
      <c r="C194" s="3"/>
    </row>
    <row r="195" spans="3:3" x14ac:dyDescent="0.25">
      <c r="C195" s="3"/>
    </row>
    <row r="196" spans="3:3" x14ac:dyDescent="0.25">
      <c r="C196" s="3"/>
    </row>
    <row r="197" spans="3:3" x14ac:dyDescent="0.25">
      <c r="C197" s="3"/>
    </row>
    <row r="198" spans="3:3" x14ac:dyDescent="0.25">
      <c r="C198" s="3"/>
    </row>
    <row r="199" spans="3:3" x14ac:dyDescent="0.25">
      <c r="C199" s="3"/>
    </row>
    <row r="200" spans="3:3" x14ac:dyDescent="0.25">
      <c r="C200" s="3"/>
    </row>
    <row r="201" spans="3:3" x14ac:dyDescent="0.25">
      <c r="C201" s="3"/>
    </row>
    <row r="202" spans="3:3" x14ac:dyDescent="0.25">
      <c r="C202" s="3"/>
    </row>
    <row r="203" spans="3:3" x14ac:dyDescent="0.25">
      <c r="C203" s="3"/>
    </row>
    <row r="204" spans="3:3" x14ac:dyDescent="0.25">
      <c r="C204" s="3"/>
    </row>
    <row r="205" spans="3:3" x14ac:dyDescent="0.25">
      <c r="C205" s="3"/>
    </row>
    <row r="206" spans="3:3" x14ac:dyDescent="0.25">
      <c r="C206" s="3"/>
    </row>
    <row r="207" spans="3:3" x14ac:dyDescent="0.25">
      <c r="C207" s="3"/>
    </row>
    <row r="208" spans="3:3" x14ac:dyDescent="0.25">
      <c r="C208" s="3"/>
    </row>
    <row r="209" spans="3:3" x14ac:dyDescent="0.25">
      <c r="C209" s="3"/>
    </row>
    <row r="210" spans="3:3" x14ac:dyDescent="0.25">
      <c r="C210" s="3"/>
    </row>
    <row r="211" spans="3:3" x14ac:dyDescent="0.25">
      <c r="C211" s="3"/>
    </row>
    <row r="212" spans="3:3" x14ac:dyDescent="0.25">
      <c r="C212" s="3"/>
    </row>
    <row r="213" spans="3:3" x14ac:dyDescent="0.25">
      <c r="C213" s="3"/>
    </row>
    <row r="214" spans="3:3" x14ac:dyDescent="0.25">
      <c r="C214" s="3"/>
    </row>
    <row r="215" spans="3:3" x14ac:dyDescent="0.25">
      <c r="C215" s="3"/>
    </row>
    <row r="216" spans="3:3" x14ac:dyDescent="0.25">
      <c r="C216" s="3"/>
    </row>
    <row r="217" spans="3:3" x14ac:dyDescent="0.25">
      <c r="C217" s="3"/>
    </row>
    <row r="218" spans="3:3" x14ac:dyDescent="0.25">
      <c r="C218" s="3"/>
    </row>
    <row r="219" spans="3:3" x14ac:dyDescent="0.25">
      <c r="C219" s="3"/>
    </row>
    <row r="220" spans="3:3" x14ac:dyDescent="0.25">
      <c r="C220" s="3"/>
    </row>
    <row r="221" spans="3:3" x14ac:dyDescent="0.25">
      <c r="C221" s="3"/>
    </row>
    <row r="222" spans="3:3" x14ac:dyDescent="0.25">
      <c r="C222" s="3"/>
    </row>
    <row r="223" spans="3:3" x14ac:dyDescent="0.25">
      <c r="C223" s="3"/>
    </row>
    <row r="224" spans="3:3" x14ac:dyDescent="0.25">
      <c r="C224" s="3"/>
    </row>
    <row r="225" spans="3:3" x14ac:dyDescent="0.25">
      <c r="C225" s="3"/>
    </row>
    <row r="226" spans="3:3" x14ac:dyDescent="0.25">
      <c r="C226" s="3"/>
    </row>
    <row r="227" spans="3:3" x14ac:dyDescent="0.25">
      <c r="C227" s="3"/>
    </row>
    <row r="228" spans="3:3" x14ac:dyDescent="0.25">
      <c r="C228" s="3"/>
    </row>
    <row r="229" spans="3:3" x14ac:dyDescent="0.25">
      <c r="C229" s="3"/>
    </row>
    <row r="230" spans="3:3" x14ac:dyDescent="0.25">
      <c r="C230" s="3"/>
    </row>
    <row r="231" spans="3:3" x14ac:dyDescent="0.25">
      <c r="C231" s="3"/>
    </row>
    <row r="232" spans="3:3" x14ac:dyDescent="0.25">
      <c r="C232" s="3"/>
    </row>
    <row r="233" spans="3:3" x14ac:dyDescent="0.25">
      <c r="C233" s="3"/>
    </row>
    <row r="234" spans="3:3" x14ac:dyDescent="0.25">
      <c r="C234" s="3"/>
    </row>
    <row r="235" spans="3:3" x14ac:dyDescent="0.25">
      <c r="C235" s="3"/>
    </row>
    <row r="236" spans="3:3" x14ac:dyDescent="0.25">
      <c r="C236" s="3"/>
    </row>
    <row r="237" spans="3:3" x14ac:dyDescent="0.25">
      <c r="C237" s="3"/>
    </row>
    <row r="238" spans="3:3" x14ac:dyDescent="0.25">
      <c r="C238" s="3"/>
    </row>
    <row r="239" spans="3:3" x14ac:dyDescent="0.25">
      <c r="C239" s="3"/>
    </row>
    <row r="240" spans="3:3" x14ac:dyDescent="0.25">
      <c r="C240" s="3"/>
    </row>
    <row r="241" spans="3:3" x14ac:dyDescent="0.25">
      <c r="C241" s="3"/>
    </row>
    <row r="242" spans="3:3" x14ac:dyDescent="0.25">
      <c r="C242" s="3"/>
    </row>
    <row r="243" spans="3:3" x14ac:dyDescent="0.25">
      <c r="C243" s="3"/>
    </row>
    <row r="244" spans="3:3" x14ac:dyDescent="0.25">
      <c r="C244" s="3"/>
    </row>
    <row r="245" spans="3:3" x14ac:dyDescent="0.25">
      <c r="C245" s="3"/>
    </row>
    <row r="246" spans="3:3" x14ac:dyDescent="0.25">
      <c r="C246" s="3"/>
    </row>
    <row r="247" spans="3:3" x14ac:dyDescent="0.25">
      <c r="C247" s="3"/>
    </row>
    <row r="248" spans="3:3" x14ac:dyDescent="0.25">
      <c r="C248" s="3"/>
    </row>
    <row r="249" spans="3:3" x14ac:dyDescent="0.25">
      <c r="C249" s="3"/>
    </row>
    <row r="250" spans="3:3" x14ac:dyDescent="0.25">
      <c r="C250" s="3"/>
    </row>
    <row r="251" spans="3:3" x14ac:dyDescent="0.25">
      <c r="C251" s="3"/>
    </row>
    <row r="252" spans="3:3" x14ac:dyDescent="0.25">
      <c r="C252" s="3"/>
    </row>
    <row r="253" spans="3:3" x14ac:dyDescent="0.25">
      <c r="C253" s="3"/>
    </row>
    <row r="254" spans="3:3" x14ac:dyDescent="0.25">
      <c r="C254" s="3"/>
    </row>
    <row r="255" spans="3:3" x14ac:dyDescent="0.25">
      <c r="C255" s="3"/>
    </row>
    <row r="256" spans="3:3" x14ac:dyDescent="0.25">
      <c r="C256" s="3"/>
    </row>
    <row r="257" spans="3:3" x14ac:dyDescent="0.25">
      <c r="C257" s="3"/>
    </row>
    <row r="258" spans="3:3" x14ac:dyDescent="0.25">
      <c r="C258" s="3"/>
    </row>
    <row r="259" spans="3:3" x14ac:dyDescent="0.25">
      <c r="C259" s="3"/>
    </row>
    <row r="260" spans="3:3" x14ac:dyDescent="0.25">
      <c r="C260" s="3"/>
    </row>
    <row r="261" spans="3:3" x14ac:dyDescent="0.25">
      <c r="C261" s="3"/>
    </row>
    <row r="262" spans="3:3" x14ac:dyDescent="0.25">
      <c r="C262" s="3"/>
    </row>
    <row r="263" spans="3:3" x14ac:dyDescent="0.25">
      <c r="C263" s="3"/>
    </row>
    <row r="264" spans="3:3" x14ac:dyDescent="0.25">
      <c r="C264" s="3"/>
    </row>
    <row r="265" spans="3:3" x14ac:dyDescent="0.25">
      <c r="C265" s="3"/>
    </row>
    <row r="266" spans="3:3" x14ac:dyDescent="0.25">
      <c r="C266" s="3"/>
    </row>
    <row r="267" spans="3:3" x14ac:dyDescent="0.25">
      <c r="C267" s="3"/>
    </row>
    <row r="268" spans="3:3" x14ac:dyDescent="0.25">
      <c r="C268" s="3"/>
    </row>
    <row r="269" spans="3:3" x14ac:dyDescent="0.25">
      <c r="C269" s="3"/>
    </row>
    <row r="270" spans="3:3" x14ac:dyDescent="0.25">
      <c r="C270" s="3"/>
    </row>
    <row r="271" spans="3:3" x14ac:dyDescent="0.25">
      <c r="C271" s="3"/>
    </row>
    <row r="272" spans="3:3" x14ac:dyDescent="0.25">
      <c r="C272" s="3"/>
    </row>
    <row r="273" spans="3:3" x14ac:dyDescent="0.25">
      <c r="C273" s="3"/>
    </row>
    <row r="274" spans="3:3" x14ac:dyDescent="0.25">
      <c r="C274" s="3"/>
    </row>
    <row r="275" spans="3:3" x14ac:dyDescent="0.25">
      <c r="C275" s="3"/>
    </row>
    <row r="276" spans="3:3" x14ac:dyDescent="0.25">
      <c r="C276" s="3"/>
    </row>
    <row r="277" spans="3:3" x14ac:dyDescent="0.25">
      <c r="C277" s="3"/>
    </row>
    <row r="278" spans="3:3" x14ac:dyDescent="0.25">
      <c r="C278" s="3"/>
    </row>
    <row r="279" spans="3:3" x14ac:dyDescent="0.25">
      <c r="C279" s="3"/>
    </row>
    <row r="280" spans="3:3" x14ac:dyDescent="0.25">
      <c r="C280" s="3"/>
    </row>
    <row r="281" spans="3:3" x14ac:dyDescent="0.25">
      <c r="C281" s="3"/>
    </row>
    <row r="282" spans="3:3" x14ac:dyDescent="0.25">
      <c r="C282" s="3"/>
    </row>
    <row r="283" spans="3:3" x14ac:dyDescent="0.25">
      <c r="C283" s="3"/>
    </row>
    <row r="284" spans="3:3" x14ac:dyDescent="0.25">
      <c r="C284" s="3"/>
    </row>
    <row r="285" spans="3:3" x14ac:dyDescent="0.25">
      <c r="C285" s="3"/>
    </row>
    <row r="286" spans="3:3" x14ac:dyDescent="0.25">
      <c r="C286" s="3"/>
    </row>
    <row r="287" spans="3:3" x14ac:dyDescent="0.25">
      <c r="C287" s="3"/>
    </row>
    <row r="288" spans="3:3" x14ac:dyDescent="0.25">
      <c r="C288" s="3"/>
    </row>
    <row r="289" spans="3:3" x14ac:dyDescent="0.25">
      <c r="C289" s="3"/>
    </row>
    <row r="290" spans="3:3" x14ac:dyDescent="0.25">
      <c r="C290" s="3"/>
    </row>
    <row r="291" spans="3:3" x14ac:dyDescent="0.25">
      <c r="C291" s="3"/>
    </row>
    <row r="292" spans="3:3" x14ac:dyDescent="0.25">
      <c r="C292" s="3"/>
    </row>
    <row r="293" spans="3:3" x14ac:dyDescent="0.25">
      <c r="C293" s="3"/>
    </row>
    <row r="294" spans="3:3" x14ac:dyDescent="0.25">
      <c r="C294" s="3"/>
    </row>
    <row r="295" spans="3:3" x14ac:dyDescent="0.25">
      <c r="C295" s="3"/>
    </row>
    <row r="296" spans="3:3" x14ac:dyDescent="0.25">
      <c r="C296" s="3"/>
    </row>
    <row r="297" spans="3:3" x14ac:dyDescent="0.25">
      <c r="C297" s="3"/>
    </row>
    <row r="298" spans="3:3" x14ac:dyDescent="0.25">
      <c r="C298" s="3"/>
    </row>
    <row r="299" spans="3:3" x14ac:dyDescent="0.25">
      <c r="C299" s="3"/>
    </row>
    <row r="300" spans="3:3" x14ac:dyDescent="0.25">
      <c r="C300" s="3"/>
    </row>
    <row r="301" spans="3:3" x14ac:dyDescent="0.25">
      <c r="C301" s="3"/>
    </row>
    <row r="302" spans="3:3" x14ac:dyDescent="0.25">
      <c r="C302" s="3"/>
    </row>
    <row r="303" spans="3:3" x14ac:dyDescent="0.25">
      <c r="C303" s="3"/>
    </row>
    <row r="304" spans="3:3" x14ac:dyDescent="0.25">
      <c r="C304" s="3"/>
    </row>
    <row r="305" spans="3:3" x14ac:dyDescent="0.25">
      <c r="C305" s="3"/>
    </row>
    <row r="306" spans="3:3" x14ac:dyDescent="0.25">
      <c r="C306" s="3"/>
    </row>
    <row r="307" spans="3:3" x14ac:dyDescent="0.25">
      <c r="C307" s="3"/>
    </row>
    <row r="308" spans="3:3" x14ac:dyDescent="0.25">
      <c r="C308" s="3"/>
    </row>
    <row r="309" spans="3:3" x14ac:dyDescent="0.25">
      <c r="C309" s="3"/>
    </row>
    <row r="310" spans="3:3" x14ac:dyDescent="0.25">
      <c r="C310" s="3"/>
    </row>
    <row r="311" spans="3:3" x14ac:dyDescent="0.25">
      <c r="C311" s="3"/>
    </row>
    <row r="312" spans="3:3" x14ac:dyDescent="0.25">
      <c r="C312" s="3"/>
    </row>
    <row r="313" spans="3:3" x14ac:dyDescent="0.25">
      <c r="C313" s="3"/>
    </row>
    <row r="314" spans="3:3" x14ac:dyDescent="0.25">
      <c r="C314" s="3"/>
    </row>
    <row r="315" spans="3:3" x14ac:dyDescent="0.25">
      <c r="C315" s="3"/>
    </row>
    <row r="316" spans="3:3" x14ac:dyDescent="0.25">
      <c r="C316" s="3"/>
    </row>
    <row r="317" spans="3:3" x14ac:dyDescent="0.25">
      <c r="C317" s="3"/>
    </row>
    <row r="318" spans="3:3" x14ac:dyDescent="0.25">
      <c r="C318" s="3"/>
    </row>
    <row r="319" spans="3:3" x14ac:dyDescent="0.25">
      <c r="C319" s="3"/>
    </row>
    <row r="320" spans="3:3" x14ac:dyDescent="0.25">
      <c r="C320" s="3"/>
    </row>
    <row r="321" spans="3:3" x14ac:dyDescent="0.25">
      <c r="C321" s="3"/>
    </row>
    <row r="322" spans="3:3" x14ac:dyDescent="0.25">
      <c r="C322" s="3"/>
    </row>
    <row r="323" spans="3:3" x14ac:dyDescent="0.25">
      <c r="C323" s="3"/>
    </row>
    <row r="324" spans="3:3" x14ac:dyDescent="0.25">
      <c r="C324" s="3"/>
    </row>
    <row r="325" spans="3:3" x14ac:dyDescent="0.25">
      <c r="C325" s="3"/>
    </row>
    <row r="326" spans="3:3" x14ac:dyDescent="0.25">
      <c r="C326" s="3"/>
    </row>
    <row r="327" spans="3:3" x14ac:dyDescent="0.25">
      <c r="C327" s="3"/>
    </row>
    <row r="328" spans="3:3" x14ac:dyDescent="0.25">
      <c r="C328" s="3"/>
    </row>
    <row r="329" spans="3:3" x14ac:dyDescent="0.25">
      <c r="C329" s="3"/>
    </row>
    <row r="330" spans="3:3" x14ac:dyDescent="0.25">
      <c r="C330" s="3"/>
    </row>
    <row r="331" spans="3:3" x14ac:dyDescent="0.25">
      <c r="C331" s="3"/>
    </row>
    <row r="332" spans="3:3" x14ac:dyDescent="0.25">
      <c r="C332" s="3"/>
    </row>
    <row r="333" spans="3:3" x14ac:dyDescent="0.25">
      <c r="C333" s="3"/>
    </row>
    <row r="334" spans="3:3" x14ac:dyDescent="0.25">
      <c r="C334" s="3"/>
    </row>
    <row r="335" spans="3:3" x14ac:dyDescent="0.25">
      <c r="C335" s="3"/>
    </row>
    <row r="336" spans="3:3" x14ac:dyDescent="0.25">
      <c r="C336" s="3"/>
    </row>
    <row r="337" spans="3:3" x14ac:dyDescent="0.25">
      <c r="C337" s="3"/>
    </row>
    <row r="338" spans="3:3" x14ac:dyDescent="0.25">
      <c r="C338" s="3"/>
    </row>
    <row r="339" spans="3:3" x14ac:dyDescent="0.25">
      <c r="C339" s="3"/>
    </row>
    <row r="340" spans="3:3" x14ac:dyDescent="0.25">
      <c r="C340" s="3"/>
    </row>
    <row r="341" spans="3:3" x14ac:dyDescent="0.25">
      <c r="C341" s="3"/>
    </row>
    <row r="342" spans="3:3" x14ac:dyDescent="0.25">
      <c r="C342" s="3"/>
    </row>
    <row r="343" spans="3:3" x14ac:dyDescent="0.25">
      <c r="C343" s="3"/>
    </row>
    <row r="344" spans="3:3" x14ac:dyDescent="0.25">
      <c r="C344" s="3"/>
    </row>
    <row r="345" spans="3:3" x14ac:dyDescent="0.25">
      <c r="C345" s="3"/>
    </row>
    <row r="346" spans="3:3" x14ac:dyDescent="0.25">
      <c r="C346" s="3"/>
    </row>
    <row r="347" spans="3:3" x14ac:dyDescent="0.25">
      <c r="C347" s="3"/>
    </row>
    <row r="348" spans="3:3" x14ac:dyDescent="0.25">
      <c r="C348" s="3"/>
    </row>
    <row r="349" spans="3:3" x14ac:dyDescent="0.25">
      <c r="C349" s="3"/>
    </row>
    <row r="350" spans="3:3" x14ac:dyDescent="0.25">
      <c r="C350" s="3"/>
    </row>
    <row r="351" spans="3:3" x14ac:dyDescent="0.25">
      <c r="C351" s="3"/>
    </row>
    <row r="352" spans="3:3" x14ac:dyDescent="0.25">
      <c r="C352" s="3"/>
    </row>
    <row r="353" spans="3:3" x14ac:dyDescent="0.25">
      <c r="C353" s="3"/>
    </row>
    <row r="354" spans="3:3" x14ac:dyDescent="0.25">
      <c r="C354" s="3"/>
    </row>
    <row r="355" spans="3:3" x14ac:dyDescent="0.25">
      <c r="C355" s="3"/>
    </row>
    <row r="356" spans="3:3" x14ac:dyDescent="0.25">
      <c r="C356" s="3"/>
    </row>
    <row r="357" spans="3:3" x14ac:dyDescent="0.25">
      <c r="C357" s="3"/>
    </row>
    <row r="358" spans="3:3" x14ac:dyDescent="0.25">
      <c r="C358" s="3"/>
    </row>
    <row r="359" spans="3:3" x14ac:dyDescent="0.25">
      <c r="C359" s="3"/>
    </row>
    <row r="360" spans="3:3" x14ac:dyDescent="0.25">
      <c r="C360" s="3"/>
    </row>
    <row r="361" spans="3:3" x14ac:dyDescent="0.25">
      <c r="C361" s="3"/>
    </row>
    <row r="362" spans="3:3" x14ac:dyDescent="0.25">
      <c r="C362" s="3"/>
    </row>
    <row r="363" spans="3:3" x14ac:dyDescent="0.25">
      <c r="C363" s="3"/>
    </row>
    <row r="364" spans="3:3" x14ac:dyDescent="0.25">
      <c r="C364" s="3"/>
    </row>
    <row r="365" spans="3:3" x14ac:dyDescent="0.25">
      <c r="C365" s="3"/>
    </row>
  </sheetData>
  <mergeCells count="55">
    <mergeCell ref="B46:M46"/>
    <mergeCell ref="B48:M48"/>
    <mergeCell ref="B50:M50"/>
    <mergeCell ref="B51:M51"/>
    <mergeCell ref="C18:E18"/>
    <mergeCell ref="F18:H18"/>
    <mergeCell ref="C41:D41"/>
    <mergeCell ref="E41:F41"/>
    <mergeCell ref="C42:D42"/>
    <mergeCell ref="E42:F42"/>
    <mergeCell ref="B43:M43"/>
    <mergeCell ref="B44:M44"/>
    <mergeCell ref="C38:D38"/>
    <mergeCell ref="E38:F38"/>
    <mergeCell ref="C39:D39"/>
    <mergeCell ref="E39:F39"/>
    <mergeCell ref="C40:D40"/>
    <mergeCell ref="E40:F40"/>
    <mergeCell ref="C31:H31"/>
    <mergeCell ref="B32:M32"/>
    <mergeCell ref="C33:M33"/>
    <mergeCell ref="C34:M34"/>
    <mergeCell ref="C36:M36"/>
    <mergeCell ref="C37:D37"/>
    <mergeCell ref="E37:F37"/>
    <mergeCell ref="C30:H30"/>
    <mergeCell ref="C19:E19"/>
    <mergeCell ref="F19:H19"/>
    <mergeCell ref="C20:E20"/>
    <mergeCell ref="F20:G20"/>
    <mergeCell ref="C21:E21"/>
    <mergeCell ref="F21:H21"/>
    <mergeCell ref="C24:I24"/>
    <mergeCell ref="C26:H26"/>
    <mergeCell ref="C27:H27"/>
    <mergeCell ref="C28:H28"/>
    <mergeCell ref="C29:H29"/>
    <mergeCell ref="C15:E15"/>
    <mergeCell ref="F15:J15"/>
    <mergeCell ref="C16:E16"/>
    <mergeCell ref="F16:J16"/>
    <mergeCell ref="B8:M8"/>
    <mergeCell ref="B9:M9"/>
    <mergeCell ref="B10:M10"/>
    <mergeCell ref="C11:I11"/>
    <mergeCell ref="B12:M12"/>
    <mergeCell ref="C13:H13"/>
    <mergeCell ref="C7:D7"/>
    <mergeCell ref="E7:H7"/>
    <mergeCell ref="I7:M7"/>
    <mergeCell ref="B2:M2"/>
    <mergeCell ref="B3:M3"/>
    <mergeCell ref="B4:M4"/>
    <mergeCell ref="C5:M5"/>
    <mergeCell ref="C6:M6"/>
  </mergeCells>
  <conditionalFormatting sqref="B46">
    <cfRule type="cellIs" dxfId="8" priority="5" operator="equal">
      <formula>"NO PRESENTA"</formula>
    </cfRule>
    <cfRule type="cellIs" dxfId="7" priority="6" operator="equal">
      <formula>"CUMPLE"</formula>
    </cfRule>
    <cfRule type="cellIs" dxfId="6" priority="7" operator="equal">
      <formula>"NO CUMPLE"</formula>
    </cfRule>
  </conditionalFormatting>
  <dataValidations count="2">
    <dataValidation type="list" allowBlank="1" showInputMessage="1" showErrorMessage="1" sqref="I26:I31 I13 I21 I18:I19" xr:uid="{00000000-0002-0000-0A00-000000000000}">
      <formula1>"SI,NO,NO APLICA"</formula1>
    </dataValidation>
    <dataValidation type="list" allowBlank="1" showInputMessage="1" showErrorMessage="1" sqref="B46" xr:uid="{00000000-0002-0000-0A00-000001000000}">
      <formula1>"CUMPLE,NO CUMPLE,NO PRESENTA"</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A593E9"/>
  </sheetPr>
  <dimension ref="B1:P350"/>
  <sheetViews>
    <sheetView showGridLines="0" topLeftCell="G27" workbookViewId="0">
      <selection activeCell="N35" sqref="N35"/>
    </sheetView>
  </sheetViews>
  <sheetFormatPr baseColWidth="10" defaultColWidth="11.44140625" defaultRowHeight="13.2" x14ac:dyDescent="0.25"/>
  <cols>
    <col min="1" max="1" width="5.44140625" style="3" customWidth="1"/>
    <col min="2" max="2" width="19.44140625" style="3" customWidth="1"/>
    <col min="3" max="3" width="9.44140625" style="5" customWidth="1"/>
    <col min="4" max="5" width="9.44140625" style="3" customWidth="1"/>
    <col min="6" max="6" width="6.44140625" style="3" customWidth="1"/>
    <col min="7" max="7" width="22.44140625" style="3" customWidth="1"/>
    <col min="8" max="8" width="30.44140625" style="3" customWidth="1"/>
    <col min="9" max="9" width="20.44140625" style="3" customWidth="1"/>
    <col min="10" max="10" width="24.44140625" style="4" customWidth="1"/>
    <col min="11" max="11" width="30.44140625" style="47" customWidth="1"/>
    <col min="12" max="12" width="14.44140625" style="4" customWidth="1"/>
    <col min="13" max="13" width="54.44140625" style="45" customWidth="1"/>
    <col min="14" max="14" width="5.44140625" style="3" customWidth="1"/>
    <col min="15" max="16" width="11.44140625" style="3" customWidth="1"/>
    <col min="17" max="17" width="17.44140625" style="3" customWidth="1"/>
    <col min="18" max="18" width="13.109375" style="3" customWidth="1"/>
    <col min="19" max="16384" width="11.44140625" style="3"/>
  </cols>
  <sheetData>
    <row r="1" spans="2:13" ht="25.2" customHeight="1" x14ac:dyDescent="0.25">
      <c r="C1" s="3"/>
    </row>
    <row r="2" spans="2:13" ht="24.75" customHeight="1" x14ac:dyDescent="0.25">
      <c r="B2" s="269" t="s">
        <v>215</v>
      </c>
      <c r="C2" s="269"/>
      <c r="D2" s="269"/>
      <c r="E2" s="269"/>
      <c r="F2" s="269"/>
      <c r="G2" s="269"/>
      <c r="H2" s="269"/>
      <c r="I2" s="269"/>
      <c r="J2" s="269"/>
      <c r="K2" s="269"/>
      <c r="L2" s="269"/>
      <c r="M2" s="269"/>
    </row>
    <row r="3" spans="2:13" ht="10.199999999999999" customHeight="1" x14ac:dyDescent="0.25">
      <c r="B3" s="209"/>
      <c r="C3" s="209"/>
      <c r="D3" s="209"/>
      <c r="E3" s="209"/>
      <c r="F3" s="209"/>
      <c r="G3" s="209"/>
      <c r="H3" s="209"/>
      <c r="I3" s="209"/>
      <c r="J3" s="209"/>
      <c r="K3" s="209"/>
      <c r="L3" s="209"/>
      <c r="M3" s="209"/>
    </row>
    <row r="4" spans="2:13" s="1" customFormat="1" ht="24.75" customHeight="1" x14ac:dyDescent="0.25">
      <c r="B4" s="270" t="s">
        <v>216</v>
      </c>
      <c r="C4" s="270"/>
      <c r="D4" s="270"/>
      <c r="E4" s="270"/>
      <c r="F4" s="270"/>
      <c r="G4" s="270"/>
      <c r="H4" s="270"/>
      <c r="I4" s="270"/>
      <c r="J4" s="270"/>
      <c r="K4" s="270"/>
      <c r="L4" s="270"/>
      <c r="M4" s="270"/>
    </row>
    <row r="5" spans="2:13" s="1" customFormat="1" ht="24.75" customHeight="1" x14ac:dyDescent="0.25">
      <c r="B5" s="20" t="s">
        <v>0</v>
      </c>
      <c r="C5" s="272" t="str">
        <f>+DATOS!C2</f>
        <v>IDRD-SG-CM-012-2026</v>
      </c>
      <c r="D5" s="272"/>
      <c r="E5" s="272"/>
      <c r="F5" s="272"/>
      <c r="G5" s="272"/>
      <c r="H5" s="272"/>
      <c r="I5" s="272"/>
      <c r="J5" s="272"/>
      <c r="K5" s="272"/>
      <c r="L5" s="272"/>
      <c r="M5" s="272"/>
    </row>
    <row r="6" spans="2:13" s="1" customFormat="1" ht="55.5" customHeight="1" x14ac:dyDescent="0.25">
      <c r="B6" s="20" t="s">
        <v>3</v>
      </c>
      <c r="C6" s="373" t="str">
        <f>+DATOS!C3</f>
        <v>CONTRATAR INTERVENTORÍA INTEGRAL QUE INCLUYE, PERO NO SE LIMITA A LA INTERVENTORÍA TÉCNICA, FINANCIERA Y/O CONTABLE, JURÍDICA, ADMINISTRATIVA, OPERATIVA Y MEDIO AMBIENTAL EN LA ETAPA DE OPERACIÓN Y MANTENIMIENTO DEL CONTRATO DE CONCESIÓN BAJO UN ESQUEMA DE ASOCIACIÓN PÚBLICO - PRIVADA DE INICIATIVA PRIVADA APP NO. IDRD-APP-IP-001-2015.</v>
      </c>
      <c r="D6" s="373"/>
      <c r="E6" s="373"/>
      <c r="F6" s="373"/>
      <c r="G6" s="373"/>
      <c r="H6" s="373"/>
      <c r="I6" s="373"/>
      <c r="J6" s="373"/>
      <c r="K6" s="373"/>
      <c r="L6" s="373"/>
      <c r="M6" s="373"/>
    </row>
    <row r="7" spans="2:13" s="1" customFormat="1" ht="35.25" customHeight="1" x14ac:dyDescent="0.25">
      <c r="B7" s="8" t="s">
        <v>19</v>
      </c>
      <c r="C7" s="357">
        <v>2</v>
      </c>
      <c r="D7" s="358"/>
      <c r="E7" s="276" t="s">
        <v>20</v>
      </c>
      <c r="F7" s="277"/>
      <c r="G7" s="277"/>
      <c r="H7" s="278"/>
      <c r="I7" s="357" t="s">
        <v>21</v>
      </c>
      <c r="J7" s="359"/>
      <c r="K7" s="359"/>
      <c r="L7" s="359"/>
      <c r="M7" s="358"/>
    </row>
    <row r="8" spans="2:13" ht="10.199999999999999" customHeight="1" x14ac:dyDescent="0.25">
      <c r="B8" s="209"/>
      <c r="C8" s="209"/>
      <c r="D8" s="209"/>
      <c r="E8" s="209"/>
      <c r="F8" s="209"/>
      <c r="G8" s="209"/>
      <c r="H8" s="209"/>
      <c r="I8" s="209"/>
      <c r="J8" s="209"/>
      <c r="K8" s="279"/>
      <c r="L8" s="279"/>
      <c r="M8" s="209"/>
    </row>
    <row r="9" spans="2:13" s="1" customFormat="1" ht="30" customHeight="1" x14ac:dyDescent="0.25">
      <c r="B9" s="256" t="s">
        <v>148</v>
      </c>
      <c r="C9" s="257"/>
      <c r="D9" s="257"/>
      <c r="E9" s="257"/>
      <c r="F9" s="257"/>
      <c r="G9" s="257"/>
      <c r="H9" s="257"/>
      <c r="I9" s="257"/>
      <c r="J9" s="257"/>
      <c r="K9" s="257"/>
      <c r="L9" s="257"/>
      <c r="M9" s="258"/>
    </row>
    <row r="10" spans="2:13" ht="10.199999999999999" customHeight="1" x14ac:dyDescent="0.25">
      <c r="B10" s="393"/>
      <c r="C10" s="394"/>
      <c r="D10" s="394"/>
      <c r="E10" s="394"/>
      <c r="F10" s="394"/>
      <c r="G10" s="394"/>
      <c r="H10" s="394"/>
      <c r="I10" s="394"/>
      <c r="J10" s="394"/>
      <c r="K10" s="394"/>
      <c r="L10" s="394"/>
      <c r="M10" s="395"/>
    </row>
    <row r="11" spans="2:13" s="1" customFormat="1" ht="36" customHeight="1" x14ac:dyDescent="0.25">
      <c r="B11" s="19" t="s">
        <v>217</v>
      </c>
      <c r="C11" s="425" t="s">
        <v>218</v>
      </c>
      <c r="D11" s="426"/>
      <c r="E11" s="426"/>
      <c r="F11" s="426"/>
      <c r="G11" s="426"/>
      <c r="H11" s="426"/>
      <c r="I11" s="427"/>
      <c r="J11" s="10" t="s">
        <v>28</v>
      </c>
      <c r="K11" s="10" t="s">
        <v>29</v>
      </c>
      <c r="L11" s="10" t="s">
        <v>30</v>
      </c>
      <c r="M11" s="10" t="s">
        <v>31</v>
      </c>
    </row>
    <row r="12" spans="2:13" ht="10.199999999999999" customHeight="1" x14ac:dyDescent="0.25">
      <c r="B12" s="210"/>
      <c r="C12" s="211"/>
      <c r="D12" s="211"/>
      <c r="E12" s="211"/>
      <c r="F12" s="211"/>
      <c r="G12" s="211"/>
      <c r="H12" s="211"/>
      <c r="I12" s="211"/>
      <c r="J12" s="211"/>
      <c r="K12" s="211"/>
      <c r="L12" s="211"/>
      <c r="M12" s="212"/>
    </row>
    <row r="13" spans="2:13" ht="42.75" customHeight="1" x14ac:dyDescent="0.25">
      <c r="B13" s="66"/>
      <c r="C13" s="314" t="s">
        <v>219</v>
      </c>
      <c r="D13" s="315"/>
      <c r="E13" s="315"/>
      <c r="F13" s="315"/>
      <c r="G13" s="315"/>
      <c r="H13" s="316"/>
      <c r="I13" s="12" t="s">
        <v>32</v>
      </c>
      <c r="J13" s="23">
        <v>1</v>
      </c>
      <c r="K13" s="56" t="s">
        <v>220</v>
      </c>
      <c r="L13" s="57">
        <v>1</v>
      </c>
      <c r="M13" s="60"/>
    </row>
    <row r="14" spans="2:13" ht="10.199999999999999" customHeight="1" x14ac:dyDescent="0.25">
      <c r="B14" s="40"/>
      <c r="C14" s="32"/>
      <c r="D14" s="32"/>
      <c r="E14" s="32"/>
      <c r="F14" s="32"/>
      <c r="G14" s="32"/>
      <c r="H14" s="32"/>
      <c r="I14" s="32"/>
      <c r="J14" s="32"/>
      <c r="K14" s="48"/>
      <c r="L14" s="44"/>
      <c r="M14" s="41"/>
    </row>
    <row r="15" spans="2:13" ht="34.950000000000003" customHeight="1" x14ac:dyDescent="0.25">
      <c r="B15" s="70"/>
      <c r="C15" s="374" t="s">
        <v>24</v>
      </c>
      <c r="D15" s="374"/>
      <c r="E15" s="374"/>
      <c r="F15" s="386" t="s">
        <v>153</v>
      </c>
      <c r="G15" s="386">
        <v>0</v>
      </c>
      <c r="H15" s="386">
        <v>0</v>
      </c>
      <c r="I15" s="386">
        <v>0</v>
      </c>
      <c r="J15" s="386">
        <v>0</v>
      </c>
      <c r="K15" s="56"/>
      <c r="L15" s="57"/>
      <c r="M15" s="60"/>
    </row>
    <row r="16" spans="2:13" ht="34.950000000000003" customHeight="1" x14ac:dyDescent="0.25">
      <c r="B16" s="70"/>
      <c r="C16" s="374" t="s">
        <v>154</v>
      </c>
      <c r="D16" s="374"/>
      <c r="E16" s="374"/>
      <c r="F16" s="396" t="s">
        <v>155</v>
      </c>
      <c r="G16" s="396">
        <v>0</v>
      </c>
      <c r="H16" s="396">
        <v>0</v>
      </c>
      <c r="I16" s="396">
        <v>0</v>
      </c>
      <c r="J16" s="396">
        <v>0</v>
      </c>
      <c r="K16" s="56"/>
      <c r="L16" s="57"/>
      <c r="M16" s="60"/>
    </row>
    <row r="17" spans="2:16" ht="10.199999999999999" customHeight="1" x14ac:dyDescent="0.25">
      <c r="B17" s="40"/>
      <c r="C17" s="32"/>
      <c r="D17" s="32"/>
      <c r="E17" s="32"/>
      <c r="F17" s="32"/>
      <c r="G17" s="32"/>
      <c r="H17" s="32"/>
      <c r="I17" s="32"/>
      <c r="J17" s="32"/>
      <c r="K17" s="48"/>
      <c r="L17" s="44"/>
      <c r="M17" s="41"/>
    </row>
    <row r="18" spans="2:16" ht="34.950000000000003" customHeight="1" x14ac:dyDescent="0.25">
      <c r="B18" s="40"/>
      <c r="C18" s="374" t="s">
        <v>168</v>
      </c>
      <c r="D18" s="374"/>
      <c r="E18" s="374"/>
      <c r="F18" s="400" t="s">
        <v>221</v>
      </c>
      <c r="G18" s="405"/>
      <c r="H18" s="405"/>
      <c r="I18" s="12" t="s">
        <v>32</v>
      </c>
      <c r="J18" s="23">
        <v>1</v>
      </c>
      <c r="K18" s="56" t="s">
        <v>222</v>
      </c>
      <c r="L18" s="57">
        <v>1</v>
      </c>
      <c r="M18" s="60"/>
    </row>
    <row r="19" spans="2:16" ht="10.199999999999999" customHeight="1" x14ac:dyDescent="0.25">
      <c r="B19" s="40"/>
      <c r="C19" s="32"/>
      <c r="D19" s="32"/>
      <c r="E19" s="32"/>
      <c r="F19" s="32"/>
      <c r="G19" s="32"/>
      <c r="H19" s="32"/>
      <c r="I19" s="32"/>
      <c r="J19" s="32"/>
      <c r="K19" s="48"/>
      <c r="L19" s="44"/>
      <c r="M19" s="41"/>
      <c r="O19" s="1"/>
    </row>
    <row r="20" spans="2:16" s="1" customFormat="1" ht="25.2" customHeight="1" x14ac:dyDescent="0.25">
      <c r="B20" s="19" t="s">
        <v>217</v>
      </c>
      <c r="C20" s="369" t="s">
        <v>172</v>
      </c>
      <c r="D20" s="370"/>
      <c r="E20" s="370"/>
      <c r="F20" s="370"/>
      <c r="G20" s="370"/>
      <c r="H20" s="370"/>
      <c r="I20" s="371"/>
      <c r="J20" s="10" t="s">
        <v>28</v>
      </c>
      <c r="K20" s="10" t="s">
        <v>29</v>
      </c>
      <c r="L20" s="10" t="s">
        <v>30</v>
      </c>
      <c r="M20" s="10" t="s">
        <v>31</v>
      </c>
      <c r="O20" s="3"/>
    </row>
    <row r="21" spans="2:16" ht="10.199999999999999" customHeight="1" x14ac:dyDescent="0.25">
      <c r="B21" s="31"/>
      <c r="C21" s="32"/>
      <c r="D21" s="32"/>
      <c r="E21" s="32"/>
      <c r="F21" s="32"/>
      <c r="G21" s="32"/>
      <c r="H21" s="32"/>
      <c r="I21" s="32"/>
      <c r="J21" s="32"/>
      <c r="K21" s="48"/>
      <c r="L21" s="44"/>
      <c r="M21" s="41"/>
    </row>
    <row r="22" spans="2:16" ht="38.25" customHeight="1" x14ac:dyDescent="0.25">
      <c r="B22" s="40"/>
      <c r="C22" s="314" t="s">
        <v>179</v>
      </c>
      <c r="D22" s="315"/>
      <c r="E22" s="315"/>
      <c r="F22" s="315"/>
      <c r="G22" s="315"/>
      <c r="H22" s="316"/>
      <c r="I22" s="12" t="s">
        <v>32</v>
      </c>
      <c r="J22" s="23">
        <f t="shared" ref="J22:J23" si="0">IF(I22="SI",1,(IF(I22="NO APLICA",-1,0)))</f>
        <v>1</v>
      </c>
      <c r="K22" s="56" t="s">
        <v>222</v>
      </c>
      <c r="L22" s="57">
        <v>1</v>
      </c>
      <c r="M22" s="60"/>
    </row>
    <row r="23" spans="2:16" ht="34.950000000000003" customHeight="1" x14ac:dyDescent="0.25">
      <c r="B23" s="40"/>
      <c r="C23" s="314" t="s">
        <v>183</v>
      </c>
      <c r="D23" s="315"/>
      <c r="E23" s="315"/>
      <c r="F23" s="315"/>
      <c r="G23" s="315"/>
      <c r="H23" s="316"/>
      <c r="I23" s="12" t="s">
        <v>102</v>
      </c>
      <c r="J23" s="23">
        <f t="shared" si="0"/>
        <v>-1</v>
      </c>
      <c r="K23" s="56"/>
      <c r="L23" s="57"/>
      <c r="M23" s="60"/>
    </row>
    <row r="24" spans="2:16" ht="10.199999999999999" customHeight="1" x14ac:dyDescent="0.25">
      <c r="B24" s="407"/>
      <c r="C24" s="211"/>
      <c r="D24" s="211"/>
      <c r="E24" s="211"/>
      <c r="F24" s="211"/>
      <c r="G24" s="211"/>
      <c r="H24" s="211"/>
      <c r="I24" s="211"/>
      <c r="J24" s="211"/>
      <c r="K24" s="211"/>
      <c r="L24" s="211"/>
      <c r="M24" s="212"/>
      <c r="O24" s="2"/>
    </row>
    <row r="25" spans="2:16" s="2" customFormat="1" ht="34.950000000000003" customHeight="1" x14ac:dyDescent="0.25">
      <c r="B25" s="71" t="s">
        <v>184</v>
      </c>
      <c r="C25" s="402" t="s">
        <v>185</v>
      </c>
      <c r="D25" s="403"/>
      <c r="E25" s="403"/>
      <c r="F25" s="403"/>
      <c r="G25" s="403"/>
      <c r="H25" s="403"/>
      <c r="I25" s="403"/>
      <c r="J25" s="403"/>
      <c r="K25" s="403"/>
      <c r="L25" s="403"/>
      <c r="M25" s="404"/>
    </row>
    <row r="26" spans="2:16" s="2" customFormat="1" ht="105.75" customHeight="1" x14ac:dyDescent="0.25">
      <c r="B26" s="71" t="s">
        <v>186</v>
      </c>
      <c r="C26" s="402" t="s">
        <v>187</v>
      </c>
      <c r="D26" s="403"/>
      <c r="E26" s="403"/>
      <c r="F26" s="403"/>
      <c r="G26" s="403"/>
      <c r="H26" s="403"/>
      <c r="I26" s="403"/>
      <c r="J26" s="403"/>
      <c r="K26" s="403"/>
      <c r="L26" s="403"/>
      <c r="M26" s="404"/>
      <c r="O26" s="3"/>
    </row>
    <row r="27" spans="2:16" ht="10.199999999999999" customHeight="1" x14ac:dyDescent="0.25">
      <c r="B27" s="407"/>
      <c r="C27" s="211"/>
      <c r="D27" s="211"/>
      <c r="E27" s="211"/>
      <c r="F27" s="211"/>
      <c r="G27" s="211"/>
      <c r="H27" s="211"/>
      <c r="I27" s="211"/>
      <c r="J27" s="211"/>
      <c r="K27" s="211"/>
      <c r="L27" s="211"/>
      <c r="M27" s="212"/>
      <c r="O27" s="1"/>
    </row>
    <row r="28" spans="2:16" s="1" customFormat="1" ht="25.2" customHeight="1" x14ac:dyDescent="0.25">
      <c r="B28" s="311" t="str">
        <f>+B9</f>
        <v>DIRECTOR DE INTERVENTORIA</v>
      </c>
      <c r="C28" s="312"/>
      <c r="D28" s="312"/>
      <c r="E28" s="312"/>
      <c r="F28" s="312"/>
      <c r="G28" s="312"/>
      <c r="H28" s="312"/>
      <c r="I28" s="312"/>
      <c r="J28" s="312"/>
      <c r="K28" s="312"/>
      <c r="L28" s="312"/>
      <c r="M28" s="313"/>
      <c r="O28" s="3"/>
    </row>
    <row r="29" spans="2:16" ht="10.199999999999999" customHeight="1" x14ac:dyDescent="0.25">
      <c r="B29" s="31"/>
      <c r="C29" s="32"/>
      <c r="D29" s="32"/>
      <c r="E29" s="32"/>
      <c r="F29" s="32"/>
      <c r="G29" s="32"/>
      <c r="H29" s="32"/>
      <c r="I29" s="32"/>
      <c r="J29" s="32"/>
      <c r="K29" s="48"/>
      <c r="L29" s="44"/>
      <c r="M29" s="41"/>
      <c r="O29" s="6"/>
    </row>
    <row r="30" spans="2:16" s="1" customFormat="1" ht="49.95" customHeight="1" x14ac:dyDescent="0.25">
      <c r="B30" s="308" t="s">
        <v>223</v>
      </c>
      <c r="C30" s="309"/>
      <c r="D30" s="309"/>
      <c r="E30" s="309"/>
      <c r="F30" s="309"/>
      <c r="G30" s="309"/>
      <c r="H30" s="309"/>
      <c r="I30" s="309"/>
      <c r="J30" s="309"/>
      <c r="K30" s="309"/>
      <c r="L30" s="309"/>
      <c r="M30" s="310"/>
      <c r="O30" s="3"/>
      <c r="P30" s="6"/>
    </row>
    <row r="31" spans="2:16" s="1" customFormat="1" ht="81" customHeight="1" x14ac:dyDescent="0.25">
      <c r="B31" s="112"/>
      <c r="C31" s="113"/>
      <c r="D31" s="113"/>
      <c r="E31" s="113"/>
      <c r="F31" s="113"/>
      <c r="G31" s="198" t="s">
        <v>224</v>
      </c>
      <c r="H31" s="428" t="s">
        <v>383</v>
      </c>
      <c r="I31" s="429"/>
      <c r="J31" s="429"/>
      <c r="K31" s="430"/>
      <c r="L31" s="196"/>
      <c r="M31" s="197"/>
      <c r="O31" s="3"/>
      <c r="P31" s="6"/>
    </row>
    <row r="32" spans="2:16" ht="31.5" customHeight="1" x14ac:dyDescent="0.25">
      <c r="B32" s="22"/>
      <c r="C32" s="3"/>
      <c r="J32" s="3"/>
      <c r="M32" s="46"/>
      <c r="O32" s="1"/>
    </row>
    <row r="33" spans="2:15" s="1" customFormat="1" ht="25.2" customHeight="1" x14ac:dyDescent="0.25">
      <c r="B33" s="302" t="s">
        <v>384</v>
      </c>
      <c r="C33" s="303"/>
      <c r="D33" s="303"/>
      <c r="E33" s="303"/>
      <c r="F33" s="303"/>
      <c r="G33" s="303"/>
      <c r="H33" s="303"/>
      <c r="I33" s="303"/>
      <c r="J33" s="303"/>
      <c r="K33" s="303"/>
      <c r="L33" s="303"/>
      <c r="M33" s="304"/>
      <c r="O33" s="3"/>
    </row>
    <row r="34" spans="2:15" ht="10.199999999999999" customHeight="1" x14ac:dyDescent="0.25">
      <c r="B34" s="31"/>
      <c r="C34" s="32"/>
      <c r="D34" s="32"/>
      <c r="E34" s="32"/>
      <c r="F34" s="32"/>
      <c r="G34" s="32"/>
      <c r="H34" s="32"/>
      <c r="I34" s="32"/>
      <c r="J34" s="32"/>
      <c r="K34" s="48"/>
      <c r="L34" s="44"/>
      <c r="M34" s="41"/>
    </row>
    <row r="35" spans="2:15" ht="100.2" customHeight="1" x14ac:dyDescent="0.25">
      <c r="B35" s="431"/>
      <c r="C35" s="416"/>
      <c r="D35" s="416"/>
      <c r="E35" s="416"/>
      <c r="F35" s="416"/>
      <c r="G35" s="416"/>
      <c r="H35" s="416"/>
      <c r="I35" s="416"/>
      <c r="J35" s="416"/>
      <c r="K35" s="416"/>
      <c r="L35" s="416"/>
      <c r="M35" s="417"/>
    </row>
    <row r="36" spans="2:15" ht="100.2" customHeight="1" x14ac:dyDescent="0.25">
      <c r="B36" s="418"/>
      <c r="C36" s="419"/>
      <c r="D36" s="419"/>
      <c r="E36" s="419"/>
      <c r="F36" s="419"/>
      <c r="G36" s="419"/>
      <c r="H36" s="419"/>
      <c r="I36" s="419"/>
      <c r="J36" s="419"/>
      <c r="K36" s="419"/>
      <c r="L36" s="419"/>
      <c r="M36" s="420"/>
    </row>
    <row r="37" spans="2:15" ht="25.2" customHeight="1" x14ac:dyDescent="0.25">
      <c r="C37" s="3"/>
    </row>
    <row r="38" spans="2:15" x14ac:dyDescent="0.25">
      <c r="C38" s="3"/>
    </row>
    <row r="39" spans="2:15" x14ac:dyDescent="0.25">
      <c r="C39" s="3"/>
    </row>
    <row r="40" spans="2:15" x14ac:dyDescent="0.25">
      <c r="C40" s="3"/>
    </row>
    <row r="41" spans="2:15" x14ac:dyDescent="0.25">
      <c r="C41" s="3"/>
    </row>
    <row r="42" spans="2:15" x14ac:dyDescent="0.25">
      <c r="C42" s="3"/>
    </row>
    <row r="43" spans="2:15" x14ac:dyDescent="0.25">
      <c r="C43" s="3"/>
    </row>
    <row r="44" spans="2:15" x14ac:dyDescent="0.25">
      <c r="C44" s="3"/>
    </row>
    <row r="45" spans="2:15" x14ac:dyDescent="0.25">
      <c r="C45" s="3"/>
    </row>
    <row r="46" spans="2:15" x14ac:dyDescent="0.25">
      <c r="C46" s="3"/>
    </row>
    <row r="47" spans="2:15" x14ac:dyDescent="0.25">
      <c r="C47" s="3"/>
    </row>
    <row r="48" spans="2:15" x14ac:dyDescent="0.25">
      <c r="C48" s="3"/>
    </row>
    <row r="49" spans="3:3" x14ac:dyDescent="0.25">
      <c r="C49" s="3"/>
    </row>
    <row r="50" spans="3:3" x14ac:dyDescent="0.25">
      <c r="C50" s="3"/>
    </row>
    <row r="51" spans="3:3" x14ac:dyDescent="0.25">
      <c r="C51" s="3"/>
    </row>
    <row r="52" spans="3:3" x14ac:dyDescent="0.25">
      <c r="C52" s="3"/>
    </row>
    <row r="53" spans="3:3" x14ac:dyDescent="0.25">
      <c r="C53" s="3"/>
    </row>
    <row r="54" spans="3:3" x14ac:dyDescent="0.25">
      <c r="C54" s="3"/>
    </row>
    <row r="55" spans="3:3" x14ac:dyDescent="0.25">
      <c r="C55" s="3"/>
    </row>
    <row r="56" spans="3:3" x14ac:dyDescent="0.25">
      <c r="C56" s="3"/>
    </row>
    <row r="57" spans="3:3" x14ac:dyDescent="0.25">
      <c r="C57" s="3"/>
    </row>
    <row r="58" spans="3:3" x14ac:dyDescent="0.25">
      <c r="C58" s="3"/>
    </row>
    <row r="59" spans="3:3" x14ac:dyDescent="0.25">
      <c r="C59" s="3"/>
    </row>
    <row r="60" spans="3:3" x14ac:dyDescent="0.25">
      <c r="C60" s="3"/>
    </row>
    <row r="61" spans="3:3" x14ac:dyDescent="0.25">
      <c r="C61" s="3"/>
    </row>
    <row r="62" spans="3:3" x14ac:dyDescent="0.25">
      <c r="C62" s="3"/>
    </row>
    <row r="63" spans="3:3" x14ac:dyDescent="0.25">
      <c r="C63" s="3"/>
    </row>
    <row r="64" spans="3:3" x14ac:dyDescent="0.25">
      <c r="C64" s="3"/>
    </row>
    <row r="65" spans="3:3" x14ac:dyDescent="0.25">
      <c r="C65" s="3"/>
    </row>
    <row r="66" spans="3:3" x14ac:dyDescent="0.25">
      <c r="C66" s="3"/>
    </row>
    <row r="67" spans="3:3" x14ac:dyDescent="0.25">
      <c r="C67" s="3"/>
    </row>
    <row r="68" spans="3:3" x14ac:dyDescent="0.25">
      <c r="C68" s="3"/>
    </row>
    <row r="69" spans="3:3" x14ac:dyDescent="0.25">
      <c r="C69" s="3"/>
    </row>
    <row r="70" spans="3:3" x14ac:dyDescent="0.25">
      <c r="C70" s="3"/>
    </row>
    <row r="71" spans="3:3" x14ac:dyDescent="0.25">
      <c r="C71" s="3"/>
    </row>
    <row r="72" spans="3:3" x14ac:dyDescent="0.25">
      <c r="C72" s="3"/>
    </row>
    <row r="73" spans="3:3" x14ac:dyDescent="0.25">
      <c r="C73" s="3"/>
    </row>
    <row r="74" spans="3:3" x14ac:dyDescent="0.25">
      <c r="C74" s="3"/>
    </row>
    <row r="75" spans="3:3" x14ac:dyDescent="0.25">
      <c r="C75" s="3"/>
    </row>
    <row r="76" spans="3:3" x14ac:dyDescent="0.25">
      <c r="C76" s="3"/>
    </row>
    <row r="77" spans="3:3" x14ac:dyDescent="0.25">
      <c r="C77" s="3"/>
    </row>
    <row r="78" spans="3:3" x14ac:dyDescent="0.25">
      <c r="C78" s="3"/>
    </row>
    <row r="79" spans="3:3" x14ac:dyDescent="0.25">
      <c r="C79" s="3"/>
    </row>
    <row r="80" spans="3:3" x14ac:dyDescent="0.25">
      <c r="C80" s="3"/>
    </row>
    <row r="81" spans="3:3" x14ac:dyDescent="0.25">
      <c r="C81" s="3"/>
    </row>
    <row r="82" spans="3:3" x14ac:dyDescent="0.25">
      <c r="C82" s="3"/>
    </row>
    <row r="83" spans="3:3" x14ac:dyDescent="0.25">
      <c r="C83" s="3"/>
    </row>
    <row r="84" spans="3:3" x14ac:dyDescent="0.25">
      <c r="C84" s="3"/>
    </row>
    <row r="85" spans="3:3" x14ac:dyDescent="0.25">
      <c r="C85" s="3"/>
    </row>
    <row r="86" spans="3:3" x14ac:dyDescent="0.25">
      <c r="C86" s="3"/>
    </row>
    <row r="87" spans="3:3" x14ac:dyDescent="0.25">
      <c r="C87" s="3"/>
    </row>
    <row r="88" spans="3:3" x14ac:dyDescent="0.25">
      <c r="C88" s="3"/>
    </row>
    <row r="89" spans="3:3" x14ac:dyDescent="0.25">
      <c r="C89" s="3"/>
    </row>
    <row r="90" spans="3:3" x14ac:dyDescent="0.25">
      <c r="C90" s="3"/>
    </row>
    <row r="91" spans="3:3" x14ac:dyDescent="0.25">
      <c r="C91" s="3"/>
    </row>
    <row r="92" spans="3:3" x14ac:dyDescent="0.25">
      <c r="C92" s="3"/>
    </row>
    <row r="93" spans="3:3" x14ac:dyDescent="0.25">
      <c r="C93" s="3"/>
    </row>
    <row r="94" spans="3:3" x14ac:dyDescent="0.25">
      <c r="C94" s="3"/>
    </row>
    <row r="95" spans="3:3" x14ac:dyDescent="0.25">
      <c r="C95" s="3"/>
    </row>
    <row r="96" spans="3:3" x14ac:dyDescent="0.25">
      <c r="C96" s="3"/>
    </row>
    <row r="97" spans="3:3" x14ac:dyDescent="0.25">
      <c r="C97" s="3"/>
    </row>
    <row r="98" spans="3:3" x14ac:dyDescent="0.25">
      <c r="C98" s="3"/>
    </row>
    <row r="99" spans="3:3" x14ac:dyDescent="0.25">
      <c r="C99" s="3"/>
    </row>
    <row r="100" spans="3:3" x14ac:dyDescent="0.25">
      <c r="C100" s="3"/>
    </row>
    <row r="101" spans="3:3" x14ac:dyDescent="0.25">
      <c r="C101" s="3"/>
    </row>
    <row r="102" spans="3:3" x14ac:dyDescent="0.25">
      <c r="C102" s="3"/>
    </row>
    <row r="103" spans="3:3" x14ac:dyDescent="0.25">
      <c r="C103" s="3"/>
    </row>
    <row r="104" spans="3:3" x14ac:dyDescent="0.25">
      <c r="C104" s="3"/>
    </row>
    <row r="105" spans="3:3" x14ac:dyDescent="0.25">
      <c r="C105" s="3"/>
    </row>
    <row r="106" spans="3:3" x14ac:dyDescent="0.25">
      <c r="C106" s="3"/>
    </row>
    <row r="107" spans="3:3" x14ac:dyDescent="0.25">
      <c r="C107" s="3"/>
    </row>
    <row r="108" spans="3:3" x14ac:dyDescent="0.25">
      <c r="C108" s="3"/>
    </row>
    <row r="109" spans="3:3" x14ac:dyDescent="0.25">
      <c r="C109" s="3"/>
    </row>
    <row r="110" spans="3:3" x14ac:dyDescent="0.25">
      <c r="C110" s="3"/>
    </row>
    <row r="111" spans="3:3" x14ac:dyDescent="0.25">
      <c r="C111" s="3"/>
    </row>
    <row r="112" spans="3:3" x14ac:dyDescent="0.25">
      <c r="C112" s="3"/>
    </row>
    <row r="113" spans="3:3" x14ac:dyDescent="0.25">
      <c r="C113" s="3"/>
    </row>
    <row r="114" spans="3:3" x14ac:dyDescent="0.25">
      <c r="C114" s="3"/>
    </row>
    <row r="115" spans="3:3" x14ac:dyDescent="0.25">
      <c r="C115" s="3"/>
    </row>
    <row r="116" spans="3:3" x14ac:dyDescent="0.25">
      <c r="C116" s="3"/>
    </row>
    <row r="117" spans="3:3" x14ac:dyDescent="0.25">
      <c r="C117" s="3"/>
    </row>
    <row r="118" spans="3:3" x14ac:dyDescent="0.25">
      <c r="C118" s="3"/>
    </row>
    <row r="119" spans="3:3" x14ac:dyDescent="0.25">
      <c r="C119" s="3"/>
    </row>
    <row r="120" spans="3:3" x14ac:dyDescent="0.25">
      <c r="C120" s="3"/>
    </row>
    <row r="121" spans="3:3" x14ac:dyDescent="0.25">
      <c r="C121" s="3"/>
    </row>
    <row r="122" spans="3:3" x14ac:dyDescent="0.25">
      <c r="C122" s="3"/>
    </row>
    <row r="123" spans="3:3" x14ac:dyDescent="0.25">
      <c r="C123" s="3"/>
    </row>
    <row r="124" spans="3:3" x14ac:dyDescent="0.25">
      <c r="C124" s="3"/>
    </row>
    <row r="125" spans="3:3" x14ac:dyDescent="0.25">
      <c r="C125" s="3"/>
    </row>
    <row r="126" spans="3:3" x14ac:dyDescent="0.25">
      <c r="C126" s="3"/>
    </row>
    <row r="127" spans="3:3" x14ac:dyDescent="0.25">
      <c r="C127" s="3"/>
    </row>
    <row r="128" spans="3:3" x14ac:dyDescent="0.25">
      <c r="C128" s="3"/>
    </row>
    <row r="129" spans="3:3" x14ac:dyDescent="0.25">
      <c r="C129" s="3"/>
    </row>
    <row r="130" spans="3:3" x14ac:dyDescent="0.25">
      <c r="C130" s="3"/>
    </row>
    <row r="131" spans="3:3" x14ac:dyDescent="0.25">
      <c r="C131" s="3"/>
    </row>
    <row r="132" spans="3:3" x14ac:dyDescent="0.25">
      <c r="C132" s="3"/>
    </row>
    <row r="133" spans="3:3" x14ac:dyDescent="0.25">
      <c r="C133" s="3"/>
    </row>
    <row r="134" spans="3:3" x14ac:dyDescent="0.25">
      <c r="C134" s="3"/>
    </row>
    <row r="135" spans="3:3" x14ac:dyDescent="0.25">
      <c r="C135" s="3"/>
    </row>
    <row r="136" spans="3:3" x14ac:dyDescent="0.25">
      <c r="C136" s="3"/>
    </row>
    <row r="137" spans="3:3" x14ac:dyDescent="0.25">
      <c r="C137" s="3"/>
    </row>
    <row r="138" spans="3:3" x14ac:dyDescent="0.25">
      <c r="C138" s="3"/>
    </row>
    <row r="139" spans="3:3" x14ac:dyDescent="0.25">
      <c r="C139" s="3"/>
    </row>
    <row r="140" spans="3:3" x14ac:dyDescent="0.25">
      <c r="C140" s="3"/>
    </row>
    <row r="141" spans="3:3" x14ac:dyDescent="0.25">
      <c r="C141" s="3"/>
    </row>
    <row r="142" spans="3:3" x14ac:dyDescent="0.25">
      <c r="C142" s="3"/>
    </row>
    <row r="143" spans="3:3" x14ac:dyDescent="0.25">
      <c r="C143" s="3"/>
    </row>
    <row r="144" spans="3:3" x14ac:dyDescent="0.25">
      <c r="C144" s="3"/>
    </row>
    <row r="145" spans="3:3" x14ac:dyDescent="0.25">
      <c r="C145" s="3"/>
    </row>
    <row r="146" spans="3:3" x14ac:dyDescent="0.25">
      <c r="C146" s="3"/>
    </row>
    <row r="147" spans="3:3" x14ac:dyDescent="0.25">
      <c r="C147" s="3"/>
    </row>
    <row r="148" spans="3:3" x14ac:dyDescent="0.25">
      <c r="C148" s="3"/>
    </row>
    <row r="149" spans="3:3" x14ac:dyDescent="0.25">
      <c r="C149" s="3"/>
    </row>
    <row r="150" spans="3:3" x14ac:dyDescent="0.25">
      <c r="C150" s="3"/>
    </row>
    <row r="151" spans="3:3" x14ac:dyDescent="0.25">
      <c r="C151" s="3"/>
    </row>
    <row r="152" spans="3:3" x14ac:dyDescent="0.25">
      <c r="C152" s="3"/>
    </row>
    <row r="153" spans="3:3" x14ac:dyDescent="0.25">
      <c r="C153" s="3"/>
    </row>
    <row r="154" spans="3:3" x14ac:dyDescent="0.25">
      <c r="C154" s="3"/>
    </row>
    <row r="155" spans="3:3" x14ac:dyDescent="0.25">
      <c r="C155" s="3"/>
    </row>
    <row r="156" spans="3:3" x14ac:dyDescent="0.25">
      <c r="C156" s="3"/>
    </row>
    <row r="157" spans="3:3" x14ac:dyDescent="0.25">
      <c r="C157" s="3"/>
    </row>
    <row r="158" spans="3:3" x14ac:dyDescent="0.25">
      <c r="C158" s="3"/>
    </row>
    <row r="159" spans="3:3" x14ac:dyDescent="0.25">
      <c r="C159" s="3"/>
    </row>
    <row r="160" spans="3:3" x14ac:dyDescent="0.25">
      <c r="C160" s="3"/>
    </row>
    <row r="161" spans="3:3" x14ac:dyDescent="0.25">
      <c r="C161" s="3"/>
    </row>
    <row r="162" spans="3:3" x14ac:dyDescent="0.25">
      <c r="C162" s="3"/>
    </row>
    <row r="163" spans="3:3" x14ac:dyDescent="0.25">
      <c r="C163" s="3"/>
    </row>
    <row r="164" spans="3:3" x14ac:dyDescent="0.25">
      <c r="C164" s="3"/>
    </row>
    <row r="165" spans="3:3" x14ac:dyDescent="0.25">
      <c r="C165" s="3"/>
    </row>
    <row r="166" spans="3:3" x14ac:dyDescent="0.25">
      <c r="C166" s="3"/>
    </row>
    <row r="167" spans="3:3" x14ac:dyDescent="0.25">
      <c r="C167" s="3"/>
    </row>
    <row r="168" spans="3:3" x14ac:dyDescent="0.25">
      <c r="C168" s="3"/>
    </row>
    <row r="169" spans="3:3" x14ac:dyDescent="0.25">
      <c r="C169" s="3"/>
    </row>
    <row r="170" spans="3:3" x14ac:dyDescent="0.25">
      <c r="C170" s="3"/>
    </row>
    <row r="171" spans="3:3" x14ac:dyDescent="0.25">
      <c r="C171" s="3"/>
    </row>
    <row r="172" spans="3:3" x14ac:dyDescent="0.25">
      <c r="C172" s="3"/>
    </row>
    <row r="173" spans="3:3" x14ac:dyDescent="0.25">
      <c r="C173" s="3"/>
    </row>
    <row r="174" spans="3:3" x14ac:dyDescent="0.25">
      <c r="C174" s="3"/>
    </row>
    <row r="175" spans="3:3" x14ac:dyDescent="0.25">
      <c r="C175" s="3"/>
    </row>
    <row r="176" spans="3:3" x14ac:dyDescent="0.25">
      <c r="C176" s="3"/>
    </row>
    <row r="177" spans="3:3" x14ac:dyDescent="0.25">
      <c r="C177" s="3"/>
    </row>
    <row r="178" spans="3:3" x14ac:dyDescent="0.25">
      <c r="C178" s="3"/>
    </row>
    <row r="179" spans="3:3" x14ac:dyDescent="0.25">
      <c r="C179" s="3"/>
    </row>
    <row r="180" spans="3:3" x14ac:dyDescent="0.25">
      <c r="C180" s="3"/>
    </row>
    <row r="181" spans="3:3" x14ac:dyDescent="0.25">
      <c r="C181" s="3"/>
    </row>
    <row r="182" spans="3:3" x14ac:dyDescent="0.25">
      <c r="C182" s="3"/>
    </row>
    <row r="183" spans="3:3" x14ac:dyDescent="0.25">
      <c r="C183" s="3"/>
    </row>
    <row r="184" spans="3:3" x14ac:dyDescent="0.25">
      <c r="C184" s="3"/>
    </row>
    <row r="185" spans="3:3" x14ac:dyDescent="0.25">
      <c r="C185" s="3"/>
    </row>
    <row r="186" spans="3:3" x14ac:dyDescent="0.25">
      <c r="C186" s="3"/>
    </row>
    <row r="187" spans="3:3" x14ac:dyDescent="0.25">
      <c r="C187" s="3"/>
    </row>
    <row r="188" spans="3:3" x14ac:dyDescent="0.25">
      <c r="C188" s="3"/>
    </row>
    <row r="189" spans="3:3" x14ac:dyDescent="0.25">
      <c r="C189" s="3"/>
    </row>
    <row r="190" spans="3:3" x14ac:dyDescent="0.25">
      <c r="C190" s="3"/>
    </row>
    <row r="191" spans="3:3" x14ac:dyDescent="0.25">
      <c r="C191" s="3"/>
    </row>
    <row r="192" spans="3:3" x14ac:dyDescent="0.25">
      <c r="C192" s="3"/>
    </row>
    <row r="193" spans="3:3" x14ac:dyDescent="0.25">
      <c r="C193" s="3"/>
    </row>
    <row r="194" spans="3:3" x14ac:dyDescent="0.25">
      <c r="C194" s="3"/>
    </row>
    <row r="195" spans="3:3" x14ac:dyDescent="0.25">
      <c r="C195" s="3"/>
    </row>
    <row r="196" spans="3:3" x14ac:dyDescent="0.25">
      <c r="C196" s="3"/>
    </row>
    <row r="197" spans="3:3" x14ac:dyDescent="0.25">
      <c r="C197" s="3"/>
    </row>
    <row r="198" spans="3:3" x14ac:dyDescent="0.25">
      <c r="C198" s="3"/>
    </row>
    <row r="199" spans="3:3" x14ac:dyDescent="0.25">
      <c r="C199" s="3"/>
    </row>
    <row r="200" spans="3:3" x14ac:dyDescent="0.25">
      <c r="C200" s="3"/>
    </row>
    <row r="201" spans="3:3" x14ac:dyDescent="0.25">
      <c r="C201" s="3"/>
    </row>
    <row r="202" spans="3:3" x14ac:dyDescent="0.25">
      <c r="C202" s="3"/>
    </row>
    <row r="203" spans="3:3" x14ac:dyDescent="0.25">
      <c r="C203" s="3"/>
    </row>
    <row r="204" spans="3:3" x14ac:dyDescent="0.25">
      <c r="C204" s="3"/>
    </row>
    <row r="205" spans="3:3" x14ac:dyDescent="0.25">
      <c r="C205" s="3"/>
    </row>
    <row r="206" spans="3:3" x14ac:dyDescent="0.25">
      <c r="C206" s="3"/>
    </row>
    <row r="207" spans="3:3" x14ac:dyDescent="0.25">
      <c r="C207" s="3"/>
    </row>
    <row r="208" spans="3:3" x14ac:dyDescent="0.25">
      <c r="C208" s="3"/>
    </row>
    <row r="209" spans="3:3" x14ac:dyDescent="0.25">
      <c r="C209" s="3"/>
    </row>
    <row r="210" spans="3:3" x14ac:dyDescent="0.25">
      <c r="C210" s="3"/>
    </row>
    <row r="211" spans="3:3" x14ac:dyDescent="0.25">
      <c r="C211" s="3"/>
    </row>
    <row r="212" spans="3:3" x14ac:dyDescent="0.25">
      <c r="C212" s="3"/>
    </row>
    <row r="213" spans="3:3" x14ac:dyDescent="0.25">
      <c r="C213" s="3"/>
    </row>
    <row r="214" spans="3:3" x14ac:dyDescent="0.25">
      <c r="C214" s="3"/>
    </row>
    <row r="215" spans="3:3" x14ac:dyDescent="0.25">
      <c r="C215" s="3"/>
    </row>
    <row r="216" spans="3:3" x14ac:dyDescent="0.25">
      <c r="C216" s="3"/>
    </row>
    <row r="217" spans="3:3" x14ac:dyDescent="0.25">
      <c r="C217" s="3"/>
    </row>
    <row r="218" spans="3:3" x14ac:dyDescent="0.25">
      <c r="C218" s="3"/>
    </row>
    <row r="219" spans="3:3" x14ac:dyDescent="0.25">
      <c r="C219" s="3"/>
    </row>
    <row r="220" spans="3:3" x14ac:dyDescent="0.25">
      <c r="C220" s="3"/>
    </row>
    <row r="221" spans="3:3" x14ac:dyDescent="0.25">
      <c r="C221" s="3"/>
    </row>
    <row r="222" spans="3:3" x14ac:dyDescent="0.25">
      <c r="C222" s="3"/>
    </row>
    <row r="223" spans="3:3" x14ac:dyDescent="0.25">
      <c r="C223" s="3"/>
    </row>
    <row r="224" spans="3:3" x14ac:dyDescent="0.25">
      <c r="C224" s="3"/>
    </row>
    <row r="225" spans="3:3" x14ac:dyDescent="0.25">
      <c r="C225" s="3"/>
    </row>
    <row r="226" spans="3:3" x14ac:dyDescent="0.25">
      <c r="C226" s="3"/>
    </row>
    <row r="227" spans="3:3" x14ac:dyDescent="0.25">
      <c r="C227" s="3"/>
    </row>
    <row r="228" spans="3:3" x14ac:dyDescent="0.25">
      <c r="C228" s="3"/>
    </row>
    <row r="229" spans="3:3" x14ac:dyDescent="0.25">
      <c r="C229" s="3"/>
    </row>
    <row r="230" spans="3:3" x14ac:dyDescent="0.25">
      <c r="C230" s="3"/>
    </row>
    <row r="231" spans="3:3" x14ac:dyDescent="0.25">
      <c r="C231" s="3"/>
    </row>
    <row r="232" spans="3:3" x14ac:dyDescent="0.25">
      <c r="C232" s="3"/>
    </row>
    <row r="233" spans="3:3" x14ac:dyDescent="0.25">
      <c r="C233" s="3"/>
    </row>
    <row r="234" spans="3:3" x14ac:dyDescent="0.25">
      <c r="C234" s="3"/>
    </row>
    <row r="235" spans="3:3" x14ac:dyDescent="0.25">
      <c r="C235" s="3"/>
    </row>
    <row r="236" spans="3:3" x14ac:dyDescent="0.25">
      <c r="C236" s="3"/>
    </row>
    <row r="237" spans="3:3" x14ac:dyDescent="0.25">
      <c r="C237" s="3"/>
    </row>
    <row r="238" spans="3:3" x14ac:dyDescent="0.25">
      <c r="C238" s="3"/>
    </row>
    <row r="239" spans="3:3" x14ac:dyDescent="0.25">
      <c r="C239" s="3"/>
    </row>
    <row r="240" spans="3:3" x14ac:dyDescent="0.25">
      <c r="C240" s="3"/>
    </row>
    <row r="241" spans="3:3" x14ac:dyDescent="0.25">
      <c r="C241" s="3"/>
    </row>
    <row r="242" spans="3:3" x14ac:dyDescent="0.25">
      <c r="C242" s="3"/>
    </row>
    <row r="243" spans="3:3" x14ac:dyDescent="0.25">
      <c r="C243" s="3"/>
    </row>
    <row r="244" spans="3:3" x14ac:dyDescent="0.25">
      <c r="C244" s="3"/>
    </row>
    <row r="245" spans="3:3" x14ac:dyDescent="0.25">
      <c r="C245" s="3"/>
    </row>
    <row r="246" spans="3:3" x14ac:dyDescent="0.25">
      <c r="C246" s="3"/>
    </row>
    <row r="247" spans="3:3" x14ac:dyDescent="0.25">
      <c r="C247" s="3"/>
    </row>
    <row r="248" spans="3:3" x14ac:dyDescent="0.25">
      <c r="C248" s="3"/>
    </row>
    <row r="249" spans="3:3" x14ac:dyDescent="0.25">
      <c r="C249" s="3"/>
    </row>
    <row r="250" spans="3:3" x14ac:dyDescent="0.25">
      <c r="C250" s="3"/>
    </row>
    <row r="251" spans="3:3" x14ac:dyDescent="0.25">
      <c r="C251" s="3"/>
    </row>
    <row r="252" spans="3:3" x14ac:dyDescent="0.25">
      <c r="C252" s="3"/>
    </row>
    <row r="253" spans="3:3" x14ac:dyDescent="0.25">
      <c r="C253" s="3"/>
    </row>
    <row r="254" spans="3:3" x14ac:dyDescent="0.25">
      <c r="C254" s="3"/>
    </row>
    <row r="255" spans="3:3" x14ac:dyDescent="0.25">
      <c r="C255" s="3"/>
    </row>
    <row r="256" spans="3:3" x14ac:dyDescent="0.25">
      <c r="C256" s="3"/>
    </row>
    <row r="257" spans="3:3" x14ac:dyDescent="0.25">
      <c r="C257" s="3"/>
    </row>
    <row r="258" spans="3:3" x14ac:dyDescent="0.25">
      <c r="C258" s="3"/>
    </row>
    <row r="259" spans="3:3" x14ac:dyDescent="0.25">
      <c r="C259" s="3"/>
    </row>
    <row r="260" spans="3:3" x14ac:dyDescent="0.25">
      <c r="C260" s="3"/>
    </row>
    <row r="261" spans="3:3" x14ac:dyDescent="0.25">
      <c r="C261" s="3"/>
    </row>
    <row r="262" spans="3:3" x14ac:dyDescent="0.25">
      <c r="C262" s="3"/>
    </row>
    <row r="263" spans="3:3" x14ac:dyDescent="0.25">
      <c r="C263" s="3"/>
    </row>
    <row r="264" spans="3:3" x14ac:dyDescent="0.25">
      <c r="C264" s="3"/>
    </row>
    <row r="265" spans="3:3" x14ac:dyDescent="0.25">
      <c r="C265" s="3"/>
    </row>
    <row r="266" spans="3:3" x14ac:dyDescent="0.25">
      <c r="C266" s="3"/>
    </row>
    <row r="267" spans="3:3" x14ac:dyDescent="0.25">
      <c r="C267" s="3"/>
    </row>
    <row r="268" spans="3:3" x14ac:dyDescent="0.25">
      <c r="C268" s="3"/>
    </row>
    <row r="269" spans="3:3" x14ac:dyDescent="0.25">
      <c r="C269" s="3"/>
    </row>
    <row r="270" spans="3:3" x14ac:dyDescent="0.25">
      <c r="C270" s="3"/>
    </row>
    <row r="271" spans="3:3" x14ac:dyDescent="0.25">
      <c r="C271" s="3"/>
    </row>
    <row r="272" spans="3:3" x14ac:dyDescent="0.25">
      <c r="C272" s="3"/>
    </row>
    <row r="273" spans="3:3" x14ac:dyDescent="0.25">
      <c r="C273" s="3"/>
    </row>
    <row r="274" spans="3:3" x14ac:dyDescent="0.25">
      <c r="C274" s="3"/>
    </row>
    <row r="275" spans="3:3" x14ac:dyDescent="0.25">
      <c r="C275" s="3"/>
    </row>
    <row r="276" spans="3:3" x14ac:dyDescent="0.25">
      <c r="C276" s="3"/>
    </row>
    <row r="277" spans="3:3" x14ac:dyDescent="0.25">
      <c r="C277" s="3"/>
    </row>
    <row r="278" spans="3:3" x14ac:dyDescent="0.25">
      <c r="C278" s="3"/>
    </row>
    <row r="279" spans="3:3" x14ac:dyDescent="0.25">
      <c r="C279" s="3"/>
    </row>
    <row r="280" spans="3:3" x14ac:dyDescent="0.25">
      <c r="C280" s="3"/>
    </row>
    <row r="281" spans="3:3" x14ac:dyDescent="0.25">
      <c r="C281" s="3"/>
    </row>
    <row r="282" spans="3:3" x14ac:dyDescent="0.25">
      <c r="C282" s="3"/>
    </row>
    <row r="283" spans="3:3" x14ac:dyDescent="0.25">
      <c r="C283" s="3"/>
    </row>
    <row r="284" spans="3:3" x14ac:dyDescent="0.25">
      <c r="C284" s="3"/>
    </row>
    <row r="285" spans="3:3" x14ac:dyDescent="0.25">
      <c r="C285" s="3"/>
    </row>
    <row r="286" spans="3:3" x14ac:dyDescent="0.25">
      <c r="C286" s="3"/>
    </row>
    <row r="287" spans="3:3" x14ac:dyDescent="0.25">
      <c r="C287" s="3"/>
    </row>
    <row r="288" spans="3:3" x14ac:dyDescent="0.25">
      <c r="C288" s="3"/>
    </row>
    <row r="289" spans="3:3" x14ac:dyDescent="0.25">
      <c r="C289" s="3"/>
    </row>
    <row r="290" spans="3:3" x14ac:dyDescent="0.25">
      <c r="C290" s="3"/>
    </row>
    <row r="291" spans="3:3" x14ac:dyDescent="0.25">
      <c r="C291" s="3"/>
    </row>
    <row r="292" spans="3:3" x14ac:dyDescent="0.25">
      <c r="C292" s="3"/>
    </row>
    <row r="293" spans="3:3" x14ac:dyDescent="0.25">
      <c r="C293" s="3"/>
    </row>
    <row r="294" spans="3:3" x14ac:dyDescent="0.25">
      <c r="C294" s="3"/>
    </row>
    <row r="295" spans="3:3" x14ac:dyDescent="0.25">
      <c r="C295" s="3"/>
    </row>
    <row r="296" spans="3:3" x14ac:dyDescent="0.25">
      <c r="C296" s="3"/>
    </row>
    <row r="297" spans="3:3" x14ac:dyDescent="0.25">
      <c r="C297" s="3"/>
    </row>
    <row r="298" spans="3:3" x14ac:dyDescent="0.25">
      <c r="C298" s="3"/>
    </row>
    <row r="299" spans="3:3" x14ac:dyDescent="0.25">
      <c r="C299" s="3"/>
    </row>
    <row r="300" spans="3:3" x14ac:dyDescent="0.25">
      <c r="C300" s="3"/>
    </row>
    <row r="301" spans="3:3" x14ac:dyDescent="0.25">
      <c r="C301" s="3"/>
    </row>
    <row r="302" spans="3:3" x14ac:dyDescent="0.25">
      <c r="C302" s="3"/>
    </row>
    <row r="303" spans="3:3" x14ac:dyDescent="0.25">
      <c r="C303" s="3"/>
    </row>
    <row r="304" spans="3:3" x14ac:dyDescent="0.25">
      <c r="C304" s="3"/>
    </row>
    <row r="305" spans="3:3" x14ac:dyDescent="0.25">
      <c r="C305" s="3"/>
    </row>
    <row r="306" spans="3:3" x14ac:dyDescent="0.25">
      <c r="C306" s="3"/>
    </row>
    <row r="307" spans="3:3" x14ac:dyDescent="0.25">
      <c r="C307" s="3"/>
    </row>
    <row r="308" spans="3:3" x14ac:dyDescent="0.25">
      <c r="C308" s="3"/>
    </row>
    <row r="309" spans="3:3" x14ac:dyDescent="0.25">
      <c r="C309" s="3"/>
    </row>
    <row r="310" spans="3:3" x14ac:dyDescent="0.25">
      <c r="C310" s="3"/>
    </row>
    <row r="311" spans="3:3" x14ac:dyDescent="0.25">
      <c r="C311" s="3"/>
    </row>
    <row r="312" spans="3:3" x14ac:dyDescent="0.25">
      <c r="C312" s="3"/>
    </row>
    <row r="313" spans="3:3" x14ac:dyDescent="0.25">
      <c r="C313" s="3"/>
    </row>
    <row r="314" spans="3:3" x14ac:dyDescent="0.25">
      <c r="C314" s="3"/>
    </row>
    <row r="315" spans="3:3" x14ac:dyDescent="0.25">
      <c r="C315" s="3"/>
    </row>
    <row r="316" spans="3:3" x14ac:dyDescent="0.25">
      <c r="C316" s="3"/>
    </row>
    <row r="317" spans="3:3" x14ac:dyDescent="0.25">
      <c r="C317" s="3"/>
    </row>
    <row r="318" spans="3:3" x14ac:dyDescent="0.25">
      <c r="C318" s="3"/>
    </row>
    <row r="319" spans="3:3" x14ac:dyDescent="0.25">
      <c r="C319" s="3"/>
    </row>
    <row r="320" spans="3:3" x14ac:dyDescent="0.25">
      <c r="C320" s="3"/>
    </row>
    <row r="321" spans="3:3" x14ac:dyDescent="0.25">
      <c r="C321" s="3"/>
    </row>
    <row r="322" spans="3:3" x14ac:dyDescent="0.25">
      <c r="C322" s="3"/>
    </row>
    <row r="323" spans="3:3" x14ac:dyDescent="0.25">
      <c r="C323" s="3"/>
    </row>
    <row r="324" spans="3:3" x14ac:dyDescent="0.25">
      <c r="C324" s="3"/>
    </row>
    <row r="325" spans="3:3" x14ac:dyDescent="0.25">
      <c r="C325" s="3"/>
    </row>
    <row r="326" spans="3:3" x14ac:dyDescent="0.25">
      <c r="C326" s="3"/>
    </row>
    <row r="327" spans="3:3" x14ac:dyDescent="0.25">
      <c r="C327" s="3"/>
    </row>
    <row r="328" spans="3:3" x14ac:dyDescent="0.25">
      <c r="C328" s="3"/>
    </row>
    <row r="329" spans="3:3" x14ac:dyDescent="0.25">
      <c r="C329" s="3"/>
    </row>
    <row r="330" spans="3:3" x14ac:dyDescent="0.25">
      <c r="C330" s="3"/>
    </row>
    <row r="331" spans="3:3" x14ac:dyDescent="0.25">
      <c r="C331" s="3"/>
    </row>
    <row r="332" spans="3:3" x14ac:dyDescent="0.25">
      <c r="C332" s="3"/>
    </row>
    <row r="333" spans="3:3" x14ac:dyDescent="0.25">
      <c r="C333" s="3"/>
    </row>
    <row r="334" spans="3:3" x14ac:dyDescent="0.25">
      <c r="C334" s="3"/>
    </row>
    <row r="335" spans="3:3" x14ac:dyDescent="0.25">
      <c r="C335" s="3"/>
    </row>
    <row r="336" spans="3:3" x14ac:dyDescent="0.25">
      <c r="C336" s="3"/>
    </row>
    <row r="337" spans="3:3" x14ac:dyDescent="0.25">
      <c r="C337" s="3"/>
    </row>
    <row r="338" spans="3:3" x14ac:dyDescent="0.25">
      <c r="C338" s="3"/>
    </row>
    <row r="339" spans="3:3" x14ac:dyDescent="0.25">
      <c r="C339" s="3"/>
    </row>
    <row r="340" spans="3:3" x14ac:dyDescent="0.25">
      <c r="C340" s="3"/>
    </row>
    <row r="341" spans="3:3" x14ac:dyDescent="0.25">
      <c r="C341" s="3"/>
    </row>
    <row r="342" spans="3:3" x14ac:dyDescent="0.25">
      <c r="C342" s="3"/>
    </row>
    <row r="343" spans="3:3" x14ac:dyDescent="0.25">
      <c r="C343" s="3"/>
    </row>
    <row r="344" spans="3:3" x14ac:dyDescent="0.25">
      <c r="C344" s="3"/>
    </row>
    <row r="345" spans="3:3" x14ac:dyDescent="0.25">
      <c r="C345" s="3"/>
    </row>
    <row r="346" spans="3:3" x14ac:dyDescent="0.25">
      <c r="C346" s="3"/>
    </row>
    <row r="347" spans="3:3" x14ac:dyDescent="0.25">
      <c r="C347" s="3"/>
    </row>
    <row r="348" spans="3:3" x14ac:dyDescent="0.25">
      <c r="C348" s="3"/>
    </row>
    <row r="349" spans="3:3" x14ac:dyDescent="0.25">
      <c r="C349" s="3"/>
    </row>
    <row r="350" spans="3:3" x14ac:dyDescent="0.25">
      <c r="C350" s="3"/>
    </row>
  </sheetData>
  <mergeCells count="33">
    <mergeCell ref="C18:E18"/>
    <mergeCell ref="F18:H18"/>
    <mergeCell ref="B30:M30"/>
    <mergeCell ref="B33:M33"/>
    <mergeCell ref="B35:M35"/>
    <mergeCell ref="B36:M36"/>
    <mergeCell ref="H31:K31"/>
    <mergeCell ref="B28:M28"/>
    <mergeCell ref="C20:I20"/>
    <mergeCell ref="C22:H22"/>
    <mergeCell ref="C23:H23"/>
    <mergeCell ref="B24:M24"/>
    <mergeCell ref="C25:M25"/>
    <mergeCell ref="C26:M26"/>
    <mergeCell ref="B27:M27"/>
    <mergeCell ref="C15:E15"/>
    <mergeCell ref="F15:J15"/>
    <mergeCell ref="C16:E16"/>
    <mergeCell ref="F16:J16"/>
    <mergeCell ref="B8:M8"/>
    <mergeCell ref="B9:M9"/>
    <mergeCell ref="B10:M10"/>
    <mergeCell ref="C11:I11"/>
    <mergeCell ref="B12:M12"/>
    <mergeCell ref="C13:H13"/>
    <mergeCell ref="C7:D7"/>
    <mergeCell ref="E7:H7"/>
    <mergeCell ref="I7:M7"/>
    <mergeCell ref="B2:M2"/>
    <mergeCell ref="B3:M3"/>
    <mergeCell ref="B4:M4"/>
    <mergeCell ref="C5:M5"/>
    <mergeCell ref="C6:M6"/>
  </mergeCells>
  <conditionalFormatting sqref="B30:B31">
    <cfRule type="cellIs" dxfId="5" priority="5" operator="equal">
      <formula>"NO PRESENTA"</formula>
    </cfRule>
    <cfRule type="cellIs" dxfId="4" priority="6" operator="equal">
      <formula>"CUMPLE"</formula>
    </cfRule>
    <cfRule type="cellIs" dxfId="3" priority="7" operator="equal">
      <formula>"NO CUMPLE"</formula>
    </cfRule>
  </conditionalFormatting>
  <dataValidations count="2">
    <dataValidation type="list" allowBlank="1" showInputMessage="1" showErrorMessage="1" sqref="I18 I13 I22:I23" xr:uid="{00000000-0002-0000-0B00-000000000000}">
      <formula1>"SI,NO,NO APLICA"</formula1>
    </dataValidation>
    <dataValidation type="list" allowBlank="1" showInputMessage="1" showErrorMessage="1" sqref="B30:B31" xr:uid="{00000000-0002-0000-0B00-000001000000}">
      <formula1>"CUMPLE,NO CUMPLE,NO PRESENTA"</formula1>
    </dataValidation>
  </dataValidation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9" tint="0.59974974822229687"/>
  </sheetPr>
  <dimension ref="A1:P357"/>
  <sheetViews>
    <sheetView showGridLines="0" topLeftCell="A6" zoomScale="60" zoomScaleNormal="60" workbookViewId="0">
      <selection activeCell="B40" sqref="B40:M40"/>
    </sheetView>
  </sheetViews>
  <sheetFormatPr baseColWidth="10" defaultColWidth="11.44140625" defaultRowHeight="13.2" x14ac:dyDescent="0.25"/>
  <cols>
    <col min="1" max="1" width="5.44140625" style="3" customWidth="1"/>
    <col min="2" max="2" width="19.44140625" style="3" customWidth="1"/>
    <col min="3" max="3" width="9.44140625" style="5" customWidth="1"/>
    <col min="4" max="6" width="9.44140625" style="3" customWidth="1"/>
    <col min="7" max="7" width="18.44140625" style="3" customWidth="1"/>
    <col min="8" max="8" width="30.44140625" style="3" customWidth="1"/>
    <col min="9" max="9" width="20.44140625" style="3" customWidth="1"/>
    <col min="10" max="10" width="24.44140625" style="4" customWidth="1"/>
    <col min="11" max="11" width="30.44140625" style="47" customWidth="1"/>
    <col min="12" max="12" width="14.44140625" style="4" customWidth="1"/>
    <col min="13" max="13" width="54.44140625" style="45" customWidth="1"/>
    <col min="14" max="14" width="5.44140625" style="3" customWidth="1"/>
    <col min="15" max="15" width="13.44140625" style="3" customWidth="1"/>
    <col min="16" max="16" width="11.44140625" style="3" customWidth="1"/>
    <col min="17" max="16384" width="11.44140625" style="3"/>
  </cols>
  <sheetData>
    <row r="1" spans="2:13" ht="25.2" customHeight="1" x14ac:dyDescent="0.25">
      <c r="C1" s="3"/>
    </row>
    <row r="2" spans="2:13" ht="24.75" customHeight="1" x14ac:dyDescent="0.25">
      <c r="B2" s="269" t="s">
        <v>215</v>
      </c>
      <c r="C2" s="269"/>
      <c r="D2" s="269"/>
      <c r="E2" s="269"/>
      <c r="F2" s="269"/>
      <c r="G2" s="269"/>
      <c r="H2" s="269"/>
      <c r="I2" s="269"/>
      <c r="J2" s="269"/>
      <c r="K2" s="269"/>
      <c r="L2" s="269"/>
      <c r="M2" s="269"/>
    </row>
    <row r="3" spans="2:13" ht="10.199999999999999" customHeight="1" x14ac:dyDescent="0.25">
      <c r="B3" s="209"/>
      <c r="C3" s="209"/>
      <c r="D3" s="209"/>
      <c r="E3" s="209"/>
      <c r="F3" s="209"/>
      <c r="G3" s="209"/>
      <c r="H3" s="209"/>
      <c r="I3" s="209"/>
      <c r="J3" s="209"/>
      <c r="K3" s="209"/>
      <c r="L3" s="209"/>
      <c r="M3" s="209"/>
    </row>
    <row r="4" spans="2:13" s="1" customFormat="1" ht="24.75" customHeight="1" x14ac:dyDescent="0.25">
      <c r="B4" s="270" t="s">
        <v>225</v>
      </c>
      <c r="C4" s="270"/>
      <c r="D4" s="270"/>
      <c r="E4" s="270"/>
      <c r="F4" s="270"/>
      <c r="G4" s="270"/>
      <c r="H4" s="270"/>
      <c r="I4" s="270"/>
      <c r="J4" s="270"/>
      <c r="K4" s="270"/>
      <c r="L4" s="270"/>
      <c r="M4" s="270"/>
    </row>
    <row r="5" spans="2:13" s="1" customFormat="1" ht="24.75" customHeight="1" x14ac:dyDescent="0.25">
      <c r="B5" s="20" t="s">
        <v>0</v>
      </c>
      <c r="C5" s="272" t="str">
        <f>+DATOS!C2</f>
        <v>IDRD-SG-CM-012-2026</v>
      </c>
      <c r="D5" s="272"/>
      <c r="E5" s="272"/>
      <c r="F5" s="272"/>
      <c r="G5" s="272"/>
      <c r="H5" s="272"/>
      <c r="I5" s="272"/>
      <c r="J5" s="272"/>
      <c r="K5" s="272"/>
      <c r="L5" s="272"/>
      <c r="M5" s="272"/>
    </row>
    <row r="6" spans="2:13" s="1" customFormat="1" ht="39" customHeight="1" x14ac:dyDescent="0.25">
      <c r="B6" s="20" t="s">
        <v>3</v>
      </c>
      <c r="C6" s="373" t="str">
        <f>+DATOS!C3</f>
        <v>CONTRATAR INTERVENTORÍA INTEGRAL QUE INCLUYE, PERO NO SE LIMITA A LA INTERVENTORÍA TÉCNICA, FINANCIERA Y/O CONTABLE, JURÍDICA, ADMINISTRATIVA, OPERATIVA Y MEDIO AMBIENTAL EN LA ETAPA DE OPERACIÓN Y MANTENIMIENTO DEL CONTRATO DE CONCESIÓN BAJO UN ESQUEMA DE ASOCIACIÓN PÚBLICO - PRIVADA DE INICIATIVA PRIVADA APP NO. IDRD-APP-IP-001-2015.</v>
      </c>
      <c r="D6" s="373"/>
      <c r="E6" s="373"/>
      <c r="F6" s="373"/>
      <c r="G6" s="373"/>
      <c r="H6" s="373"/>
      <c r="I6" s="373"/>
      <c r="J6" s="373"/>
      <c r="K6" s="373"/>
      <c r="L6" s="373"/>
      <c r="M6" s="373"/>
    </row>
    <row r="7" spans="2:13" s="1" customFormat="1" ht="35.25" customHeight="1" x14ac:dyDescent="0.25">
      <c r="B7" s="8" t="s">
        <v>19</v>
      </c>
      <c r="C7" s="357">
        <v>2</v>
      </c>
      <c r="D7" s="358"/>
      <c r="E7" s="276" t="s">
        <v>20</v>
      </c>
      <c r="F7" s="277"/>
      <c r="G7" s="277"/>
      <c r="H7" s="278"/>
      <c r="I7" s="357" t="s">
        <v>21</v>
      </c>
      <c r="J7" s="359"/>
      <c r="K7" s="359"/>
      <c r="L7" s="359"/>
      <c r="M7" s="358"/>
    </row>
    <row r="8" spans="2:13" ht="10.199999999999999" customHeight="1" x14ac:dyDescent="0.25">
      <c r="B8" s="209"/>
      <c r="C8" s="209"/>
      <c r="D8" s="209"/>
      <c r="E8" s="209"/>
      <c r="F8" s="209"/>
      <c r="G8" s="209"/>
      <c r="H8" s="209"/>
      <c r="I8" s="209"/>
      <c r="J8" s="209"/>
      <c r="K8" s="279"/>
      <c r="L8" s="279"/>
      <c r="M8" s="209"/>
    </row>
    <row r="9" spans="2:13" s="1" customFormat="1" ht="30" customHeight="1" x14ac:dyDescent="0.25">
      <c r="B9" s="256" t="s">
        <v>199</v>
      </c>
      <c r="C9" s="257"/>
      <c r="D9" s="257"/>
      <c r="E9" s="257"/>
      <c r="F9" s="257"/>
      <c r="G9" s="257"/>
      <c r="H9" s="257"/>
      <c r="I9" s="257"/>
      <c r="J9" s="257"/>
      <c r="K9" s="257"/>
      <c r="L9" s="257"/>
      <c r="M9" s="258"/>
    </row>
    <row r="10" spans="2:13" ht="10.199999999999999" customHeight="1" x14ac:dyDescent="0.25">
      <c r="B10" s="393"/>
      <c r="C10" s="394"/>
      <c r="D10" s="394"/>
      <c r="E10" s="394"/>
      <c r="F10" s="394"/>
      <c r="G10" s="394"/>
      <c r="H10" s="394"/>
      <c r="I10" s="394"/>
      <c r="J10" s="394"/>
      <c r="K10" s="394"/>
      <c r="L10" s="394"/>
      <c r="M10" s="395"/>
    </row>
    <row r="11" spans="2:13" s="1" customFormat="1" ht="25.2" customHeight="1" x14ac:dyDescent="0.25">
      <c r="B11" s="432">
        <v>1</v>
      </c>
      <c r="C11" s="433"/>
      <c r="D11" s="433"/>
      <c r="E11" s="433"/>
      <c r="F11" s="433"/>
      <c r="G11" s="433"/>
      <c r="H11" s="433"/>
      <c r="I11" s="433"/>
      <c r="J11" s="433"/>
      <c r="K11" s="433"/>
      <c r="L11" s="433"/>
      <c r="M11" s="434"/>
    </row>
    <row r="12" spans="2:13" s="1" customFormat="1" ht="12.75" customHeight="1" x14ac:dyDescent="0.25">
      <c r="B12" s="116"/>
      <c r="C12" s="117"/>
      <c r="D12" s="117"/>
      <c r="E12" s="117"/>
      <c r="F12" s="117"/>
      <c r="G12" s="117"/>
      <c r="H12" s="117"/>
      <c r="I12" s="117"/>
      <c r="J12" s="117"/>
      <c r="K12" s="117"/>
      <c r="L12" s="117"/>
      <c r="M12" s="118"/>
    </row>
    <row r="13" spans="2:13" s="1" customFormat="1" ht="35.25" customHeight="1" x14ac:dyDescent="0.25">
      <c r="B13" s="19" t="s">
        <v>226</v>
      </c>
      <c r="C13" s="441" t="s">
        <v>227</v>
      </c>
      <c r="D13" s="442"/>
      <c r="E13" s="442"/>
      <c r="F13" s="442"/>
      <c r="G13" s="442"/>
      <c r="H13" s="442"/>
      <c r="I13" s="442"/>
      <c r="J13" s="442"/>
      <c r="K13" s="442"/>
      <c r="L13" s="442"/>
      <c r="M13" s="443"/>
    </row>
    <row r="14" spans="2:13" ht="10.199999999999999" customHeight="1" x14ac:dyDescent="0.25">
      <c r="B14" s="407"/>
      <c r="C14" s="211"/>
      <c r="D14" s="211"/>
      <c r="E14" s="211"/>
      <c r="F14" s="211"/>
      <c r="G14" s="211"/>
      <c r="H14" s="211"/>
      <c r="I14" s="211"/>
      <c r="J14" s="211"/>
      <c r="K14" s="211"/>
      <c r="L14" s="211"/>
      <c r="M14" s="212"/>
    </row>
    <row r="15" spans="2:13" s="1" customFormat="1" ht="25.2" customHeight="1" x14ac:dyDescent="0.25">
      <c r="B15" s="19"/>
      <c r="C15" s="369" t="s">
        <v>228</v>
      </c>
      <c r="D15" s="370"/>
      <c r="E15" s="370"/>
      <c r="F15" s="370"/>
      <c r="G15" s="370"/>
      <c r="H15" s="370"/>
      <c r="I15" s="371"/>
      <c r="J15" s="10" t="s">
        <v>28</v>
      </c>
      <c r="K15" s="10" t="s">
        <v>29</v>
      </c>
      <c r="L15" s="10" t="s">
        <v>30</v>
      </c>
      <c r="M15" s="10" t="s">
        <v>31</v>
      </c>
    </row>
    <row r="16" spans="2:13" s="1" customFormat="1" ht="25.2" customHeight="1" x14ac:dyDescent="0.25">
      <c r="B16" s="119"/>
      <c r="C16" s="120"/>
      <c r="D16" s="120"/>
      <c r="E16" s="120"/>
      <c r="F16" s="120"/>
      <c r="G16" s="120"/>
      <c r="H16" s="120"/>
      <c r="I16" s="120"/>
      <c r="J16" s="121"/>
      <c r="K16" s="121"/>
      <c r="L16" s="121"/>
      <c r="M16" s="122"/>
    </row>
    <row r="17" spans="2:15" ht="75" customHeight="1" x14ac:dyDescent="0.25">
      <c r="B17" s="66"/>
      <c r="C17" s="314" t="s">
        <v>229</v>
      </c>
      <c r="D17" s="315"/>
      <c r="E17" s="315"/>
      <c r="F17" s="315"/>
      <c r="G17" s="315"/>
      <c r="H17" s="316"/>
      <c r="I17" s="12" t="s">
        <v>32</v>
      </c>
      <c r="J17" s="23">
        <v>1</v>
      </c>
      <c r="K17" s="56" t="s">
        <v>230</v>
      </c>
      <c r="L17" s="57">
        <v>1</v>
      </c>
      <c r="M17" s="154" t="s">
        <v>385</v>
      </c>
    </row>
    <row r="18" spans="2:15" ht="10.199999999999999" customHeight="1" x14ac:dyDescent="0.25">
      <c r="B18" s="31"/>
      <c r="C18" s="32"/>
      <c r="D18" s="32"/>
      <c r="E18" s="32"/>
      <c r="F18" s="32"/>
      <c r="G18" s="32"/>
      <c r="H18" s="32"/>
      <c r="I18" s="32"/>
      <c r="J18" s="32"/>
      <c r="K18" s="48"/>
      <c r="L18" s="44"/>
      <c r="M18" s="41"/>
    </row>
    <row r="19" spans="2:15" ht="34.950000000000003" customHeight="1" x14ac:dyDescent="0.25">
      <c r="B19" s="40"/>
      <c r="C19" s="374" t="s">
        <v>231</v>
      </c>
      <c r="D19" s="374"/>
      <c r="E19" s="374"/>
      <c r="F19" s="374"/>
      <c r="G19" s="374"/>
      <c r="H19" s="64" t="s">
        <v>232</v>
      </c>
      <c r="I19" s="12" t="s">
        <v>32</v>
      </c>
      <c r="J19" s="23">
        <f t="shared" ref="J19" si="0">IF(I19="SI",1,(IF(I19="NO APLICA",-1,0)))</f>
        <v>1</v>
      </c>
      <c r="K19" s="56" t="s">
        <v>233</v>
      </c>
      <c r="L19" s="57">
        <v>1</v>
      </c>
      <c r="M19" s="60"/>
    </row>
    <row r="20" spans="2:15" ht="10.199999999999999" customHeight="1" x14ac:dyDescent="0.25">
      <c r="B20" s="22"/>
      <c r="C20" s="32"/>
      <c r="D20" s="32"/>
      <c r="E20" s="32"/>
      <c r="F20" s="32"/>
      <c r="G20" s="32"/>
      <c r="H20" s="32"/>
      <c r="I20" s="32"/>
      <c r="J20" s="32"/>
      <c r="K20" s="32"/>
      <c r="L20" s="32"/>
      <c r="M20" s="33"/>
    </row>
    <row r="21" spans="2:15" ht="34.950000000000003" customHeight="1" x14ac:dyDescent="0.25">
      <c r="B21" s="40"/>
      <c r="C21" s="340" t="s">
        <v>234</v>
      </c>
      <c r="D21" s="341"/>
      <c r="E21" s="341"/>
      <c r="F21" s="342"/>
      <c r="G21" s="343" t="s">
        <v>197</v>
      </c>
      <c r="H21" s="344"/>
      <c r="I21" s="12" t="s">
        <v>32</v>
      </c>
      <c r="J21" s="23">
        <f t="shared" ref="J21:J28" si="1">IF(I21="SI",1,(IF(I21="NO APLICA",-1,0)))</f>
        <v>1</v>
      </c>
      <c r="K21" s="56" t="str">
        <f>+K19</f>
        <v>Formato 10 y soportes</v>
      </c>
      <c r="L21" s="57">
        <v>1</v>
      </c>
      <c r="M21" s="60"/>
    </row>
    <row r="22" spans="2:15" ht="34.950000000000003" customHeight="1" x14ac:dyDescent="0.25">
      <c r="B22" s="40"/>
      <c r="C22" s="340" t="s">
        <v>235</v>
      </c>
      <c r="D22" s="341"/>
      <c r="E22" s="341"/>
      <c r="F22" s="342"/>
      <c r="G22" s="343" t="s">
        <v>201</v>
      </c>
      <c r="H22" s="344"/>
      <c r="I22" s="12" t="s">
        <v>32</v>
      </c>
      <c r="J22" s="23">
        <f t="shared" si="1"/>
        <v>1</v>
      </c>
      <c r="K22" s="56" t="str">
        <f>+K19</f>
        <v>Formato 10 y soportes</v>
      </c>
      <c r="L22" s="57">
        <v>1</v>
      </c>
      <c r="M22" s="60"/>
    </row>
    <row r="23" spans="2:15" ht="291.75" customHeight="1" x14ac:dyDescent="0.25">
      <c r="B23" s="437"/>
      <c r="C23" s="374" t="s">
        <v>236</v>
      </c>
      <c r="D23" s="374"/>
      <c r="E23" s="374"/>
      <c r="F23" s="374"/>
      <c r="G23" s="360" t="s">
        <v>237</v>
      </c>
      <c r="H23" s="361"/>
      <c r="I23" s="362" t="s">
        <v>32</v>
      </c>
      <c r="J23" s="263">
        <f>IF(I23="SI",1,(IF(I23="NO APLICA",-1,0)))</f>
        <v>1</v>
      </c>
      <c r="K23" s="435" t="str">
        <f>+K19</f>
        <v>Formato 10 y soportes</v>
      </c>
      <c r="L23" s="435">
        <v>1</v>
      </c>
      <c r="M23" s="364"/>
    </row>
    <row r="24" spans="2:15" ht="25.2" customHeight="1" x14ac:dyDescent="0.25">
      <c r="B24" s="437"/>
      <c r="C24" s="351" t="s">
        <v>89</v>
      </c>
      <c r="D24" s="352"/>
      <c r="E24" s="352"/>
      <c r="F24" s="352"/>
      <c r="G24" s="343" t="s">
        <v>90</v>
      </c>
      <c r="H24" s="344"/>
      <c r="I24" s="363"/>
      <c r="J24" s="265"/>
      <c r="K24" s="436"/>
      <c r="L24" s="436"/>
      <c r="M24" s="365"/>
    </row>
    <row r="25" spans="2:15" ht="25.2" customHeight="1" x14ac:dyDescent="0.25">
      <c r="B25" s="40"/>
      <c r="C25" s="450" t="s">
        <v>238</v>
      </c>
      <c r="D25" s="450"/>
      <c r="E25" s="450"/>
      <c r="F25" s="450"/>
      <c r="G25" s="450"/>
      <c r="H25" s="159">
        <v>43344</v>
      </c>
      <c r="I25" s="12" t="s">
        <v>32</v>
      </c>
      <c r="J25" s="23">
        <f t="shared" ref="J25" si="2">IF(I25="SI",1,(IF(I25="NO APLICA",-1,0)))</f>
        <v>1</v>
      </c>
      <c r="K25" s="56" t="str">
        <f>+K19</f>
        <v>Formato 10 y soportes</v>
      </c>
      <c r="L25" s="57">
        <v>1</v>
      </c>
      <c r="M25" s="60"/>
      <c r="O25" s="68" t="s">
        <v>163</v>
      </c>
    </row>
    <row r="26" spans="2:15" ht="34.950000000000003" customHeight="1" x14ac:dyDescent="0.25">
      <c r="B26" s="40"/>
      <c r="C26" s="450" t="s">
        <v>239</v>
      </c>
      <c r="D26" s="450"/>
      <c r="E26" s="450"/>
      <c r="F26" s="450"/>
      <c r="G26" s="450"/>
      <c r="H26" s="159">
        <v>44149</v>
      </c>
      <c r="I26" s="12" t="s">
        <v>32</v>
      </c>
      <c r="J26" s="23">
        <f t="shared" si="1"/>
        <v>1</v>
      </c>
      <c r="K26" s="56" t="str">
        <f>+K19</f>
        <v>Formato 10 y soportes</v>
      </c>
      <c r="L26" s="57">
        <v>1</v>
      </c>
      <c r="M26" s="60"/>
      <c r="O26" s="115">
        <f>+(H26-H25)/360</f>
        <v>2.2361111111111112</v>
      </c>
    </row>
    <row r="27" spans="2:15" ht="46.5" customHeight="1" x14ac:dyDescent="0.25">
      <c r="B27" s="40"/>
      <c r="C27" s="450" t="s">
        <v>240</v>
      </c>
      <c r="D27" s="450"/>
      <c r="E27" s="450"/>
      <c r="F27" s="450"/>
      <c r="G27" s="450"/>
      <c r="H27" s="64" t="s">
        <v>241</v>
      </c>
      <c r="I27" s="12" t="s">
        <v>32</v>
      </c>
      <c r="J27" s="23">
        <f t="shared" si="1"/>
        <v>1</v>
      </c>
      <c r="K27" s="56" t="str">
        <f>+K19</f>
        <v>Formato 10 y soportes</v>
      </c>
      <c r="L27" s="57">
        <v>1</v>
      </c>
      <c r="M27" s="60"/>
    </row>
    <row r="28" spans="2:15" ht="40.5" customHeight="1" x14ac:dyDescent="0.25">
      <c r="B28" s="40"/>
      <c r="C28" s="450" t="s">
        <v>242</v>
      </c>
      <c r="D28" s="450"/>
      <c r="E28" s="450"/>
      <c r="F28" s="450"/>
      <c r="G28" s="450"/>
      <c r="H28" s="107" t="s">
        <v>243</v>
      </c>
      <c r="I28" s="12" t="s">
        <v>32</v>
      </c>
      <c r="J28" s="23">
        <f t="shared" si="1"/>
        <v>1</v>
      </c>
      <c r="K28" s="56" t="str">
        <f>+K19</f>
        <v>Formato 10 y soportes</v>
      </c>
      <c r="L28" s="57">
        <v>1</v>
      </c>
      <c r="M28" s="60"/>
    </row>
    <row r="29" spans="2:15" ht="10.199999999999999" customHeight="1" x14ac:dyDescent="0.25">
      <c r="B29" s="22"/>
      <c r="C29" s="32"/>
      <c r="D29" s="32"/>
      <c r="E29" s="32"/>
      <c r="F29" s="32"/>
      <c r="G29" s="32"/>
      <c r="H29" s="32"/>
      <c r="I29" s="32"/>
      <c r="J29" s="32"/>
      <c r="K29" s="32"/>
      <c r="L29" s="32"/>
      <c r="M29" s="33"/>
    </row>
    <row r="30" spans="2:15" ht="100.2" customHeight="1" x14ac:dyDescent="0.25">
      <c r="B30" s="40"/>
      <c r="C30" s="314" t="s">
        <v>244</v>
      </c>
      <c r="D30" s="315"/>
      <c r="E30" s="315"/>
      <c r="F30" s="315"/>
      <c r="G30" s="315"/>
      <c r="H30" s="316"/>
      <c r="I30" s="12" t="s">
        <v>32</v>
      </c>
      <c r="J30" s="23">
        <f t="shared" ref="J30" si="3">IF(I30="SI",1,(IF(I30="NO APLICA",-1,0)))</f>
        <v>1</v>
      </c>
      <c r="K30" s="56" t="str">
        <f>+K28</f>
        <v>Formato 10 y soportes</v>
      </c>
      <c r="L30" s="57">
        <v>1</v>
      </c>
      <c r="M30" s="60"/>
    </row>
    <row r="31" spans="2:15" ht="10.199999999999999" customHeight="1" x14ac:dyDescent="0.25">
      <c r="B31" s="22"/>
      <c r="C31" s="32"/>
      <c r="D31" s="32"/>
      <c r="E31" s="32"/>
      <c r="F31" s="32"/>
      <c r="G31" s="32"/>
      <c r="H31" s="32"/>
      <c r="I31" s="32"/>
      <c r="J31" s="32"/>
      <c r="K31" s="32"/>
      <c r="L31" s="32"/>
      <c r="M31" s="33"/>
    </row>
    <row r="32" spans="2:15" ht="42.75" customHeight="1" x14ac:dyDescent="0.25">
      <c r="B32" s="372" t="s">
        <v>245</v>
      </c>
      <c r="C32" s="340" t="s">
        <v>246</v>
      </c>
      <c r="D32" s="341"/>
      <c r="E32" s="341"/>
      <c r="F32" s="341"/>
      <c r="G32" s="342"/>
      <c r="H32" s="84" t="s">
        <v>199</v>
      </c>
      <c r="I32" s="12" t="s">
        <v>32</v>
      </c>
      <c r="J32" s="23">
        <f t="shared" ref="J32:J33" si="4">IF(I32="SI",1,(IF(I32="NO APLICA",-1,0)))</f>
        <v>1</v>
      </c>
      <c r="K32" s="56" t="str">
        <f t="shared" ref="K32" si="5">+K26</f>
        <v>Formato 10 y soportes</v>
      </c>
      <c r="L32" s="57">
        <v>1</v>
      </c>
      <c r="M32" s="61"/>
    </row>
    <row r="33" spans="1:16" s="2" customFormat="1" ht="100.2" customHeight="1" x14ac:dyDescent="0.25">
      <c r="A33" s="1"/>
      <c r="B33" s="372"/>
      <c r="C33" s="96" t="s">
        <v>247</v>
      </c>
      <c r="D33" s="315" t="s">
        <v>248</v>
      </c>
      <c r="E33" s="315"/>
      <c r="F33" s="315"/>
      <c r="G33" s="316"/>
      <c r="H33" s="84"/>
      <c r="I33" s="12" t="s">
        <v>102</v>
      </c>
      <c r="J33" s="23">
        <f t="shared" si="4"/>
        <v>-1</v>
      </c>
      <c r="K33" s="56"/>
      <c r="L33" s="57"/>
      <c r="M33" s="61"/>
      <c r="O33" s="88"/>
      <c r="P33" s="88"/>
    </row>
    <row r="34" spans="1:16" ht="10.199999999999999" customHeight="1" x14ac:dyDescent="0.25">
      <c r="B34" s="22"/>
      <c r="C34" s="32"/>
      <c r="D34" s="32"/>
      <c r="E34" s="32"/>
      <c r="F34" s="32"/>
      <c r="G34" s="32"/>
      <c r="H34" s="32"/>
      <c r="I34" s="32"/>
      <c r="J34" s="32"/>
      <c r="K34" s="48"/>
      <c r="L34" s="44"/>
      <c r="M34" s="41"/>
    </row>
    <row r="35" spans="1:16" s="1" customFormat="1" ht="25.2" customHeight="1" x14ac:dyDescent="0.25">
      <c r="B35" s="432">
        <f>B11</f>
        <v>1</v>
      </c>
      <c r="C35" s="433"/>
      <c r="D35" s="433"/>
      <c r="E35" s="433"/>
      <c r="F35" s="433"/>
      <c r="G35" s="433"/>
      <c r="H35" s="433"/>
      <c r="I35" s="433"/>
      <c r="J35" s="433"/>
      <c r="K35" s="433"/>
      <c r="L35" s="433"/>
      <c r="M35" s="434"/>
    </row>
    <row r="36" spans="1:16" s="1" customFormat="1" ht="25.2" customHeight="1" x14ac:dyDescent="0.25">
      <c r="B36" s="199"/>
      <c r="C36" s="200"/>
      <c r="D36" s="200"/>
      <c r="E36" s="200"/>
      <c r="F36" s="200"/>
      <c r="G36" s="200"/>
      <c r="H36" s="200"/>
      <c r="I36" s="200" t="s">
        <v>223</v>
      </c>
      <c r="J36" s="200"/>
      <c r="K36" s="200"/>
      <c r="L36" s="200"/>
      <c r="M36" s="201"/>
    </row>
    <row r="37" spans="1:16" ht="10.199999999999999" customHeight="1" x14ac:dyDescent="0.25">
      <c r="B37" s="31"/>
      <c r="C37" s="32"/>
      <c r="D37" s="32"/>
      <c r="E37" s="32"/>
      <c r="F37" s="32"/>
      <c r="G37" s="32"/>
      <c r="H37" s="32"/>
      <c r="I37" s="32"/>
      <c r="J37" s="32"/>
      <c r="K37" s="48"/>
      <c r="L37" s="44"/>
      <c r="M37" s="41"/>
    </row>
    <row r="38" spans="1:16" s="1" customFormat="1" ht="27.75" customHeight="1" x14ac:dyDescent="0.25">
      <c r="B38" s="112"/>
      <c r="C38" s="113"/>
      <c r="D38" s="113"/>
      <c r="E38" s="113"/>
      <c r="F38" s="113"/>
      <c r="G38" s="113"/>
      <c r="H38" s="444" t="s">
        <v>383</v>
      </c>
      <c r="I38" s="445"/>
      <c r="J38" s="445"/>
      <c r="K38" s="446"/>
      <c r="L38" s="113"/>
      <c r="M38" s="114"/>
      <c r="O38" s="6"/>
      <c r="P38" s="6"/>
    </row>
    <row r="39" spans="1:16" ht="10.199999999999999" customHeight="1" x14ac:dyDescent="0.25">
      <c r="B39" s="22"/>
      <c r="C39" s="3"/>
      <c r="J39" s="3"/>
      <c r="M39" s="46"/>
    </row>
    <row r="40" spans="1:16" s="1" customFormat="1" ht="61.5" customHeight="1" x14ac:dyDescent="0.25">
      <c r="B40" s="447" t="s">
        <v>386</v>
      </c>
      <c r="C40" s="448"/>
      <c r="D40" s="448"/>
      <c r="E40" s="448"/>
      <c r="F40" s="448"/>
      <c r="G40" s="448"/>
      <c r="H40" s="448"/>
      <c r="I40" s="448"/>
      <c r="J40" s="448"/>
      <c r="K40" s="448"/>
      <c r="L40" s="448"/>
      <c r="M40" s="449"/>
    </row>
    <row r="41" spans="1:16" ht="10.199999999999999" customHeight="1" x14ac:dyDescent="0.25">
      <c r="B41" s="31"/>
      <c r="C41" s="32"/>
      <c r="D41" s="32"/>
      <c r="E41" s="32"/>
      <c r="F41" s="32"/>
      <c r="G41" s="32"/>
      <c r="H41" s="32"/>
      <c r="I41" s="32"/>
      <c r="J41" s="32"/>
      <c r="K41" s="48"/>
      <c r="L41" s="44"/>
      <c r="M41" s="41"/>
    </row>
    <row r="42" spans="1:16" ht="231" customHeight="1" x14ac:dyDescent="0.25">
      <c r="B42" s="438"/>
      <c r="C42" s="439"/>
      <c r="D42" s="439"/>
      <c r="E42" s="439"/>
      <c r="F42" s="439"/>
      <c r="G42" s="439"/>
      <c r="H42" s="439"/>
      <c r="I42" s="439"/>
      <c r="J42" s="439"/>
      <c r="K42" s="439"/>
      <c r="L42" s="439"/>
      <c r="M42" s="440"/>
    </row>
    <row r="43" spans="1:16" ht="100.2" customHeight="1" x14ac:dyDescent="0.25">
      <c r="B43" s="418"/>
      <c r="C43" s="419"/>
      <c r="D43" s="419"/>
      <c r="E43" s="419"/>
      <c r="F43" s="419"/>
      <c r="G43" s="419"/>
      <c r="H43" s="419"/>
      <c r="I43" s="419"/>
      <c r="J43" s="419"/>
      <c r="K43" s="419"/>
      <c r="L43" s="419"/>
      <c r="M43" s="420"/>
    </row>
    <row r="44" spans="1:16" ht="25.2" customHeight="1" x14ac:dyDescent="0.25">
      <c r="C44" s="3"/>
    </row>
    <row r="45" spans="1:16" x14ac:dyDescent="0.25">
      <c r="C45" s="3"/>
    </row>
    <row r="46" spans="1:16" x14ac:dyDescent="0.25">
      <c r="C46" s="3"/>
    </row>
    <row r="47" spans="1:16" x14ac:dyDescent="0.25">
      <c r="C47" s="3"/>
    </row>
    <row r="48" spans="1:16" x14ac:dyDescent="0.25">
      <c r="C48" s="3"/>
    </row>
    <row r="49" spans="3:3" x14ac:dyDescent="0.25">
      <c r="C49" s="3"/>
    </row>
    <row r="50" spans="3:3" x14ac:dyDescent="0.25">
      <c r="C50" s="3"/>
    </row>
    <row r="51" spans="3:3" x14ac:dyDescent="0.25">
      <c r="C51" s="3"/>
    </row>
    <row r="52" spans="3:3" x14ac:dyDescent="0.25">
      <c r="C52" s="3"/>
    </row>
    <row r="53" spans="3:3" x14ac:dyDescent="0.25">
      <c r="C53" s="3"/>
    </row>
    <row r="54" spans="3:3" x14ac:dyDescent="0.25">
      <c r="C54" s="3"/>
    </row>
    <row r="55" spans="3:3" x14ac:dyDescent="0.25">
      <c r="C55" s="3"/>
    </row>
    <row r="56" spans="3:3" x14ac:dyDescent="0.25">
      <c r="C56" s="3"/>
    </row>
    <row r="57" spans="3:3" x14ac:dyDescent="0.25">
      <c r="C57" s="3"/>
    </row>
    <row r="58" spans="3:3" x14ac:dyDescent="0.25">
      <c r="C58" s="3"/>
    </row>
    <row r="59" spans="3:3" x14ac:dyDescent="0.25">
      <c r="C59" s="3"/>
    </row>
    <row r="60" spans="3:3" x14ac:dyDescent="0.25">
      <c r="C60" s="3"/>
    </row>
    <row r="61" spans="3:3" x14ac:dyDescent="0.25">
      <c r="C61" s="3"/>
    </row>
    <row r="62" spans="3:3" x14ac:dyDescent="0.25">
      <c r="C62" s="3"/>
    </row>
    <row r="63" spans="3:3" x14ac:dyDescent="0.25">
      <c r="C63" s="3"/>
    </row>
    <row r="64" spans="3:3" x14ac:dyDescent="0.25">
      <c r="C64" s="3"/>
    </row>
    <row r="65" spans="3:3" x14ac:dyDescent="0.25">
      <c r="C65" s="3"/>
    </row>
    <row r="66" spans="3:3" x14ac:dyDescent="0.25">
      <c r="C66" s="3"/>
    </row>
    <row r="67" spans="3:3" x14ac:dyDescent="0.25">
      <c r="C67" s="3"/>
    </row>
    <row r="68" spans="3:3" x14ac:dyDescent="0.25">
      <c r="C68" s="3"/>
    </row>
    <row r="69" spans="3:3" x14ac:dyDescent="0.25">
      <c r="C69" s="3"/>
    </row>
    <row r="70" spans="3:3" x14ac:dyDescent="0.25">
      <c r="C70" s="3"/>
    </row>
    <row r="71" spans="3:3" x14ac:dyDescent="0.25">
      <c r="C71" s="3"/>
    </row>
    <row r="72" spans="3:3" x14ac:dyDescent="0.25">
      <c r="C72" s="3"/>
    </row>
    <row r="73" spans="3:3" x14ac:dyDescent="0.25">
      <c r="C73" s="3"/>
    </row>
    <row r="74" spans="3:3" x14ac:dyDescent="0.25">
      <c r="C74" s="3"/>
    </row>
    <row r="75" spans="3:3" x14ac:dyDescent="0.25">
      <c r="C75" s="3"/>
    </row>
    <row r="76" spans="3:3" x14ac:dyDescent="0.25">
      <c r="C76" s="3"/>
    </row>
    <row r="77" spans="3:3" x14ac:dyDescent="0.25">
      <c r="C77" s="3"/>
    </row>
    <row r="78" spans="3:3" x14ac:dyDescent="0.25">
      <c r="C78" s="3"/>
    </row>
    <row r="79" spans="3:3" x14ac:dyDescent="0.25">
      <c r="C79" s="3"/>
    </row>
    <row r="80" spans="3:3" x14ac:dyDescent="0.25">
      <c r="C80" s="3"/>
    </row>
    <row r="81" spans="3:3" x14ac:dyDescent="0.25">
      <c r="C81" s="3"/>
    </row>
    <row r="82" spans="3:3" x14ac:dyDescent="0.25">
      <c r="C82" s="3"/>
    </row>
    <row r="83" spans="3:3" x14ac:dyDescent="0.25">
      <c r="C83" s="3"/>
    </row>
    <row r="84" spans="3:3" x14ac:dyDescent="0.25">
      <c r="C84" s="3"/>
    </row>
    <row r="85" spans="3:3" x14ac:dyDescent="0.25">
      <c r="C85" s="3"/>
    </row>
    <row r="86" spans="3:3" x14ac:dyDescent="0.25">
      <c r="C86" s="3"/>
    </row>
    <row r="87" spans="3:3" x14ac:dyDescent="0.25">
      <c r="C87" s="3"/>
    </row>
    <row r="88" spans="3:3" x14ac:dyDescent="0.25">
      <c r="C88" s="3"/>
    </row>
    <row r="89" spans="3:3" x14ac:dyDescent="0.25">
      <c r="C89" s="3"/>
    </row>
    <row r="90" spans="3:3" x14ac:dyDescent="0.25">
      <c r="C90" s="3"/>
    </row>
    <row r="91" spans="3:3" x14ac:dyDescent="0.25">
      <c r="C91" s="3"/>
    </row>
    <row r="92" spans="3:3" x14ac:dyDescent="0.25">
      <c r="C92" s="3"/>
    </row>
    <row r="93" spans="3:3" x14ac:dyDescent="0.25">
      <c r="C93" s="3"/>
    </row>
    <row r="94" spans="3:3" x14ac:dyDescent="0.25">
      <c r="C94" s="3"/>
    </row>
    <row r="95" spans="3:3" x14ac:dyDescent="0.25">
      <c r="C95" s="3"/>
    </row>
    <row r="96" spans="3:3" x14ac:dyDescent="0.25">
      <c r="C96" s="3"/>
    </row>
    <row r="97" spans="3:3" x14ac:dyDescent="0.25">
      <c r="C97" s="3"/>
    </row>
    <row r="98" spans="3:3" x14ac:dyDescent="0.25">
      <c r="C98" s="3"/>
    </row>
    <row r="99" spans="3:3" x14ac:dyDescent="0.25">
      <c r="C99" s="3"/>
    </row>
    <row r="100" spans="3:3" x14ac:dyDescent="0.25">
      <c r="C100" s="3"/>
    </row>
    <row r="101" spans="3:3" x14ac:dyDescent="0.25">
      <c r="C101" s="3"/>
    </row>
    <row r="102" spans="3:3" x14ac:dyDescent="0.25">
      <c r="C102" s="3"/>
    </row>
    <row r="103" spans="3:3" x14ac:dyDescent="0.25">
      <c r="C103" s="3"/>
    </row>
    <row r="104" spans="3:3" x14ac:dyDescent="0.25">
      <c r="C104" s="3"/>
    </row>
    <row r="105" spans="3:3" x14ac:dyDescent="0.25">
      <c r="C105" s="3"/>
    </row>
    <row r="106" spans="3:3" x14ac:dyDescent="0.25">
      <c r="C106" s="3"/>
    </row>
    <row r="107" spans="3:3" x14ac:dyDescent="0.25">
      <c r="C107" s="3"/>
    </row>
    <row r="108" spans="3:3" x14ac:dyDescent="0.25">
      <c r="C108" s="3"/>
    </row>
    <row r="109" spans="3:3" x14ac:dyDescent="0.25">
      <c r="C109" s="3"/>
    </row>
    <row r="110" spans="3:3" x14ac:dyDescent="0.25">
      <c r="C110" s="3"/>
    </row>
    <row r="111" spans="3:3" x14ac:dyDescent="0.25">
      <c r="C111" s="3"/>
    </row>
    <row r="112" spans="3:3" x14ac:dyDescent="0.25">
      <c r="C112" s="3"/>
    </row>
    <row r="113" spans="3:3" x14ac:dyDescent="0.25">
      <c r="C113" s="3"/>
    </row>
    <row r="114" spans="3:3" x14ac:dyDescent="0.25">
      <c r="C114" s="3"/>
    </row>
    <row r="115" spans="3:3" x14ac:dyDescent="0.25">
      <c r="C115" s="3"/>
    </row>
    <row r="116" spans="3:3" x14ac:dyDescent="0.25">
      <c r="C116" s="3"/>
    </row>
    <row r="117" spans="3:3" x14ac:dyDescent="0.25">
      <c r="C117" s="3"/>
    </row>
    <row r="118" spans="3:3" x14ac:dyDescent="0.25">
      <c r="C118" s="3"/>
    </row>
    <row r="119" spans="3:3" x14ac:dyDescent="0.25">
      <c r="C119" s="3"/>
    </row>
    <row r="120" spans="3:3" x14ac:dyDescent="0.25">
      <c r="C120" s="3"/>
    </row>
    <row r="121" spans="3:3" x14ac:dyDescent="0.25">
      <c r="C121" s="3"/>
    </row>
    <row r="122" spans="3:3" x14ac:dyDescent="0.25">
      <c r="C122" s="3"/>
    </row>
    <row r="123" spans="3:3" x14ac:dyDescent="0.25">
      <c r="C123" s="3"/>
    </row>
    <row r="124" spans="3:3" x14ac:dyDescent="0.25">
      <c r="C124" s="3"/>
    </row>
    <row r="125" spans="3:3" x14ac:dyDescent="0.25">
      <c r="C125" s="3"/>
    </row>
    <row r="126" spans="3:3" x14ac:dyDescent="0.25">
      <c r="C126" s="3"/>
    </row>
    <row r="127" spans="3:3" x14ac:dyDescent="0.25">
      <c r="C127" s="3"/>
    </row>
    <row r="128" spans="3:3" x14ac:dyDescent="0.25">
      <c r="C128" s="3"/>
    </row>
    <row r="129" spans="3:3" x14ac:dyDescent="0.25">
      <c r="C129" s="3"/>
    </row>
    <row r="130" spans="3:3" x14ac:dyDescent="0.25">
      <c r="C130" s="3"/>
    </row>
    <row r="131" spans="3:3" x14ac:dyDescent="0.25">
      <c r="C131" s="3"/>
    </row>
    <row r="132" spans="3:3" x14ac:dyDescent="0.25">
      <c r="C132" s="3"/>
    </row>
    <row r="133" spans="3:3" x14ac:dyDescent="0.25">
      <c r="C133" s="3"/>
    </row>
    <row r="134" spans="3:3" x14ac:dyDescent="0.25">
      <c r="C134" s="3"/>
    </row>
    <row r="135" spans="3:3" x14ac:dyDescent="0.25">
      <c r="C135" s="3"/>
    </row>
    <row r="136" spans="3:3" x14ac:dyDescent="0.25">
      <c r="C136" s="3"/>
    </row>
    <row r="137" spans="3:3" x14ac:dyDescent="0.25">
      <c r="C137" s="3"/>
    </row>
    <row r="138" spans="3:3" x14ac:dyDescent="0.25">
      <c r="C138" s="3"/>
    </row>
    <row r="139" spans="3:3" x14ac:dyDescent="0.25">
      <c r="C139" s="3"/>
    </row>
    <row r="140" spans="3:3" x14ac:dyDescent="0.25">
      <c r="C140" s="3"/>
    </row>
    <row r="141" spans="3:3" x14ac:dyDescent="0.25">
      <c r="C141" s="3"/>
    </row>
    <row r="142" spans="3:3" x14ac:dyDescent="0.25">
      <c r="C142" s="3"/>
    </row>
    <row r="143" spans="3:3" x14ac:dyDescent="0.25">
      <c r="C143" s="3"/>
    </row>
    <row r="144" spans="3:3" x14ac:dyDescent="0.25">
      <c r="C144" s="3"/>
    </row>
    <row r="145" spans="3:3" x14ac:dyDescent="0.25">
      <c r="C145" s="3"/>
    </row>
    <row r="146" spans="3:3" x14ac:dyDescent="0.25">
      <c r="C146" s="3"/>
    </row>
    <row r="147" spans="3:3" x14ac:dyDescent="0.25">
      <c r="C147" s="3"/>
    </row>
    <row r="148" spans="3:3" x14ac:dyDescent="0.25">
      <c r="C148" s="3"/>
    </row>
    <row r="149" spans="3:3" x14ac:dyDescent="0.25">
      <c r="C149" s="3"/>
    </row>
    <row r="150" spans="3:3" x14ac:dyDescent="0.25">
      <c r="C150" s="3"/>
    </row>
    <row r="151" spans="3:3" x14ac:dyDescent="0.25">
      <c r="C151" s="3"/>
    </row>
    <row r="152" spans="3:3" x14ac:dyDescent="0.25">
      <c r="C152" s="3"/>
    </row>
    <row r="153" spans="3:3" x14ac:dyDescent="0.25">
      <c r="C153" s="3"/>
    </row>
    <row r="154" spans="3:3" x14ac:dyDescent="0.25">
      <c r="C154" s="3"/>
    </row>
    <row r="155" spans="3:3" x14ac:dyDescent="0.25">
      <c r="C155" s="3"/>
    </row>
    <row r="156" spans="3:3" x14ac:dyDescent="0.25">
      <c r="C156" s="3"/>
    </row>
    <row r="157" spans="3:3" x14ac:dyDescent="0.25">
      <c r="C157" s="3"/>
    </row>
    <row r="158" spans="3:3" x14ac:dyDescent="0.25">
      <c r="C158" s="3"/>
    </row>
    <row r="159" spans="3:3" x14ac:dyDescent="0.25">
      <c r="C159" s="3"/>
    </row>
    <row r="160" spans="3:3" x14ac:dyDescent="0.25">
      <c r="C160" s="3"/>
    </row>
    <row r="161" spans="3:3" x14ac:dyDescent="0.25">
      <c r="C161" s="3"/>
    </row>
    <row r="162" spans="3:3" x14ac:dyDescent="0.25">
      <c r="C162" s="3"/>
    </row>
    <row r="163" spans="3:3" x14ac:dyDescent="0.25">
      <c r="C163" s="3"/>
    </row>
    <row r="164" spans="3:3" x14ac:dyDescent="0.25">
      <c r="C164" s="3"/>
    </row>
    <row r="165" spans="3:3" x14ac:dyDescent="0.25">
      <c r="C165" s="3"/>
    </row>
    <row r="166" spans="3:3" x14ac:dyDescent="0.25">
      <c r="C166" s="3"/>
    </row>
    <row r="167" spans="3:3" x14ac:dyDescent="0.25">
      <c r="C167" s="3"/>
    </row>
    <row r="168" spans="3:3" x14ac:dyDescent="0.25">
      <c r="C168" s="3"/>
    </row>
    <row r="169" spans="3:3" x14ac:dyDescent="0.25">
      <c r="C169" s="3"/>
    </row>
    <row r="170" spans="3:3" x14ac:dyDescent="0.25">
      <c r="C170" s="3"/>
    </row>
    <row r="171" spans="3:3" x14ac:dyDescent="0.25">
      <c r="C171" s="3"/>
    </row>
    <row r="172" spans="3:3" x14ac:dyDescent="0.25">
      <c r="C172" s="3"/>
    </row>
    <row r="173" spans="3:3" x14ac:dyDescent="0.25">
      <c r="C173" s="3"/>
    </row>
    <row r="174" spans="3:3" x14ac:dyDescent="0.25">
      <c r="C174" s="3"/>
    </row>
    <row r="175" spans="3:3" x14ac:dyDescent="0.25">
      <c r="C175" s="3"/>
    </row>
    <row r="176" spans="3:3" x14ac:dyDescent="0.25">
      <c r="C176" s="3"/>
    </row>
    <row r="177" spans="3:3" x14ac:dyDescent="0.25">
      <c r="C177" s="3"/>
    </row>
    <row r="178" spans="3:3" x14ac:dyDescent="0.25">
      <c r="C178" s="3"/>
    </row>
    <row r="179" spans="3:3" x14ac:dyDescent="0.25">
      <c r="C179" s="3"/>
    </row>
    <row r="180" spans="3:3" x14ac:dyDescent="0.25">
      <c r="C180" s="3"/>
    </row>
    <row r="181" spans="3:3" x14ac:dyDescent="0.25">
      <c r="C181" s="3"/>
    </row>
    <row r="182" spans="3:3" x14ac:dyDescent="0.25">
      <c r="C182" s="3"/>
    </row>
    <row r="183" spans="3:3" x14ac:dyDescent="0.25">
      <c r="C183" s="3"/>
    </row>
    <row r="184" spans="3:3" x14ac:dyDescent="0.25">
      <c r="C184" s="3"/>
    </row>
    <row r="185" spans="3:3" x14ac:dyDescent="0.25">
      <c r="C185" s="3"/>
    </row>
    <row r="186" spans="3:3" x14ac:dyDescent="0.25">
      <c r="C186" s="3"/>
    </row>
    <row r="187" spans="3:3" x14ac:dyDescent="0.25">
      <c r="C187" s="3"/>
    </row>
    <row r="188" spans="3:3" x14ac:dyDescent="0.25">
      <c r="C188" s="3"/>
    </row>
    <row r="189" spans="3:3" x14ac:dyDescent="0.25">
      <c r="C189" s="3"/>
    </row>
    <row r="190" spans="3:3" x14ac:dyDescent="0.25">
      <c r="C190" s="3"/>
    </row>
    <row r="191" spans="3:3" x14ac:dyDescent="0.25">
      <c r="C191" s="3"/>
    </row>
    <row r="192" spans="3:3" x14ac:dyDescent="0.25">
      <c r="C192" s="3"/>
    </row>
    <row r="193" spans="3:3" x14ac:dyDescent="0.25">
      <c r="C193" s="3"/>
    </row>
    <row r="194" spans="3:3" x14ac:dyDescent="0.25">
      <c r="C194" s="3"/>
    </row>
    <row r="195" spans="3:3" x14ac:dyDescent="0.25">
      <c r="C195" s="3"/>
    </row>
    <row r="196" spans="3:3" x14ac:dyDescent="0.25">
      <c r="C196" s="3"/>
    </row>
    <row r="197" spans="3:3" x14ac:dyDescent="0.25">
      <c r="C197" s="3"/>
    </row>
    <row r="198" spans="3:3" x14ac:dyDescent="0.25">
      <c r="C198" s="3"/>
    </row>
    <row r="199" spans="3:3" x14ac:dyDescent="0.25">
      <c r="C199" s="3"/>
    </row>
    <row r="200" spans="3:3" x14ac:dyDescent="0.25">
      <c r="C200" s="3"/>
    </row>
    <row r="201" spans="3:3" x14ac:dyDescent="0.25">
      <c r="C201" s="3"/>
    </row>
    <row r="202" spans="3:3" x14ac:dyDescent="0.25">
      <c r="C202" s="3"/>
    </row>
    <row r="203" spans="3:3" x14ac:dyDescent="0.25">
      <c r="C203" s="3"/>
    </row>
    <row r="204" spans="3:3" x14ac:dyDescent="0.25">
      <c r="C204" s="3"/>
    </row>
    <row r="205" spans="3:3" x14ac:dyDescent="0.25">
      <c r="C205" s="3"/>
    </row>
    <row r="206" spans="3:3" x14ac:dyDescent="0.25">
      <c r="C206" s="3"/>
    </row>
    <row r="207" spans="3:3" x14ac:dyDescent="0.25">
      <c r="C207" s="3"/>
    </row>
    <row r="208" spans="3:3" x14ac:dyDescent="0.25">
      <c r="C208" s="3"/>
    </row>
    <row r="209" spans="3:3" x14ac:dyDescent="0.25">
      <c r="C209" s="3"/>
    </row>
    <row r="210" spans="3:3" x14ac:dyDescent="0.25">
      <c r="C210" s="3"/>
    </row>
    <row r="211" spans="3:3" x14ac:dyDescent="0.25">
      <c r="C211" s="3"/>
    </row>
    <row r="212" spans="3:3" x14ac:dyDescent="0.25">
      <c r="C212" s="3"/>
    </row>
    <row r="213" spans="3:3" x14ac:dyDescent="0.25">
      <c r="C213" s="3"/>
    </row>
    <row r="214" spans="3:3" x14ac:dyDescent="0.25">
      <c r="C214" s="3"/>
    </row>
    <row r="215" spans="3:3" x14ac:dyDescent="0.25">
      <c r="C215" s="3"/>
    </row>
    <row r="216" spans="3:3" x14ac:dyDescent="0.25">
      <c r="C216" s="3"/>
    </row>
    <row r="217" spans="3:3" x14ac:dyDescent="0.25">
      <c r="C217" s="3"/>
    </row>
    <row r="218" spans="3:3" x14ac:dyDescent="0.25">
      <c r="C218" s="3"/>
    </row>
    <row r="219" spans="3:3" x14ac:dyDescent="0.25">
      <c r="C219" s="3"/>
    </row>
    <row r="220" spans="3:3" x14ac:dyDescent="0.25">
      <c r="C220" s="3"/>
    </row>
    <row r="221" spans="3:3" x14ac:dyDescent="0.25">
      <c r="C221" s="3"/>
    </row>
    <row r="222" spans="3:3" x14ac:dyDescent="0.25">
      <c r="C222" s="3"/>
    </row>
    <row r="223" spans="3:3" x14ac:dyDescent="0.25">
      <c r="C223" s="3"/>
    </row>
    <row r="224" spans="3:3" x14ac:dyDescent="0.25">
      <c r="C224" s="3"/>
    </row>
    <row r="225" spans="3:3" x14ac:dyDescent="0.25">
      <c r="C225" s="3"/>
    </row>
    <row r="226" spans="3:3" x14ac:dyDescent="0.25">
      <c r="C226" s="3"/>
    </row>
    <row r="227" spans="3:3" x14ac:dyDescent="0.25">
      <c r="C227" s="3"/>
    </row>
    <row r="228" spans="3:3" x14ac:dyDescent="0.25">
      <c r="C228" s="3"/>
    </row>
    <row r="229" spans="3:3" x14ac:dyDescent="0.25">
      <c r="C229" s="3"/>
    </row>
    <row r="230" spans="3:3" x14ac:dyDescent="0.25">
      <c r="C230" s="3"/>
    </row>
    <row r="231" spans="3:3" x14ac:dyDescent="0.25">
      <c r="C231" s="3"/>
    </row>
    <row r="232" spans="3:3" x14ac:dyDescent="0.25">
      <c r="C232" s="3"/>
    </row>
    <row r="233" spans="3:3" x14ac:dyDescent="0.25">
      <c r="C233" s="3"/>
    </row>
    <row r="234" spans="3:3" x14ac:dyDescent="0.25">
      <c r="C234" s="3"/>
    </row>
    <row r="235" spans="3:3" x14ac:dyDescent="0.25">
      <c r="C235" s="3"/>
    </row>
    <row r="236" spans="3:3" x14ac:dyDescent="0.25">
      <c r="C236" s="3"/>
    </row>
    <row r="237" spans="3:3" x14ac:dyDescent="0.25">
      <c r="C237" s="3"/>
    </row>
    <row r="238" spans="3:3" x14ac:dyDescent="0.25">
      <c r="C238" s="3"/>
    </row>
    <row r="239" spans="3:3" x14ac:dyDescent="0.25">
      <c r="C239" s="3"/>
    </row>
    <row r="240" spans="3:3" x14ac:dyDescent="0.25">
      <c r="C240" s="3"/>
    </row>
    <row r="241" spans="3:3" x14ac:dyDescent="0.25">
      <c r="C241" s="3"/>
    </row>
    <row r="242" spans="3:3" x14ac:dyDescent="0.25">
      <c r="C242" s="3"/>
    </row>
    <row r="243" spans="3:3" x14ac:dyDescent="0.25">
      <c r="C243" s="3"/>
    </row>
    <row r="244" spans="3:3" x14ac:dyDescent="0.25">
      <c r="C244" s="3"/>
    </row>
    <row r="245" spans="3:3" x14ac:dyDescent="0.25">
      <c r="C245" s="3"/>
    </row>
    <row r="246" spans="3:3" x14ac:dyDescent="0.25">
      <c r="C246" s="3"/>
    </row>
    <row r="247" spans="3:3" x14ac:dyDescent="0.25">
      <c r="C247" s="3"/>
    </row>
    <row r="248" spans="3:3" x14ac:dyDescent="0.25">
      <c r="C248" s="3"/>
    </row>
    <row r="249" spans="3:3" x14ac:dyDescent="0.25">
      <c r="C249" s="3"/>
    </row>
    <row r="250" spans="3:3" x14ac:dyDescent="0.25">
      <c r="C250" s="3"/>
    </row>
    <row r="251" spans="3:3" x14ac:dyDescent="0.25">
      <c r="C251" s="3"/>
    </row>
    <row r="252" spans="3:3" x14ac:dyDescent="0.25">
      <c r="C252" s="3"/>
    </row>
    <row r="253" spans="3:3" x14ac:dyDescent="0.25">
      <c r="C253" s="3"/>
    </row>
    <row r="254" spans="3:3" x14ac:dyDescent="0.25">
      <c r="C254" s="3"/>
    </row>
    <row r="255" spans="3:3" x14ac:dyDescent="0.25">
      <c r="C255" s="3"/>
    </row>
    <row r="256" spans="3:3" x14ac:dyDescent="0.25">
      <c r="C256" s="3"/>
    </row>
    <row r="257" spans="3:3" x14ac:dyDescent="0.25">
      <c r="C257" s="3"/>
    </row>
    <row r="258" spans="3:3" x14ac:dyDescent="0.25">
      <c r="C258" s="3"/>
    </row>
    <row r="259" spans="3:3" x14ac:dyDescent="0.25">
      <c r="C259" s="3"/>
    </row>
    <row r="260" spans="3:3" x14ac:dyDescent="0.25">
      <c r="C260" s="3"/>
    </row>
    <row r="261" spans="3:3" x14ac:dyDescent="0.25">
      <c r="C261" s="3"/>
    </row>
    <row r="262" spans="3:3" x14ac:dyDescent="0.25">
      <c r="C262" s="3"/>
    </row>
    <row r="263" spans="3:3" x14ac:dyDescent="0.25">
      <c r="C263" s="3"/>
    </row>
    <row r="264" spans="3:3" x14ac:dyDescent="0.25">
      <c r="C264" s="3"/>
    </row>
    <row r="265" spans="3:3" x14ac:dyDescent="0.25">
      <c r="C265" s="3"/>
    </row>
    <row r="266" spans="3:3" x14ac:dyDescent="0.25">
      <c r="C266" s="3"/>
    </row>
    <row r="267" spans="3:3" x14ac:dyDescent="0.25">
      <c r="C267" s="3"/>
    </row>
    <row r="268" spans="3:3" x14ac:dyDescent="0.25">
      <c r="C268" s="3"/>
    </row>
    <row r="269" spans="3:3" x14ac:dyDescent="0.25">
      <c r="C269" s="3"/>
    </row>
    <row r="270" spans="3:3" x14ac:dyDescent="0.25">
      <c r="C270" s="3"/>
    </row>
    <row r="271" spans="3:3" x14ac:dyDescent="0.25">
      <c r="C271" s="3"/>
    </row>
    <row r="272" spans="3:3" x14ac:dyDescent="0.25">
      <c r="C272" s="3"/>
    </row>
    <row r="273" spans="3:3" x14ac:dyDescent="0.25">
      <c r="C273" s="3"/>
    </row>
    <row r="274" spans="3:3" x14ac:dyDescent="0.25">
      <c r="C274" s="3"/>
    </row>
    <row r="275" spans="3:3" x14ac:dyDescent="0.25">
      <c r="C275" s="3"/>
    </row>
    <row r="276" spans="3:3" x14ac:dyDescent="0.25">
      <c r="C276" s="3"/>
    </row>
    <row r="277" spans="3:3" x14ac:dyDescent="0.25">
      <c r="C277" s="3"/>
    </row>
    <row r="278" spans="3:3" x14ac:dyDescent="0.25">
      <c r="C278" s="3"/>
    </row>
    <row r="279" spans="3:3" x14ac:dyDescent="0.25">
      <c r="C279" s="3"/>
    </row>
    <row r="280" spans="3:3" x14ac:dyDescent="0.25">
      <c r="C280" s="3"/>
    </row>
    <row r="281" spans="3:3" x14ac:dyDescent="0.25">
      <c r="C281" s="3"/>
    </row>
    <row r="282" spans="3:3" x14ac:dyDescent="0.25">
      <c r="C282" s="3"/>
    </row>
    <row r="283" spans="3:3" x14ac:dyDescent="0.25">
      <c r="C283" s="3"/>
    </row>
    <row r="284" spans="3:3" x14ac:dyDescent="0.25">
      <c r="C284" s="3"/>
    </row>
    <row r="285" spans="3:3" x14ac:dyDescent="0.25">
      <c r="C285" s="3"/>
    </row>
    <row r="286" spans="3:3" x14ac:dyDescent="0.25">
      <c r="C286" s="3"/>
    </row>
    <row r="287" spans="3:3" x14ac:dyDescent="0.25">
      <c r="C287" s="3"/>
    </row>
    <row r="288" spans="3:3" x14ac:dyDescent="0.25">
      <c r="C288" s="3"/>
    </row>
    <row r="289" spans="3:3" x14ac:dyDescent="0.25">
      <c r="C289" s="3"/>
    </row>
    <row r="290" spans="3:3" x14ac:dyDescent="0.25">
      <c r="C290" s="3"/>
    </row>
    <row r="291" spans="3:3" x14ac:dyDescent="0.25">
      <c r="C291" s="3"/>
    </row>
    <row r="292" spans="3:3" x14ac:dyDescent="0.25">
      <c r="C292" s="3"/>
    </row>
    <row r="293" spans="3:3" x14ac:dyDescent="0.25">
      <c r="C293" s="3"/>
    </row>
    <row r="294" spans="3:3" x14ac:dyDescent="0.25">
      <c r="C294" s="3"/>
    </row>
    <row r="295" spans="3:3" x14ac:dyDescent="0.25">
      <c r="C295" s="3"/>
    </row>
    <row r="296" spans="3:3" x14ac:dyDescent="0.25">
      <c r="C296" s="3"/>
    </row>
    <row r="297" spans="3:3" x14ac:dyDescent="0.25">
      <c r="C297" s="3"/>
    </row>
    <row r="298" spans="3:3" x14ac:dyDescent="0.25">
      <c r="C298" s="3"/>
    </row>
    <row r="299" spans="3:3" x14ac:dyDescent="0.25">
      <c r="C299" s="3"/>
    </row>
    <row r="300" spans="3:3" x14ac:dyDescent="0.25">
      <c r="C300" s="3"/>
    </row>
    <row r="301" spans="3:3" x14ac:dyDescent="0.25">
      <c r="C301" s="3"/>
    </row>
    <row r="302" spans="3:3" x14ac:dyDescent="0.25">
      <c r="C302" s="3"/>
    </row>
    <row r="303" spans="3:3" x14ac:dyDescent="0.25">
      <c r="C303" s="3"/>
    </row>
    <row r="304" spans="3:3" x14ac:dyDescent="0.25">
      <c r="C304" s="3"/>
    </row>
    <row r="305" spans="3:3" x14ac:dyDescent="0.25">
      <c r="C305" s="3"/>
    </row>
    <row r="306" spans="3:3" x14ac:dyDescent="0.25">
      <c r="C306" s="3"/>
    </row>
    <row r="307" spans="3:3" x14ac:dyDescent="0.25">
      <c r="C307" s="3"/>
    </row>
    <row r="308" spans="3:3" x14ac:dyDescent="0.25">
      <c r="C308" s="3"/>
    </row>
    <row r="309" spans="3:3" x14ac:dyDescent="0.25">
      <c r="C309" s="3"/>
    </row>
    <row r="310" spans="3:3" x14ac:dyDescent="0.25">
      <c r="C310" s="3"/>
    </row>
    <row r="311" spans="3:3" x14ac:dyDescent="0.25">
      <c r="C311" s="3"/>
    </row>
    <row r="312" spans="3:3" x14ac:dyDescent="0.25">
      <c r="C312" s="3"/>
    </row>
    <row r="313" spans="3:3" x14ac:dyDescent="0.25">
      <c r="C313" s="3"/>
    </row>
    <row r="314" spans="3:3" x14ac:dyDescent="0.25">
      <c r="C314" s="3"/>
    </row>
    <row r="315" spans="3:3" x14ac:dyDescent="0.25">
      <c r="C315" s="3"/>
    </row>
    <row r="316" spans="3:3" x14ac:dyDescent="0.25">
      <c r="C316" s="3"/>
    </row>
    <row r="317" spans="3:3" x14ac:dyDescent="0.25">
      <c r="C317" s="3"/>
    </row>
    <row r="318" spans="3:3" x14ac:dyDescent="0.25">
      <c r="C318" s="3"/>
    </row>
    <row r="319" spans="3:3" x14ac:dyDescent="0.25">
      <c r="C319" s="3"/>
    </row>
    <row r="320" spans="3:3" x14ac:dyDescent="0.25">
      <c r="C320" s="3"/>
    </row>
    <row r="321" spans="3:3" x14ac:dyDescent="0.25">
      <c r="C321" s="3"/>
    </row>
    <row r="322" spans="3:3" x14ac:dyDescent="0.25">
      <c r="C322" s="3"/>
    </row>
    <row r="323" spans="3:3" x14ac:dyDescent="0.25">
      <c r="C323" s="3"/>
    </row>
    <row r="324" spans="3:3" x14ac:dyDescent="0.25">
      <c r="C324" s="3"/>
    </row>
    <row r="325" spans="3:3" x14ac:dyDescent="0.25">
      <c r="C325" s="3"/>
    </row>
    <row r="326" spans="3:3" x14ac:dyDescent="0.25">
      <c r="C326" s="3"/>
    </row>
    <row r="327" spans="3:3" x14ac:dyDescent="0.25">
      <c r="C327" s="3"/>
    </row>
    <row r="328" spans="3:3" x14ac:dyDescent="0.25">
      <c r="C328" s="3"/>
    </row>
    <row r="329" spans="3:3" x14ac:dyDescent="0.25">
      <c r="C329" s="3"/>
    </row>
    <row r="330" spans="3:3" x14ac:dyDescent="0.25">
      <c r="C330" s="3"/>
    </row>
    <row r="331" spans="3:3" x14ac:dyDescent="0.25">
      <c r="C331" s="3"/>
    </row>
    <row r="332" spans="3:3" x14ac:dyDescent="0.25">
      <c r="C332" s="3"/>
    </row>
    <row r="333" spans="3:3" x14ac:dyDescent="0.25">
      <c r="C333" s="3"/>
    </row>
    <row r="334" spans="3:3" x14ac:dyDescent="0.25">
      <c r="C334" s="3"/>
    </row>
    <row r="335" spans="3:3" x14ac:dyDescent="0.25">
      <c r="C335" s="3"/>
    </row>
    <row r="336" spans="3:3" x14ac:dyDescent="0.25">
      <c r="C336" s="3"/>
    </row>
    <row r="337" spans="3:3" x14ac:dyDescent="0.25">
      <c r="C337" s="3"/>
    </row>
    <row r="338" spans="3:3" x14ac:dyDescent="0.25">
      <c r="C338" s="3"/>
    </row>
    <row r="339" spans="3:3" x14ac:dyDescent="0.25">
      <c r="C339" s="3"/>
    </row>
    <row r="340" spans="3:3" x14ac:dyDescent="0.25">
      <c r="C340" s="3"/>
    </row>
    <row r="341" spans="3:3" x14ac:dyDescent="0.25">
      <c r="C341" s="3"/>
    </row>
    <row r="342" spans="3:3" x14ac:dyDescent="0.25">
      <c r="C342" s="3"/>
    </row>
    <row r="343" spans="3:3" x14ac:dyDescent="0.25">
      <c r="C343" s="3"/>
    </row>
    <row r="344" spans="3:3" x14ac:dyDescent="0.25">
      <c r="C344" s="3"/>
    </row>
    <row r="345" spans="3:3" x14ac:dyDescent="0.25">
      <c r="C345" s="3"/>
    </row>
    <row r="346" spans="3:3" x14ac:dyDescent="0.25">
      <c r="C346" s="3"/>
    </row>
    <row r="347" spans="3:3" x14ac:dyDescent="0.25">
      <c r="C347" s="3"/>
    </row>
    <row r="348" spans="3:3" x14ac:dyDescent="0.25">
      <c r="C348" s="3"/>
    </row>
    <row r="349" spans="3:3" x14ac:dyDescent="0.25">
      <c r="C349" s="3"/>
    </row>
    <row r="350" spans="3:3" x14ac:dyDescent="0.25">
      <c r="C350" s="3"/>
    </row>
    <row r="351" spans="3:3" x14ac:dyDescent="0.25">
      <c r="C351" s="3"/>
    </row>
    <row r="352" spans="3:3" x14ac:dyDescent="0.25">
      <c r="C352" s="3"/>
    </row>
    <row r="353" spans="3:3" x14ac:dyDescent="0.25">
      <c r="C353" s="3"/>
    </row>
    <row r="354" spans="3:3" x14ac:dyDescent="0.25">
      <c r="C354" s="3"/>
    </row>
    <row r="355" spans="3:3" x14ac:dyDescent="0.25">
      <c r="C355" s="3"/>
    </row>
    <row r="356" spans="3:3" x14ac:dyDescent="0.25">
      <c r="C356" s="3"/>
    </row>
    <row r="357" spans="3:3" x14ac:dyDescent="0.25">
      <c r="C357" s="3"/>
    </row>
  </sheetData>
  <mergeCells count="44">
    <mergeCell ref="B42:M42"/>
    <mergeCell ref="B43:M43"/>
    <mergeCell ref="C13:M13"/>
    <mergeCell ref="H38:K38"/>
    <mergeCell ref="C17:H17"/>
    <mergeCell ref="B32:B33"/>
    <mergeCell ref="C32:G32"/>
    <mergeCell ref="D33:G33"/>
    <mergeCell ref="B35:M35"/>
    <mergeCell ref="B40:M40"/>
    <mergeCell ref="C25:G25"/>
    <mergeCell ref="C26:G26"/>
    <mergeCell ref="C27:G27"/>
    <mergeCell ref="C28:G28"/>
    <mergeCell ref="C30:H30"/>
    <mergeCell ref="I23:I24"/>
    <mergeCell ref="J23:J24"/>
    <mergeCell ref="K23:K24"/>
    <mergeCell ref="L23:L24"/>
    <mergeCell ref="M23:M24"/>
    <mergeCell ref="B23:B24"/>
    <mergeCell ref="C23:F23"/>
    <mergeCell ref="G23:H23"/>
    <mergeCell ref="B8:M8"/>
    <mergeCell ref="B9:M9"/>
    <mergeCell ref="B10:M10"/>
    <mergeCell ref="B11:M11"/>
    <mergeCell ref="B14:M14"/>
    <mergeCell ref="C15:I15"/>
    <mergeCell ref="C24:F24"/>
    <mergeCell ref="G24:H24"/>
    <mergeCell ref="C19:G19"/>
    <mergeCell ref="C21:F21"/>
    <mergeCell ref="G21:H21"/>
    <mergeCell ref="C22:F22"/>
    <mergeCell ref="G22:H22"/>
    <mergeCell ref="C7:D7"/>
    <mergeCell ref="E7:H7"/>
    <mergeCell ref="I7:M7"/>
    <mergeCell ref="B2:M2"/>
    <mergeCell ref="B3:M3"/>
    <mergeCell ref="B4:M4"/>
    <mergeCell ref="C5:M5"/>
    <mergeCell ref="C6:M6"/>
  </mergeCells>
  <conditionalFormatting sqref="B38">
    <cfRule type="cellIs" dxfId="2" priority="6" operator="equal">
      <formula>"NO PRESENTA"</formula>
    </cfRule>
    <cfRule type="cellIs" dxfId="1" priority="7" operator="equal">
      <formula>"CUMPLE"</formula>
    </cfRule>
    <cfRule type="cellIs" dxfId="0" priority="8" operator="equal">
      <formula>"NO CUMPLE"</formula>
    </cfRule>
  </conditionalFormatting>
  <dataValidations count="2">
    <dataValidation type="list" allowBlank="1" showInputMessage="1" showErrorMessage="1" sqref="I25:I28 I21:I23 I19 I32:I33 I30 I17" xr:uid="{00000000-0002-0000-0C00-000000000000}">
      <formula1>"SI,NO,NO APLICA"</formula1>
    </dataValidation>
    <dataValidation type="list" allowBlank="1" showInputMessage="1" showErrorMessage="1" sqref="B38" xr:uid="{00000000-0002-0000-0C00-000001000000}">
      <formula1>"CUMPLE,NO CUMPLE,NO PRESENTA"</formula1>
    </dataValidation>
  </dataValidations>
  <hyperlinks>
    <hyperlink ref="H28" r:id="rId1" xr:uid="{00000000-0004-0000-0C00-000000000000}"/>
  </hyperlink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G16"/>
  <sheetViews>
    <sheetView showGridLines="0" topLeftCell="A6" zoomScale="80" zoomScaleNormal="80" workbookViewId="0">
      <selection activeCell="F6" sqref="F6"/>
    </sheetView>
  </sheetViews>
  <sheetFormatPr baseColWidth="10" defaultColWidth="9.109375" defaultRowHeight="15" x14ac:dyDescent="0.25"/>
  <cols>
    <col min="1" max="1" width="16" style="167" customWidth="1"/>
    <col min="2" max="2" width="30" style="167" customWidth="1"/>
    <col min="3" max="3" width="28.44140625" style="167" customWidth="1"/>
    <col min="4" max="4" width="12" style="167" customWidth="1"/>
    <col min="5" max="5" width="36" style="167" customWidth="1"/>
    <col min="6" max="6" width="62" style="167" customWidth="1"/>
    <col min="7" max="7" width="30" style="167" customWidth="1"/>
    <col min="8" max="16384" width="9.109375" style="167"/>
  </cols>
  <sheetData>
    <row r="1" spans="1:7" ht="28.2" customHeight="1" x14ac:dyDescent="0.25">
      <c r="A1" s="451" t="s">
        <v>387</v>
      </c>
      <c r="B1" s="451"/>
      <c r="C1" s="451"/>
      <c r="D1" s="451"/>
      <c r="E1" s="451"/>
      <c r="F1" s="451"/>
      <c r="G1" s="451"/>
    </row>
    <row r="2" spans="1:7" ht="15.6" x14ac:dyDescent="0.3">
      <c r="A2" s="452" t="s">
        <v>249</v>
      </c>
      <c r="B2" s="452"/>
      <c r="C2" s="452"/>
      <c r="D2" s="452"/>
      <c r="E2" s="452"/>
      <c r="F2" s="452"/>
      <c r="G2" s="452"/>
    </row>
    <row r="3" spans="1:7" ht="53.25" customHeight="1" x14ac:dyDescent="0.25">
      <c r="A3" s="460" t="s">
        <v>388</v>
      </c>
      <c r="B3" s="460"/>
      <c r="C3" s="460"/>
      <c r="D3" s="460"/>
      <c r="E3" s="460"/>
      <c r="F3" s="460"/>
      <c r="G3" s="460"/>
    </row>
    <row r="4" spans="1:7" ht="34.200000000000003" customHeight="1" x14ac:dyDescent="0.25">
      <c r="A4" s="168" t="s">
        <v>250</v>
      </c>
      <c r="B4" s="168" t="s">
        <v>251</v>
      </c>
      <c r="C4" s="168" t="s">
        <v>252</v>
      </c>
      <c r="D4" s="168" t="s">
        <v>253</v>
      </c>
      <c r="E4" s="168" t="s">
        <v>254</v>
      </c>
      <c r="F4" s="168" t="s">
        <v>255</v>
      </c>
      <c r="G4" s="168" t="s">
        <v>256</v>
      </c>
    </row>
    <row r="5" spans="1:7" ht="131.25" customHeight="1" x14ac:dyDescent="0.25">
      <c r="A5" s="169" t="s">
        <v>46</v>
      </c>
      <c r="B5" s="169" t="s">
        <v>257</v>
      </c>
      <c r="C5" s="180" t="s">
        <v>57</v>
      </c>
      <c r="D5" s="169"/>
      <c r="E5" s="169" t="s">
        <v>258</v>
      </c>
      <c r="F5" s="180" t="s">
        <v>259</v>
      </c>
      <c r="G5" s="180" t="s">
        <v>260</v>
      </c>
    </row>
    <row r="6" spans="1:7" ht="72" customHeight="1" x14ac:dyDescent="0.25">
      <c r="A6" s="169" t="s">
        <v>149</v>
      </c>
      <c r="B6" s="169" t="s">
        <v>261</v>
      </c>
      <c r="C6" s="169" t="s">
        <v>57</v>
      </c>
      <c r="D6" s="169"/>
      <c r="E6" s="169" t="s">
        <v>262</v>
      </c>
      <c r="F6" s="169" t="s">
        <v>263</v>
      </c>
      <c r="G6" s="169" t="s">
        <v>264</v>
      </c>
    </row>
    <row r="7" spans="1:7" ht="196.8" customHeight="1" x14ac:dyDescent="0.25">
      <c r="A7" s="169" t="s">
        <v>265</v>
      </c>
      <c r="B7" s="169" t="s">
        <v>266</v>
      </c>
      <c r="C7" s="193" t="s">
        <v>379</v>
      </c>
      <c r="D7" s="169"/>
      <c r="E7" s="169" t="s">
        <v>267</v>
      </c>
      <c r="F7" s="169" t="s">
        <v>408</v>
      </c>
      <c r="G7" s="193" t="s">
        <v>389</v>
      </c>
    </row>
    <row r="8" spans="1:7" ht="72" customHeight="1" x14ac:dyDescent="0.25">
      <c r="A8" s="169" t="s">
        <v>268</v>
      </c>
      <c r="B8" s="169" t="s">
        <v>269</v>
      </c>
      <c r="C8" s="169" t="s">
        <v>57</v>
      </c>
      <c r="D8" s="169"/>
      <c r="E8" s="169" t="s">
        <v>270</v>
      </c>
      <c r="F8" s="169" t="s">
        <v>271</v>
      </c>
      <c r="G8" s="169" t="s">
        <v>264</v>
      </c>
    </row>
    <row r="9" spans="1:7" ht="72" customHeight="1" x14ac:dyDescent="0.25">
      <c r="A9" s="169" t="s">
        <v>272</v>
      </c>
      <c r="B9" s="169" t="s">
        <v>273</v>
      </c>
      <c r="C9" s="169" t="s">
        <v>57</v>
      </c>
      <c r="D9" s="169"/>
      <c r="E9" s="169" t="s">
        <v>274</v>
      </c>
      <c r="F9" s="169" t="s">
        <v>275</v>
      </c>
      <c r="G9" s="169" t="s">
        <v>264</v>
      </c>
    </row>
    <row r="10" spans="1:7" ht="72" customHeight="1" x14ac:dyDescent="0.25">
      <c r="A10" s="169" t="s">
        <v>276</v>
      </c>
      <c r="B10" s="169" t="s">
        <v>277</v>
      </c>
      <c r="C10" s="169" t="s">
        <v>390</v>
      </c>
      <c r="D10" s="169">
        <v>0</v>
      </c>
      <c r="E10" s="169" t="s">
        <v>278</v>
      </c>
      <c r="F10" s="169" t="s">
        <v>391</v>
      </c>
      <c r="G10" s="169" t="s">
        <v>392</v>
      </c>
    </row>
    <row r="11" spans="1:7" ht="72" customHeight="1" x14ac:dyDescent="0.25">
      <c r="A11" s="169" t="s">
        <v>217</v>
      </c>
      <c r="B11" s="169" t="s">
        <v>279</v>
      </c>
      <c r="C11" s="169" t="s">
        <v>223</v>
      </c>
      <c r="D11" s="169">
        <v>0</v>
      </c>
      <c r="E11" s="169" t="s">
        <v>280</v>
      </c>
      <c r="F11" s="169" t="s">
        <v>393</v>
      </c>
      <c r="G11" s="169" t="s">
        <v>394</v>
      </c>
    </row>
    <row r="12" spans="1:7" ht="72" customHeight="1" x14ac:dyDescent="0.25">
      <c r="A12" s="169" t="s">
        <v>226</v>
      </c>
      <c r="B12" s="169" t="s">
        <v>281</v>
      </c>
      <c r="C12" s="169" t="s">
        <v>395</v>
      </c>
      <c r="D12" s="186">
        <v>0</v>
      </c>
      <c r="E12" s="169" t="s">
        <v>282</v>
      </c>
      <c r="F12" s="169" t="s">
        <v>396</v>
      </c>
      <c r="G12" s="169" t="s">
        <v>394</v>
      </c>
    </row>
    <row r="14" spans="1:7" ht="28.05" customHeight="1" x14ac:dyDescent="0.25">
      <c r="A14" s="453" t="s">
        <v>397</v>
      </c>
      <c r="B14" s="453"/>
      <c r="C14" s="453"/>
      <c r="D14" s="453"/>
      <c r="E14" s="453"/>
      <c r="F14" s="453"/>
      <c r="G14" s="453"/>
    </row>
    <row r="15" spans="1:7" ht="78" customHeight="1" x14ac:dyDescent="0.25">
      <c r="A15" s="454" t="s">
        <v>406</v>
      </c>
      <c r="B15" s="455"/>
      <c r="C15" s="455"/>
      <c r="D15" s="455"/>
      <c r="E15" s="455"/>
      <c r="F15" s="455"/>
      <c r="G15" s="456"/>
    </row>
    <row r="16" spans="1:7" ht="42" customHeight="1" x14ac:dyDescent="0.25">
      <c r="A16" s="457"/>
      <c r="B16" s="458"/>
      <c r="C16" s="458"/>
      <c r="D16" s="458"/>
      <c r="E16" s="458"/>
      <c r="F16" s="458"/>
      <c r="G16" s="459"/>
    </row>
  </sheetData>
  <mergeCells count="5">
    <mergeCell ref="A1:G1"/>
    <mergeCell ref="A2:G2"/>
    <mergeCell ref="A14:G14"/>
    <mergeCell ref="A15:G16"/>
    <mergeCell ref="A3:G3"/>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H26"/>
  <sheetViews>
    <sheetView showGridLines="0" topLeftCell="A8" zoomScale="70" zoomScaleNormal="70" workbookViewId="0">
      <selection activeCell="F17" sqref="F17"/>
    </sheetView>
  </sheetViews>
  <sheetFormatPr baseColWidth="10" defaultColWidth="9.109375" defaultRowHeight="15" x14ac:dyDescent="0.25"/>
  <cols>
    <col min="1" max="1" width="20" style="170" customWidth="1"/>
    <col min="2" max="2" width="32" style="170" customWidth="1"/>
    <col min="3" max="3" width="54" style="170" customWidth="1"/>
    <col min="4" max="4" width="35.33203125" style="170" customWidth="1"/>
    <col min="5" max="5" width="36" style="170" customWidth="1"/>
    <col min="6" max="6" width="62" style="170" customWidth="1"/>
    <col min="7" max="7" width="30" style="170" customWidth="1"/>
    <col min="8" max="8" width="22" style="170" customWidth="1"/>
    <col min="9" max="16384" width="9.109375" style="170"/>
  </cols>
  <sheetData>
    <row r="1" spans="1:8" ht="30" customHeight="1" x14ac:dyDescent="0.3">
      <c r="A1" s="461" t="s">
        <v>283</v>
      </c>
      <c r="B1" s="461"/>
      <c r="C1" s="461"/>
      <c r="D1" s="461"/>
      <c r="E1" s="461"/>
      <c r="F1" s="461"/>
      <c r="G1" s="461"/>
      <c r="H1" s="461"/>
    </row>
    <row r="2" spans="1:8" ht="15.6" x14ac:dyDescent="0.3">
      <c r="A2" s="462" t="s">
        <v>284</v>
      </c>
      <c r="B2" s="462"/>
      <c r="C2" s="462"/>
      <c r="D2" s="462"/>
      <c r="E2" s="462"/>
      <c r="F2" s="462"/>
      <c r="G2" s="462"/>
      <c r="H2" s="462"/>
    </row>
    <row r="4" spans="1:8" s="172" customFormat="1" ht="42" customHeight="1" x14ac:dyDescent="0.25">
      <c r="A4" s="171" t="s">
        <v>250</v>
      </c>
      <c r="B4" s="171" t="s">
        <v>285</v>
      </c>
      <c r="C4" s="171" t="s">
        <v>286</v>
      </c>
      <c r="D4" s="171" t="s">
        <v>252</v>
      </c>
      <c r="E4" s="171" t="s">
        <v>287</v>
      </c>
      <c r="F4" s="171" t="s">
        <v>288</v>
      </c>
      <c r="G4" s="171" t="s">
        <v>256</v>
      </c>
      <c r="H4" s="171" t="s">
        <v>289</v>
      </c>
    </row>
    <row r="5" spans="1:8" ht="78" customHeight="1" x14ac:dyDescent="0.25">
      <c r="A5" s="169" t="s">
        <v>46</v>
      </c>
      <c r="B5" s="169" t="s">
        <v>290</v>
      </c>
      <c r="C5" s="169" t="s">
        <v>291</v>
      </c>
      <c r="D5" s="173" t="s">
        <v>57</v>
      </c>
      <c r="E5" s="169" t="s">
        <v>292</v>
      </c>
      <c r="F5" s="169" t="s">
        <v>293</v>
      </c>
      <c r="G5" s="169" t="s">
        <v>264</v>
      </c>
      <c r="H5" s="169" t="s">
        <v>294</v>
      </c>
    </row>
    <row r="6" spans="1:8" ht="78" customHeight="1" x14ac:dyDescent="0.25">
      <c r="A6" s="169" t="s">
        <v>46</v>
      </c>
      <c r="B6" s="169" t="s">
        <v>295</v>
      </c>
      <c r="C6" s="169" t="s">
        <v>296</v>
      </c>
      <c r="D6" s="173" t="s">
        <v>57</v>
      </c>
      <c r="E6" s="169" t="s">
        <v>297</v>
      </c>
      <c r="F6" s="169" t="s">
        <v>298</v>
      </c>
      <c r="G6" s="169" t="s">
        <v>264</v>
      </c>
      <c r="H6" s="169" t="s">
        <v>294</v>
      </c>
    </row>
    <row r="7" spans="1:8" ht="78" customHeight="1" x14ac:dyDescent="0.25">
      <c r="A7" s="169" t="s">
        <v>46</v>
      </c>
      <c r="B7" s="169" t="s">
        <v>299</v>
      </c>
      <c r="C7" s="169" t="s">
        <v>300</v>
      </c>
      <c r="D7" s="173" t="s">
        <v>57</v>
      </c>
      <c r="E7" s="169" t="s">
        <v>301</v>
      </c>
      <c r="F7" s="169" t="s">
        <v>302</v>
      </c>
      <c r="G7" s="169" t="s">
        <v>264</v>
      </c>
      <c r="H7" s="169" t="s">
        <v>294</v>
      </c>
    </row>
    <row r="8" spans="1:8" ht="78" customHeight="1" x14ac:dyDescent="0.25">
      <c r="A8" s="169" t="s">
        <v>46</v>
      </c>
      <c r="B8" s="169" t="s">
        <v>303</v>
      </c>
      <c r="C8" s="169" t="s">
        <v>304</v>
      </c>
      <c r="D8" s="173" t="s">
        <v>57</v>
      </c>
      <c r="E8" s="169" t="s">
        <v>305</v>
      </c>
      <c r="F8" s="169" t="s">
        <v>306</v>
      </c>
      <c r="G8" s="169" t="s">
        <v>264</v>
      </c>
      <c r="H8" s="169" t="s">
        <v>294</v>
      </c>
    </row>
    <row r="9" spans="1:8" ht="78" customHeight="1" x14ac:dyDescent="0.25">
      <c r="A9" s="169" t="s">
        <v>46</v>
      </c>
      <c r="B9" s="169" t="s">
        <v>307</v>
      </c>
      <c r="C9" s="169" t="s">
        <v>308</v>
      </c>
      <c r="D9" s="173" t="s">
        <v>57</v>
      </c>
      <c r="E9" s="169" t="s">
        <v>309</v>
      </c>
      <c r="F9" s="169" t="s">
        <v>310</v>
      </c>
      <c r="G9" s="169" t="s">
        <v>264</v>
      </c>
      <c r="H9" s="169" t="s">
        <v>294</v>
      </c>
    </row>
    <row r="10" spans="1:8" ht="78" customHeight="1" x14ac:dyDescent="0.25">
      <c r="A10" s="169" t="s">
        <v>46</v>
      </c>
      <c r="B10" s="169" t="s">
        <v>311</v>
      </c>
      <c r="C10" s="169" t="s">
        <v>312</v>
      </c>
      <c r="D10" s="174" t="s">
        <v>57</v>
      </c>
      <c r="E10" s="169" t="s">
        <v>313</v>
      </c>
      <c r="F10" s="169" t="s">
        <v>314</v>
      </c>
      <c r="G10" s="169" t="s">
        <v>264</v>
      </c>
      <c r="H10" s="169" t="s">
        <v>294</v>
      </c>
    </row>
    <row r="11" spans="1:8" ht="78" customHeight="1" x14ac:dyDescent="0.25">
      <c r="A11" s="169" t="s">
        <v>46</v>
      </c>
      <c r="B11" s="169" t="s">
        <v>315</v>
      </c>
      <c r="C11" s="180" t="s">
        <v>316</v>
      </c>
      <c r="D11" s="173" t="s">
        <v>57</v>
      </c>
      <c r="E11" s="169" t="s">
        <v>313</v>
      </c>
      <c r="F11" s="169" t="s">
        <v>317</v>
      </c>
      <c r="G11" s="169" t="s">
        <v>264</v>
      </c>
      <c r="H11" s="169" t="s">
        <v>294</v>
      </c>
    </row>
    <row r="12" spans="1:8" ht="78" customHeight="1" x14ac:dyDescent="0.25">
      <c r="A12" s="169" t="s">
        <v>46</v>
      </c>
      <c r="B12" s="169" t="s">
        <v>318</v>
      </c>
      <c r="C12" s="169" t="s">
        <v>319</v>
      </c>
      <c r="D12" s="180" t="s">
        <v>57</v>
      </c>
      <c r="E12" s="169" t="s">
        <v>320</v>
      </c>
      <c r="F12" s="180" t="s">
        <v>321</v>
      </c>
      <c r="G12" s="180" t="s">
        <v>260</v>
      </c>
      <c r="H12" s="169" t="s">
        <v>322</v>
      </c>
    </row>
    <row r="13" spans="1:8" ht="78" customHeight="1" x14ac:dyDescent="0.25">
      <c r="A13" s="169" t="s">
        <v>323</v>
      </c>
      <c r="B13" s="169" t="s">
        <v>324</v>
      </c>
      <c r="C13" s="169" t="s">
        <v>325</v>
      </c>
      <c r="D13" s="175" t="s">
        <v>326</v>
      </c>
      <c r="E13" s="169" t="s">
        <v>297</v>
      </c>
      <c r="F13" s="169" t="s">
        <v>327</v>
      </c>
      <c r="G13" s="169" t="s">
        <v>328</v>
      </c>
      <c r="H13" s="169" t="s">
        <v>294</v>
      </c>
    </row>
    <row r="14" spans="1:8" ht="78" customHeight="1" x14ac:dyDescent="0.25">
      <c r="A14" s="169" t="s">
        <v>149</v>
      </c>
      <c r="B14" s="169" t="s">
        <v>329</v>
      </c>
      <c r="C14" s="169" t="s">
        <v>330</v>
      </c>
      <c r="D14" s="176" t="s">
        <v>57</v>
      </c>
      <c r="E14" s="169" t="s">
        <v>262</v>
      </c>
      <c r="F14" s="169" t="s">
        <v>331</v>
      </c>
      <c r="G14" s="169" t="s">
        <v>264</v>
      </c>
      <c r="H14" s="169" t="s">
        <v>294</v>
      </c>
    </row>
    <row r="15" spans="1:8" ht="78" customHeight="1" x14ac:dyDescent="0.25">
      <c r="A15" s="169" t="s">
        <v>332</v>
      </c>
      <c r="B15" s="169" t="s">
        <v>333</v>
      </c>
      <c r="C15" s="169" t="s">
        <v>334</v>
      </c>
      <c r="D15" s="176" t="s">
        <v>223</v>
      </c>
      <c r="E15" s="169" t="s">
        <v>262</v>
      </c>
      <c r="F15" s="169" t="s">
        <v>335</v>
      </c>
      <c r="G15" s="169" t="s">
        <v>336</v>
      </c>
      <c r="H15" s="169" t="s">
        <v>337</v>
      </c>
    </row>
    <row r="16" spans="1:8" ht="116.25" customHeight="1" x14ac:dyDescent="0.25">
      <c r="A16" s="169" t="s">
        <v>265</v>
      </c>
      <c r="B16" s="169" t="s">
        <v>266</v>
      </c>
      <c r="C16" s="169" t="s">
        <v>338</v>
      </c>
      <c r="D16" s="202" t="s">
        <v>379</v>
      </c>
      <c r="E16" s="169" t="s">
        <v>339</v>
      </c>
      <c r="F16" s="169" t="s">
        <v>409</v>
      </c>
      <c r="G16" s="194" t="s">
        <v>398</v>
      </c>
      <c r="H16" s="169" t="s">
        <v>294</v>
      </c>
    </row>
    <row r="17" spans="1:8" ht="78" customHeight="1" x14ac:dyDescent="0.25">
      <c r="A17" s="169" t="s">
        <v>268</v>
      </c>
      <c r="B17" s="169" t="s">
        <v>269</v>
      </c>
      <c r="C17" s="169" t="s">
        <v>340</v>
      </c>
      <c r="D17" s="176" t="s">
        <v>57</v>
      </c>
      <c r="E17" s="169" t="s">
        <v>341</v>
      </c>
      <c r="F17" s="169" t="s">
        <v>271</v>
      </c>
      <c r="G17" s="169" t="s">
        <v>264</v>
      </c>
      <c r="H17" s="169" t="s">
        <v>294</v>
      </c>
    </row>
    <row r="18" spans="1:8" ht="78" customHeight="1" x14ac:dyDescent="0.25">
      <c r="A18" s="169" t="s">
        <v>342</v>
      </c>
      <c r="B18" s="169" t="s">
        <v>343</v>
      </c>
      <c r="C18" s="169" t="s">
        <v>344</v>
      </c>
      <c r="D18" s="176" t="s">
        <v>57</v>
      </c>
      <c r="E18" s="169" t="s">
        <v>262</v>
      </c>
      <c r="F18" s="169" t="s">
        <v>345</v>
      </c>
      <c r="G18" s="169" t="s">
        <v>264</v>
      </c>
      <c r="H18" s="169" t="s">
        <v>294</v>
      </c>
    </row>
    <row r="19" spans="1:8" s="177" customFormat="1" ht="78" customHeight="1" x14ac:dyDescent="0.25">
      <c r="A19" s="169" t="s">
        <v>272</v>
      </c>
      <c r="B19" s="169" t="s">
        <v>346</v>
      </c>
      <c r="C19" s="169" t="s">
        <v>347</v>
      </c>
      <c r="D19" s="173" t="s">
        <v>57</v>
      </c>
      <c r="E19" s="169" t="s">
        <v>274</v>
      </c>
      <c r="F19" s="169" t="s">
        <v>348</v>
      </c>
      <c r="G19" s="169" t="s">
        <v>264</v>
      </c>
      <c r="H19" s="169" t="s">
        <v>294</v>
      </c>
    </row>
    <row r="20" spans="1:8" ht="75" customHeight="1" x14ac:dyDescent="0.25"/>
    <row r="21" spans="1:8" ht="75" customHeight="1" x14ac:dyDescent="0.25"/>
    <row r="22" spans="1:8" ht="75" customHeight="1" x14ac:dyDescent="0.25"/>
    <row r="23" spans="1:8" ht="75" customHeight="1" x14ac:dyDescent="0.25"/>
    <row r="24" spans="1:8" ht="75" customHeight="1" x14ac:dyDescent="0.25"/>
    <row r="25" spans="1:8" ht="75" customHeight="1" x14ac:dyDescent="0.25"/>
    <row r="26" spans="1:8" ht="75" customHeight="1" x14ac:dyDescent="0.25"/>
  </sheetData>
  <mergeCells count="2">
    <mergeCell ref="A1:H1"/>
    <mergeCell ref="A2:H2"/>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H9"/>
  <sheetViews>
    <sheetView showGridLines="0" topLeftCell="B1" zoomScale="80" zoomScaleNormal="80" workbookViewId="0">
      <selection sqref="A1:H1"/>
    </sheetView>
  </sheetViews>
  <sheetFormatPr baseColWidth="10" defaultColWidth="9.109375" defaultRowHeight="13.2" x14ac:dyDescent="0.25"/>
  <cols>
    <col min="1" max="1" width="16" customWidth="1"/>
    <col min="2" max="2" width="48" customWidth="1"/>
    <col min="3" max="5" width="17" customWidth="1"/>
    <col min="6" max="6" width="50" customWidth="1"/>
    <col min="7" max="7" width="78" customWidth="1"/>
    <col min="8" max="8" width="30" customWidth="1"/>
  </cols>
  <sheetData>
    <row r="1" spans="1:8" ht="17.399999999999999" x14ac:dyDescent="0.3">
      <c r="A1" s="463" t="s">
        <v>349</v>
      </c>
      <c r="B1" s="463"/>
      <c r="C1" s="463"/>
      <c r="D1" s="463"/>
      <c r="E1" s="463"/>
      <c r="F1" s="463"/>
      <c r="G1" s="463"/>
      <c r="H1" s="463"/>
    </row>
    <row r="3" spans="1:8" x14ac:dyDescent="0.25">
      <c r="A3" s="160" t="s">
        <v>250</v>
      </c>
      <c r="B3" s="160" t="s">
        <v>350</v>
      </c>
      <c r="C3" s="160" t="s">
        <v>351</v>
      </c>
      <c r="D3" s="160" t="s">
        <v>252</v>
      </c>
      <c r="E3" s="160" t="s">
        <v>253</v>
      </c>
      <c r="F3" s="160" t="s">
        <v>287</v>
      </c>
      <c r="G3" s="160" t="s">
        <v>352</v>
      </c>
      <c r="H3" s="160" t="s">
        <v>353</v>
      </c>
    </row>
    <row r="4" spans="1:8" ht="72" customHeight="1" x14ac:dyDescent="0.25">
      <c r="A4" s="161" t="s">
        <v>354</v>
      </c>
      <c r="B4" s="161" t="s">
        <v>355</v>
      </c>
      <c r="C4" s="162">
        <v>10</v>
      </c>
      <c r="D4" s="163" t="s">
        <v>57</v>
      </c>
      <c r="E4" s="163">
        <v>10</v>
      </c>
      <c r="F4" s="161" t="s">
        <v>356</v>
      </c>
      <c r="G4" s="161" t="s">
        <v>357</v>
      </c>
      <c r="H4" s="161" t="s">
        <v>399</v>
      </c>
    </row>
    <row r="5" spans="1:8" ht="72" customHeight="1" x14ac:dyDescent="0.25">
      <c r="A5" s="161" t="s">
        <v>358</v>
      </c>
      <c r="B5" s="161" t="s">
        <v>359</v>
      </c>
      <c r="C5" s="162">
        <v>2</v>
      </c>
      <c r="D5" s="163" t="s">
        <v>57</v>
      </c>
      <c r="E5" s="163">
        <v>2</v>
      </c>
      <c r="F5" s="161" t="s">
        <v>360</v>
      </c>
      <c r="G5" s="161" t="s">
        <v>361</v>
      </c>
      <c r="H5" s="161" t="s">
        <v>399</v>
      </c>
    </row>
    <row r="6" spans="1:8" ht="72" customHeight="1" x14ac:dyDescent="0.25">
      <c r="A6" s="161" t="s">
        <v>362</v>
      </c>
      <c r="B6" s="161" t="s">
        <v>363</v>
      </c>
      <c r="C6" s="162">
        <v>0.25</v>
      </c>
      <c r="D6" s="163" t="s">
        <v>57</v>
      </c>
      <c r="E6" s="163">
        <v>0.25</v>
      </c>
      <c r="F6" s="161" t="s">
        <v>364</v>
      </c>
      <c r="G6" s="161" t="s">
        <v>365</v>
      </c>
      <c r="H6" s="161" t="s">
        <v>399</v>
      </c>
    </row>
    <row r="7" spans="1:8" ht="72" customHeight="1" x14ac:dyDescent="0.25">
      <c r="A7" s="161" t="s">
        <v>366</v>
      </c>
      <c r="B7" s="161" t="s">
        <v>367</v>
      </c>
      <c r="C7" s="162">
        <v>0.25</v>
      </c>
      <c r="D7" s="163" t="s">
        <v>57</v>
      </c>
      <c r="E7" s="163">
        <v>0.25</v>
      </c>
      <c r="F7" s="161" t="s">
        <v>368</v>
      </c>
      <c r="G7" s="161" t="s">
        <v>369</v>
      </c>
      <c r="H7" s="161" t="s">
        <v>399</v>
      </c>
    </row>
    <row r="9" spans="1:8" x14ac:dyDescent="0.25">
      <c r="B9" s="160" t="s">
        <v>370</v>
      </c>
      <c r="C9" s="160">
        <v>12.5</v>
      </c>
      <c r="D9" s="160">
        <v>12.5</v>
      </c>
    </row>
  </sheetData>
  <mergeCells count="1">
    <mergeCell ref="A1:H1"/>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H15"/>
  <sheetViews>
    <sheetView showGridLines="0" zoomScale="80" zoomScaleNormal="80" workbookViewId="0">
      <selection activeCell="A12" sqref="A12"/>
    </sheetView>
  </sheetViews>
  <sheetFormatPr baseColWidth="10" defaultColWidth="9.109375" defaultRowHeight="13.2" x14ac:dyDescent="0.25"/>
  <cols>
    <col min="1" max="1" width="16" customWidth="1"/>
    <col min="2" max="2" width="50" customWidth="1"/>
    <col min="3" max="3" width="22.44140625" customWidth="1"/>
    <col min="4" max="4" width="21" customWidth="1"/>
    <col min="5" max="5" width="18" customWidth="1"/>
    <col min="6" max="6" width="48" customWidth="1"/>
    <col min="7" max="7" width="76" customWidth="1"/>
    <col min="8" max="8" width="34" customWidth="1"/>
  </cols>
  <sheetData>
    <row r="1" spans="1:8" ht="17.399999999999999" x14ac:dyDescent="0.3">
      <c r="A1" s="463" t="s">
        <v>400</v>
      </c>
      <c r="B1" s="463"/>
      <c r="C1" s="463"/>
      <c r="D1" s="463"/>
      <c r="E1" s="463"/>
      <c r="F1" s="463"/>
      <c r="G1" s="463"/>
      <c r="H1" s="463"/>
    </row>
    <row r="3" spans="1:8" x14ac:dyDescent="0.25">
      <c r="A3" s="160" t="s">
        <v>250</v>
      </c>
      <c r="B3" s="160" t="s">
        <v>350</v>
      </c>
      <c r="C3" s="160" t="s">
        <v>351</v>
      </c>
      <c r="D3" s="160" t="s">
        <v>252</v>
      </c>
      <c r="E3" s="160" t="s">
        <v>371</v>
      </c>
      <c r="F3" s="160" t="s">
        <v>372</v>
      </c>
      <c r="G3" s="160" t="s">
        <v>255</v>
      </c>
      <c r="H3" s="160" t="s">
        <v>353</v>
      </c>
    </row>
    <row r="4" spans="1:8" ht="72" customHeight="1" x14ac:dyDescent="0.25">
      <c r="A4" s="161" t="s">
        <v>276</v>
      </c>
      <c r="B4" s="161" t="s">
        <v>277</v>
      </c>
      <c r="C4" s="185">
        <v>57.5</v>
      </c>
      <c r="D4" s="164" t="s">
        <v>390</v>
      </c>
      <c r="E4" s="164">
        <v>0</v>
      </c>
      <c r="F4" s="161" t="s">
        <v>301</v>
      </c>
      <c r="G4" s="161" t="s">
        <v>373</v>
      </c>
      <c r="H4" s="181" t="s">
        <v>401</v>
      </c>
    </row>
    <row r="5" spans="1:8" ht="72" customHeight="1" x14ac:dyDescent="0.25">
      <c r="A5" s="161" t="s">
        <v>217</v>
      </c>
      <c r="B5" s="161" t="s">
        <v>279</v>
      </c>
      <c r="C5" s="185">
        <v>15</v>
      </c>
      <c r="D5" s="163" t="s">
        <v>223</v>
      </c>
      <c r="E5" s="163">
        <v>0</v>
      </c>
      <c r="F5" s="161" t="s">
        <v>374</v>
      </c>
      <c r="G5" s="161" t="s">
        <v>375</v>
      </c>
      <c r="H5" s="161" t="s">
        <v>402</v>
      </c>
    </row>
    <row r="6" spans="1:8" ht="72" customHeight="1" x14ac:dyDescent="0.25">
      <c r="A6" s="161" t="s">
        <v>226</v>
      </c>
      <c r="B6" s="161" t="s">
        <v>281</v>
      </c>
      <c r="C6" s="185">
        <v>15</v>
      </c>
      <c r="D6" s="203" t="s">
        <v>395</v>
      </c>
      <c r="E6" s="187">
        <v>0</v>
      </c>
      <c r="F6" s="161" t="s">
        <v>376</v>
      </c>
      <c r="G6" s="161" t="s">
        <v>403</v>
      </c>
      <c r="H6" s="161" t="s">
        <v>402</v>
      </c>
    </row>
    <row r="7" spans="1:8" ht="72" customHeight="1" x14ac:dyDescent="0.25">
      <c r="A7" s="161" t="s">
        <v>354</v>
      </c>
      <c r="B7" s="161" t="s">
        <v>355</v>
      </c>
      <c r="C7" s="185">
        <v>10</v>
      </c>
      <c r="D7" s="163" t="s">
        <v>57</v>
      </c>
      <c r="E7" s="163">
        <v>0</v>
      </c>
      <c r="F7" s="161" t="s">
        <v>356</v>
      </c>
      <c r="G7" s="161" t="s">
        <v>357</v>
      </c>
      <c r="H7" s="161" t="s">
        <v>399</v>
      </c>
    </row>
    <row r="8" spans="1:8" ht="72" customHeight="1" x14ac:dyDescent="0.25">
      <c r="A8" s="161" t="s">
        <v>358</v>
      </c>
      <c r="B8" s="161" t="s">
        <v>359</v>
      </c>
      <c r="C8" s="185">
        <v>2</v>
      </c>
      <c r="D8" s="163" t="s">
        <v>57</v>
      </c>
      <c r="E8" s="163">
        <v>0</v>
      </c>
      <c r="F8" s="161" t="s">
        <v>360</v>
      </c>
      <c r="G8" s="161" t="s">
        <v>361</v>
      </c>
      <c r="H8" s="161" t="s">
        <v>399</v>
      </c>
    </row>
    <row r="9" spans="1:8" ht="72" customHeight="1" x14ac:dyDescent="0.25">
      <c r="A9" s="161" t="s">
        <v>362</v>
      </c>
      <c r="B9" s="161" t="s">
        <v>363</v>
      </c>
      <c r="C9" s="185">
        <v>0.25</v>
      </c>
      <c r="D9" s="163" t="s">
        <v>57</v>
      </c>
      <c r="E9" s="163">
        <v>0</v>
      </c>
      <c r="F9" s="161" t="s">
        <v>364</v>
      </c>
      <c r="G9" s="161" t="s">
        <v>365</v>
      </c>
      <c r="H9" s="161" t="s">
        <v>399</v>
      </c>
    </row>
    <row r="10" spans="1:8" ht="72" customHeight="1" x14ac:dyDescent="0.25">
      <c r="A10" s="161" t="s">
        <v>366</v>
      </c>
      <c r="B10" s="161" t="s">
        <v>367</v>
      </c>
      <c r="C10" s="185">
        <v>0.25</v>
      </c>
      <c r="D10" s="163" t="s">
        <v>57</v>
      </c>
      <c r="E10" s="163">
        <v>0</v>
      </c>
      <c r="F10" s="161" t="s">
        <v>368</v>
      </c>
      <c r="G10" s="161" t="s">
        <v>369</v>
      </c>
      <c r="H10" s="161" t="s">
        <v>399</v>
      </c>
    </row>
    <row r="12" spans="1:8" s="184" customFormat="1" ht="65.25" customHeight="1" x14ac:dyDescent="0.25">
      <c r="A12" s="183" t="s">
        <v>377</v>
      </c>
      <c r="B12" s="183">
        <v>100</v>
      </c>
      <c r="C12" s="183" t="s">
        <v>378</v>
      </c>
      <c r="D12" s="183"/>
      <c r="E12" s="183">
        <v>0</v>
      </c>
    </row>
    <row r="14" spans="1:8" ht="58.05" customHeight="1" x14ac:dyDescent="0.25">
      <c r="A14" s="464" t="s">
        <v>404</v>
      </c>
      <c r="B14" s="464"/>
      <c r="C14" s="464"/>
      <c r="D14" s="464"/>
      <c r="E14" s="464"/>
      <c r="F14" s="464"/>
      <c r="G14" s="464"/>
      <c r="H14" s="464"/>
    </row>
    <row r="15" spans="1:8" x14ac:dyDescent="0.25">
      <c r="A15" s="465"/>
      <c r="B15" s="465"/>
      <c r="C15" s="465"/>
      <c r="D15" s="465"/>
      <c r="E15" s="465"/>
      <c r="F15" s="465"/>
      <c r="G15" s="465"/>
      <c r="H15" s="465"/>
    </row>
  </sheetData>
  <mergeCells count="2">
    <mergeCell ref="A1:H1"/>
    <mergeCell ref="A14:H1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17</vt:i4>
      </vt:variant>
    </vt:vector>
  </HeadingPairs>
  <TitlesOfParts>
    <vt:vector size="17" baseType="lpstr">
      <vt:lpstr>DATOS</vt:lpstr>
      <vt:lpstr>PROPONENTE 2</vt:lpstr>
      <vt:lpstr>CERT 1</vt:lpstr>
      <vt:lpstr>CERT 2</vt:lpstr>
      <vt:lpstr>CERT 3</vt:lpstr>
      <vt:lpstr>CERT 4</vt:lpstr>
      <vt:lpstr>CERT 5</vt:lpstr>
      <vt:lpstr>CARTA ACEPTACION</vt:lpstr>
      <vt:lpstr>OTROS REQUISITOS TÉCNICOS HABIL</vt:lpstr>
      <vt:lpstr>DIRECTOR INTERVENTORIA</vt:lpstr>
      <vt:lpstr>PROFESIONAL FINANCIERO</vt:lpstr>
      <vt:lpstr>PONDER DIRECTOR</vt:lpstr>
      <vt:lpstr>PONDER PROF FINANCIERO</vt:lpstr>
      <vt:lpstr>RESUMEN DEFINITIVO</vt:lpstr>
      <vt:lpstr>REQUITOS HABILITANTES</vt:lpstr>
      <vt:lpstr>FACTORES 5.1.4-5.1.7</vt:lpstr>
      <vt:lpstr>PUNTAJE 100 PUNTOS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Claudia L</dc:creator>
  <cp:lastModifiedBy>maria</cp:lastModifiedBy>
  <dcterms:created xsi:type="dcterms:W3CDTF">2026-08-05T03:44:32Z</dcterms:created>
  <dcterms:modified xsi:type="dcterms:W3CDTF">2026-08-14T01:39:00Z</dcterms:modified>
</cp:coreProperties>
</file>