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2026\Estudios previos 2026\PTAR\Documentos finales\"/>
    </mc:Choice>
  </mc:AlternateContent>
  <xr:revisionPtr revIDLastSave="0" documentId="13_ncr:1_{4934B4D9-6A3B-4FCC-9FCA-CA2073D8615C}" xr6:coauthVersionLast="47" xr6:coauthVersionMax="47" xr10:uidLastSave="{00000000-0000-0000-0000-000000000000}"/>
  <bookViews>
    <workbookView xWindow="-120" yWindow="-120" windowWidth="29040" windowHeight="15720" xr2:uid="{FB6F9DBF-DAAD-4D42-B2FF-F706BFCF9C11}"/>
  </bookViews>
  <sheets>
    <sheet name="PRESUPUESTO OFICIAL" sheetId="1" r:id="rId1"/>
  </sheets>
  <definedNames>
    <definedName name="_xlnm._FilterDatabase" localSheetId="0" hidden="1">'PRESUPUESTO OFICIAL'!$B$3:$I$40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1" l="1"/>
  <c r="I4" i="1" s="1"/>
  <c r="I9" i="1"/>
  <c r="I6" i="1"/>
  <c r="I7" i="1"/>
  <c r="I8"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F5" i="1"/>
  <c r="I5" i="1" s="1"/>
  <c r="G40" i="1"/>
  <c r="F40" i="1" l="1"/>
  <c r="I40" i="1"/>
  <c r="H40" i="1"/>
</calcChain>
</file>

<file path=xl/sharedStrings.xml><?xml version="1.0" encoding="utf-8"?>
<sst xmlns="http://schemas.openxmlformats.org/spreadsheetml/2006/main" count="86" uniqueCount="53">
  <si>
    <t>ITEM</t>
  </si>
  <si>
    <t>DESCRIPCIÓN DEL BIEN</t>
  </si>
  <si>
    <t>UNIDAD DE MEDIDA</t>
  </si>
  <si>
    <t>CANTIDAD TOTAL</t>
  </si>
  <si>
    <t>Unidad</t>
  </si>
  <si>
    <t>VALOR TOTAL</t>
  </si>
  <si>
    <t>PRESUPUESTO OFICIAL</t>
  </si>
  <si>
    <t>INGEAMB DE COLOMBIA S.A.S</t>
  </si>
  <si>
    <t xml:space="preserve">Mantenimiento Preventivo de Sistema PTAP que incluye:
- Revisión y limpieza de medidor de caudal de 2” y ½”, pulgada.
- Revisión y mantenimiento de bombas centrifugas retro lavado de filtros. (Bombas Barnes Modelo EE1,510-1 series 2109172058-2109172060 REF 1A0083
- Revisión y limpieza Bomba dosificadora
- Mantenimiento de dos Válvulas Astralpool REF NSF modelo 3 código 07440 de 2” (mando, válvula y/o llave de paso para filtración de 5 vías para tubería de 2” en el lavado, retro lavado y flujo de agua)
- Revisión y mantenimiento Relé Térmico de 25 Amperios a 220v, para tablero eléctrico de bombas.
- Diseño y Cambio de (2) tanques de carbón activado y arena silice de 500 L en fibra de vidrio con entrada de 2” para filtración de agua, con adaptación de tubería
- Revisión, mantenimiento y/o cambio de válvulas y tubería de salida del desarenador
</t>
  </si>
  <si>
    <t xml:space="preserve">Mantenimientos Preventivos del sistema PTAR que incluye:
- Revisión y limpieza de 2 (dos) bombas sumergibles. Robusta 2/10/1230A
- Revisión y limpieza de 2 (dos) sopladores (aireadores). HG-4000-S 220V Trifásico
- Mantenimiento preventivo bomba dosificadora INVIKTA KCL.  KCL632NVFW00
- Mantenimiento preventivo bomba dosificadora INVIKTA KCL.  KCS632NVFW00
- Revisión, mantenimiento y programación de tablero eléctrico REF:0089996000065.
- DPS: Protectores contra sobretensiones entre el ondulador y la red general de distribución (AC) REF: PU II 3+1/R 280V /40KA.
- Revisión y limpieza de cajas de inspección plásticas, trampa de grasas plásticas y tubería de agua residual de la cabaña Sede Siecha.
- Revisión y limpieza de cajas de inspección, cribado, trampa de grasas y tubería interna del Filtro verde (humedal) – Sistema de tratamiento de agua residual.
- Servicio de extracción, retiro y disposición de aguas residuales de origen doméstico acumuladas en el sistema de tratamiento de la sede Siecha del Parque Nacional Natural Chingaza dos (2) veces durante la ejecución del contrato, mediante vehículo y equipos adecuados para succión y transporte, garantizando la correcta disposición final con un gestor autorizado conforme a la normatividad ambiental vigente.
</t>
  </si>
  <si>
    <t xml:space="preserve">Mantenimiento Preventivo de Plantas Potabilizadoras en las sedes operativas del PNN Chingaza
- Mantenimiento de potabilizadoras existentes (sin repuestos) limpieza general de cada sistema y cambio de cartuchos de filtración en: Piedras Gordas, Siecha, Monterredondo y La Paila.
</t>
  </si>
  <si>
    <t xml:space="preserve">Mantenimiento de bebedero:
- Cambio de cartucho de filtro de alto rendimiento ubicado en sede Monterredondo – Corpochingaza.
</t>
  </si>
  <si>
    <t xml:space="preserve">Mantenimiento planta de suplencia 
- EQUIPO: MARCA:YTO KOFO
- MODELO :6D10D258B
- SERIAL :23051182
- Características del generador 
- Nombre :ABC
- MODELO:LK274G
- SERIAL:230160006
- KVA:250
- KW:200
- Revisión Limpieza y mantenimiento interno y externo motor y generador.
- Revisión conexiones eléctricas, revolución de conexión tarjeta de control DEEPSESR y generador
- Revisión y mantenimiento de mangueras
- Verificación del sistema de refrigeración (radiador, ventilador, refrigerante).
- Revisión y mantenimiento de baterías (2) cada una de 12 voltios, conexión en serie sumatoria 24 voltios 
- Revisión y mantenimiento tablero de control
- Revisión y mantenimiento estación de transferencia.
- Cambio de filtro de aire
- Cambio de filtros de combustible (2) (ACPM) referencia: FS36241 y FF5761
- Cambio de filtros de aceite (2) Referencia: LF16327
- Cambio de aceite referencia 15 W 40 para motores Diesel (9-10 galones)
- Disposición final de aceites y filtros usados (certificado de disposición).
- Pruebas de encendido para verificar el óptimo funcionamiento del sistema.
</t>
  </si>
  <si>
    <t>Peras o válvula de inyección para bombas INVIKTA KCL632NVFW00 y KCS632NVFW00 para manguera lechosa de 4x6.</t>
  </si>
  <si>
    <t>Repuesto potabilizadoras: cartucho polipropileno aglomerado de 2.5”x10.5 micras.</t>
  </si>
  <si>
    <t>Repuesto potabilizadoras: cartucho carbón en bloque de 2,5”x10.5 micras.</t>
  </si>
  <si>
    <t>Repuesto potabilizadoras: cartucho carbón activado Granulado de 2,5”x10.5 micras.</t>
  </si>
  <si>
    <t>Repuesto potabilizadoras: filtro mineral ball cartrige modelo T33T2.</t>
  </si>
  <si>
    <t>Repuesto potabilizadoras: lámpara luz ultravioleta 6 w de 4 pines con acoples y adaptadores.</t>
  </si>
  <si>
    <t>Repuesto potabilizadoras: lámpara luz ultravioleta 6 w de 2 pines con acoples y adaptadores.</t>
  </si>
  <si>
    <t xml:space="preserve">Bomba dosificadora electromagnética analógica, de dosificación constante y caudal regulable </t>
  </si>
  <si>
    <t>Hipoclorito de sodio al 15% (Garrafa de 20 Litros)</t>
  </si>
  <si>
    <t>Antiespumante siliconado. (Garrafa de 20 Litros)</t>
  </si>
  <si>
    <t>Manguera de 4x6 lechosa 30 metros para cambio de bomba INVIKTA descarga.</t>
  </si>
  <si>
    <t>Filtros aireadores REF: HG-4000-S 220V Trifásico</t>
  </si>
  <si>
    <t xml:space="preserve">Recipiente plástico de alta densidad de 55 galones con tapa, para almacenamiento de residuos orgánicos crudos y cocidos </t>
  </si>
  <si>
    <t>Reactivo tolidina 250 ml</t>
  </si>
  <si>
    <t>Reactivo rojo de fenol 250 ml</t>
  </si>
  <si>
    <t>Bolsas plásticas negras de basura con medidas 70 x 120 cm, paquete x 10 unidades.</t>
  </si>
  <si>
    <t>Coagulante para plantas de tratamiento de aguas residuales de 20 litros</t>
  </si>
  <si>
    <t>Bacterias para plantas de tratamiento de aguas residuales de 20 Litros</t>
  </si>
  <si>
    <t>Llave Para Filtro Cuello Cisne De Mesa</t>
  </si>
  <si>
    <t>Garrafa de refrigerante motor Diesel X 5 galones verde</t>
  </si>
  <si>
    <t>Filtro del Aceite Referencia: LF16327</t>
  </si>
  <si>
    <t>Filtros de combustible (ACPM) referencia: FS36241</t>
  </si>
  <si>
    <t>Filtros de combustible (ACPM) referencia FF5761</t>
  </si>
  <si>
    <t>Filtro de Aire para la planta de suplencia en cuestión</t>
  </si>
  <si>
    <t>Cal viva X 10 Kg</t>
  </si>
  <si>
    <t>Sistema de filtración de tres etapas con lampara uv</t>
  </si>
  <si>
    <t>cono de sedimentación Imhoff con base</t>
  </si>
  <si>
    <t>bascula de mano digital de hasta  50 kg</t>
  </si>
  <si>
    <t>Bolsas plásticas blancas medidas 100 x 120 cm, paquete x 50 unidades.</t>
  </si>
  <si>
    <t>filtro de alto rendimiento</t>
  </si>
  <si>
    <t>ERCA S.A.S</t>
  </si>
  <si>
    <t>ALTERNATIVAS HIDRAHUILICAS S.A.S</t>
  </si>
  <si>
    <t xml:space="preserve">PRECIO TECHO - VALOR PROMEDIO </t>
  </si>
  <si>
    <t xml:space="preserve">Mantenimiento planta eléctrica La paila
- EQUIPO: MARCA: PORTER-CABLE
- MODELO: PCI2200-B3
- Generador de 2200W
- Inspección general del equipo (estructura, cableado, componentes).
- Revisión y cambio de aceite del motor
- Limpieza y/o reemplazo del filtro de aire.
- Inspección, limpieza y ajuste de la bujía.
- Verificación del sistema eléctrico y conexiones.
- Revisión del sistema de arranque y apagado.
- Limpieza del exterior y zonas de ventilación.
</t>
  </si>
  <si>
    <t>Global</t>
  </si>
  <si>
    <r>
      <t xml:space="preserve">
Para el presente proceso de contratación correspondiente al servicio de mantenimiento preventivo y correctivo de la Plantas de Tratamiento de Aguas Residuales, la Plantas de Tratamiento de Agua Potable, plantas de suplencias y de los sistemas de potabilización de los Puestos de Control del Parque Nacional Natural Chingaza, en el marco del proyecto de Mejoramiento de la infraestructura, el presupuesto oficial de conformidad con la Resolución de distribución de presupuesto vigencia 2026 es de CIEN MILLLONES DE PESOS M/CTE ($100.000.000). La ejecución del contrato se realizará a monto agotable.
Ahora bien, la entidad determinó como precio techo, el VALOR TOTAL PROMEDIO, resultante de las tres cotizaciones.
</t>
    </r>
    <r>
      <rPr>
        <b/>
        <sz val="11"/>
        <color theme="1"/>
        <rFont val="Verdana"/>
        <family val="2"/>
      </rPr>
      <t>Por lo anterior, las ofertas económicas deberán tener cada uno de los ítems requeridos, teniendo en cuenta que NO DEBERÁN SOBREPASAR EL VALOR TOTAL PROMEDIO ($ 85.844.021).</t>
    </r>
    <r>
      <rPr>
        <sz val="11"/>
        <color theme="1"/>
        <rFont val="Verdana"/>
        <family val="2"/>
      </rPr>
      <t xml:space="preserve">
</t>
    </r>
  </si>
  <si>
    <t>Paquete</t>
  </si>
  <si>
    <t xml:space="preserve">VALOR TOTAL COTIZACIÓN 1
ERCA S.A.S
</t>
  </si>
  <si>
    <t xml:space="preserve">VALOR TOTAL COTIZACIÓN 2
ALTERNATIVAS HIDRAHUILICAS S.A.S
</t>
  </si>
  <si>
    <t xml:space="preserve">VALOR TOTAL COTIZACIÓN 3 
INGEAMB DE COLOMBIA 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</si>
</sst>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7" x14ac:knownFonts="1">
    <font>
      <sz val="11"/>
      <color theme="1"/>
      <name val="Calibri"/>
      <family val="2"/>
      <scheme val="minor"/>
    </font>
    <font>
      <b/>
      <sz val="11"/>
      <color theme="1"/>
      <name val="Verdana"/>
      <family val="2"/>
    </font>
    <font>
      <sz val="11"/>
      <color theme="1"/>
      <name val="Verdana"/>
      <family val="2"/>
    </font>
    <font>
      <sz val="10"/>
      <color theme="1"/>
      <name val="Verdana"/>
      <family val="2"/>
    </font>
    <font>
      <sz val="10"/>
      <color rgb="FF000000"/>
      <name val="Verdana"/>
      <family val="2"/>
    </font>
    <font>
      <b/>
      <sz val="10"/>
      <color rgb="FF000000"/>
      <name val="Verdana"/>
      <family val="2"/>
    </font>
    <font>
      <b/>
      <sz val="10"/>
      <color theme="1"/>
      <name val="Verdana"/>
      <family val="2"/>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29">
    <xf numFmtId="0" fontId="0" fillId="0" borderId="0" xfId="0"/>
    <xf numFmtId="0" fontId="0" fillId="0" borderId="0" xfId="0" applyAlignment="1">
      <alignment wrapText="1"/>
    </xf>
    <xf numFmtId="0" fontId="3" fillId="0" borderId="3" xfId="0" applyFont="1" applyBorder="1" applyAlignment="1">
      <alignment horizontal="left" vertical="top" wrapText="1"/>
    </xf>
    <xf numFmtId="0" fontId="3" fillId="0" borderId="3" xfId="0" applyFont="1" applyBorder="1" applyAlignment="1">
      <alignment horizontal="left" vertical="center" wrapText="1"/>
    </xf>
    <xf numFmtId="0" fontId="3" fillId="2" borderId="3" xfId="0" applyFont="1" applyFill="1" applyBorder="1" applyAlignment="1">
      <alignment horizontal="left" vertical="center" wrapText="1"/>
    </xf>
    <xf numFmtId="0" fontId="3" fillId="0" borderId="4" xfId="0" applyFont="1" applyBorder="1" applyAlignment="1">
      <alignment horizontal="left" vertical="center" wrapText="1"/>
    </xf>
    <xf numFmtId="0" fontId="4" fillId="6" borderId="1" xfId="0" applyFont="1" applyFill="1" applyBorder="1" applyAlignment="1">
      <alignment horizontal="left" vertical="center" wrapText="1"/>
    </xf>
    <xf numFmtId="0" fontId="4" fillId="6" borderId="2" xfId="0" applyFont="1" applyFill="1" applyBorder="1" applyAlignment="1">
      <alignment horizontal="left" vertical="center" wrapText="1"/>
    </xf>
    <xf numFmtId="0" fontId="4" fillId="0" borderId="3" xfId="0" applyFont="1" applyBorder="1" applyAlignment="1">
      <alignment horizontal="center" vertical="center" wrapText="1"/>
    </xf>
    <xf numFmtId="0" fontId="3" fillId="0" borderId="6" xfId="0" applyFont="1" applyBorder="1" applyAlignment="1">
      <alignment horizontal="left" vertical="top" wrapText="1"/>
    </xf>
    <xf numFmtId="0" fontId="2"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3" borderId="1" xfId="0" applyFont="1" applyFill="1" applyBorder="1" applyAlignment="1">
      <alignment horizontal="center" vertical="center" wrapText="1"/>
    </xf>
    <xf numFmtId="164" fontId="3" fillId="0" borderId="1" xfId="0" applyNumberFormat="1" applyFont="1" applyBorder="1" applyAlignment="1">
      <alignment horizontal="center" vertical="center"/>
    </xf>
    <xf numFmtId="164" fontId="4" fillId="0" borderId="3" xfId="0" applyNumberFormat="1" applyFont="1" applyBorder="1" applyAlignment="1">
      <alignment horizontal="center" vertical="center" wrapText="1"/>
    </xf>
    <xf numFmtId="164" fontId="4" fillId="3" borderId="1" xfId="0" applyNumberFormat="1" applyFont="1" applyFill="1" applyBorder="1" applyAlignment="1">
      <alignment horizontal="center" vertical="center" wrapText="1"/>
    </xf>
    <xf numFmtId="0" fontId="5" fillId="0" borderId="4" xfId="0" applyFont="1" applyBorder="1" applyAlignment="1">
      <alignment horizontal="center" vertical="center" wrapText="1"/>
    </xf>
    <xf numFmtId="164" fontId="5" fillId="4" borderId="4" xfId="0" applyNumberFormat="1" applyFont="1" applyFill="1" applyBorder="1" applyAlignment="1">
      <alignment horizontal="center" vertical="center" wrapText="1"/>
    </xf>
    <xf numFmtId="164" fontId="5" fillId="5" borderId="4" xfId="0" applyNumberFormat="1" applyFont="1" applyFill="1" applyBorder="1" applyAlignment="1">
      <alignment horizontal="center" vertical="center" wrapText="1"/>
    </xf>
    <xf numFmtId="0" fontId="3" fillId="0" borderId="0" xfId="0" applyFont="1"/>
    <xf numFmtId="0" fontId="6" fillId="4" borderId="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0" borderId="2" xfId="0" applyFont="1" applyBorder="1" applyAlignment="1">
      <alignment horizontal="center" vertical="top" wrapText="1"/>
    </xf>
    <xf numFmtId="0" fontId="5" fillId="0" borderId="1"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436E2-4FFD-4ED5-AEAC-9DE16CD8D4A6}">
  <dimension ref="B1:I43"/>
  <sheetViews>
    <sheetView tabSelected="1" zoomScaleNormal="100" workbookViewId="0">
      <selection activeCell="K28" sqref="K28"/>
    </sheetView>
  </sheetViews>
  <sheetFormatPr baseColWidth="10" defaultRowHeight="15" x14ac:dyDescent="0.25"/>
  <cols>
    <col min="2" max="2" width="7.5703125" style="10" customWidth="1"/>
    <col min="3" max="3" width="66" customWidth="1"/>
    <col min="5" max="5" width="13" customWidth="1"/>
    <col min="6" max="6" width="17.140625" customWidth="1"/>
    <col min="7" max="7" width="19.28515625" customWidth="1"/>
    <col min="8" max="8" width="19.140625" customWidth="1"/>
    <col min="9" max="9" width="15.5703125" customWidth="1"/>
  </cols>
  <sheetData>
    <row r="1" spans="2:9" ht="33.75" customHeight="1" x14ac:dyDescent="0.25">
      <c r="B1" s="27" t="s">
        <v>6</v>
      </c>
      <c r="C1" s="27"/>
      <c r="D1" s="27"/>
      <c r="E1" s="27"/>
      <c r="F1" s="27"/>
      <c r="G1" s="27"/>
      <c r="H1" s="27"/>
      <c r="I1" s="27"/>
    </row>
    <row r="2" spans="2:9" ht="53.25" customHeight="1" x14ac:dyDescent="0.25">
      <c r="B2" s="21"/>
      <c r="C2" s="21"/>
      <c r="D2" s="21"/>
      <c r="E2" s="21"/>
      <c r="F2" s="22" t="s">
        <v>43</v>
      </c>
      <c r="G2" s="23" t="s">
        <v>44</v>
      </c>
      <c r="H2" s="24" t="s">
        <v>7</v>
      </c>
      <c r="I2" s="21"/>
    </row>
    <row r="3" spans="2:9" s="1" customFormat="1" ht="67.150000000000006" customHeight="1" x14ac:dyDescent="0.25">
      <c r="B3" s="11" t="s">
        <v>0</v>
      </c>
      <c r="C3" s="11" t="s">
        <v>1</v>
      </c>
      <c r="D3" s="11" t="s">
        <v>2</v>
      </c>
      <c r="E3" s="13" t="s">
        <v>3</v>
      </c>
      <c r="F3" s="13" t="s">
        <v>50</v>
      </c>
      <c r="G3" s="25" t="s">
        <v>51</v>
      </c>
      <c r="H3" s="13" t="s">
        <v>52</v>
      </c>
      <c r="I3" s="14" t="s">
        <v>45</v>
      </c>
    </row>
    <row r="4" spans="2:9" ht="222" customHeight="1" x14ac:dyDescent="0.25">
      <c r="B4" s="12">
        <v>1</v>
      </c>
      <c r="C4" s="2" t="s">
        <v>8</v>
      </c>
      <c r="D4" s="8" t="s">
        <v>47</v>
      </c>
      <c r="E4" s="8">
        <v>1</v>
      </c>
      <c r="F4" s="15">
        <f>8166413+9328966</f>
        <v>17495379</v>
      </c>
      <c r="G4" s="16">
        <v>37620000</v>
      </c>
      <c r="H4" s="16">
        <v>32500000</v>
      </c>
      <c r="I4" s="17">
        <f>SUM(F4+G4+H4)/3</f>
        <v>29205126.333333332</v>
      </c>
    </row>
    <row r="5" spans="2:9" ht="344.25" x14ac:dyDescent="0.25">
      <c r="B5" s="12">
        <v>2</v>
      </c>
      <c r="C5" s="3" t="s">
        <v>9</v>
      </c>
      <c r="D5" s="8" t="s">
        <v>47</v>
      </c>
      <c r="E5" s="8">
        <v>1</v>
      </c>
      <c r="F5" s="15">
        <f>9187214+15200000</f>
        <v>24387214</v>
      </c>
      <c r="G5" s="16">
        <v>32736000</v>
      </c>
      <c r="H5" s="16">
        <v>30500000</v>
      </c>
      <c r="I5" s="17">
        <f t="shared" ref="I5:I39" si="0">SUM(F5+G5+H5)/3</f>
        <v>29207738</v>
      </c>
    </row>
    <row r="6" spans="2:9" ht="76.5" x14ac:dyDescent="0.25">
      <c r="B6" s="12">
        <v>3</v>
      </c>
      <c r="C6" s="3" t="s">
        <v>10</v>
      </c>
      <c r="D6" s="8" t="s">
        <v>47</v>
      </c>
      <c r="E6" s="8">
        <v>1</v>
      </c>
      <c r="F6" s="15">
        <v>2552004</v>
      </c>
      <c r="G6" s="16">
        <v>9050800</v>
      </c>
      <c r="H6" s="16">
        <v>6000000</v>
      </c>
      <c r="I6" s="17">
        <f t="shared" si="0"/>
        <v>5867601.333333333</v>
      </c>
    </row>
    <row r="7" spans="2:9" ht="51" x14ac:dyDescent="0.25">
      <c r="B7" s="12">
        <v>4</v>
      </c>
      <c r="C7" s="4" t="s">
        <v>11</v>
      </c>
      <c r="D7" s="8" t="s">
        <v>47</v>
      </c>
      <c r="E7" s="8">
        <v>1</v>
      </c>
      <c r="F7" s="15">
        <v>255200</v>
      </c>
      <c r="G7" s="16">
        <v>858000</v>
      </c>
      <c r="H7" s="16">
        <v>900000</v>
      </c>
      <c r="I7" s="17">
        <f t="shared" si="0"/>
        <v>671066.66666666663</v>
      </c>
    </row>
    <row r="8" spans="2:9" ht="408" x14ac:dyDescent="0.25">
      <c r="B8" s="12">
        <v>5</v>
      </c>
      <c r="C8" s="2" t="s">
        <v>12</v>
      </c>
      <c r="D8" s="8" t="s">
        <v>47</v>
      </c>
      <c r="E8" s="8">
        <v>1</v>
      </c>
      <c r="F8" s="15">
        <v>7776000</v>
      </c>
      <c r="G8" s="16">
        <v>9504000</v>
      </c>
      <c r="H8" s="16">
        <v>8700000</v>
      </c>
      <c r="I8" s="17">
        <f t="shared" si="0"/>
        <v>8660000</v>
      </c>
    </row>
    <row r="9" spans="2:9" ht="165.75" x14ac:dyDescent="0.25">
      <c r="B9" s="12">
        <v>6</v>
      </c>
      <c r="C9" s="9" t="s">
        <v>46</v>
      </c>
      <c r="D9" s="8" t="s">
        <v>47</v>
      </c>
      <c r="E9" s="8">
        <v>1</v>
      </c>
      <c r="F9" s="15">
        <v>1000000</v>
      </c>
      <c r="G9" s="16">
        <v>1200000</v>
      </c>
      <c r="H9" s="16">
        <v>800000</v>
      </c>
      <c r="I9" s="17">
        <f t="shared" si="0"/>
        <v>1000000</v>
      </c>
    </row>
    <row r="10" spans="2:9" ht="25.5" x14ac:dyDescent="0.25">
      <c r="B10" s="12">
        <v>7</v>
      </c>
      <c r="C10" s="5" t="s">
        <v>13</v>
      </c>
      <c r="D10" s="8" t="s">
        <v>4</v>
      </c>
      <c r="E10" s="8">
        <v>1</v>
      </c>
      <c r="F10" s="15">
        <v>462000</v>
      </c>
      <c r="G10" s="16">
        <v>235620</v>
      </c>
      <c r="H10" s="16">
        <v>350000</v>
      </c>
      <c r="I10" s="17">
        <f t="shared" si="0"/>
        <v>349206.66666666669</v>
      </c>
    </row>
    <row r="11" spans="2:9" ht="25.5" x14ac:dyDescent="0.25">
      <c r="B11" s="12">
        <v>8</v>
      </c>
      <c r="C11" s="6" t="s">
        <v>14</v>
      </c>
      <c r="D11" s="8" t="s">
        <v>4</v>
      </c>
      <c r="E11" s="8">
        <v>1</v>
      </c>
      <c r="F11" s="15">
        <v>71500</v>
      </c>
      <c r="G11" s="16">
        <v>45815</v>
      </c>
      <c r="H11" s="16">
        <v>75000</v>
      </c>
      <c r="I11" s="17">
        <f t="shared" si="0"/>
        <v>64105</v>
      </c>
    </row>
    <row r="12" spans="2:9" ht="25.5" x14ac:dyDescent="0.25">
      <c r="B12" s="12">
        <v>9</v>
      </c>
      <c r="C12" s="6" t="s">
        <v>15</v>
      </c>
      <c r="D12" s="8" t="s">
        <v>4</v>
      </c>
      <c r="E12" s="8">
        <v>1</v>
      </c>
      <c r="F12" s="15">
        <v>55000</v>
      </c>
      <c r="G12" s="16">
        <v>62832</v>
      </c>
      <c r="H12" s="16">
        <v>59000</v>
      </c>
      <c r="I12" s="17">
        <f t="shared" si="0"/>
        <v>58944</v>
      </c>
    </row>
    <row r="13" spans="2:9" ht="25.5" x14ac:dyDescent="0.25">
      <c r="B13" s="12">
        <v>10</v>
      </c>
      <c r="C13" s="6" t="s">
        <v>16</v>
      </c>
      <c r="D13" s="8" t="s">
        <v>4</v>
      </c>
      <c r="E13" s="8">
        <v>1</v>
      </c>
      <c r="F13" s="15">
        <v>66000</v>
      </c>
      <c r="G13" s="16">
        <v>68068</v>
      </c>
      <c r="H13" s="16">
        <v>72000</v>
      </c>
      <c r="I13" s="17">
        <f t="shared" si="0"/>
        <v>68689.333333333328</v>
      </c>
    </row>
    <row r="14" spans="2:9" x14ac:dyDescent="0.25">
      <c r="B14" s="12">
        <v>11</v>
      </c>
      <c r="C14" s="6" t="s">
        <v>17</v>
      </c>
      <c r="D14" s="8" t="s">
        <v>4</v>
      </c>
      <c r="E14" s="8">
        <v>1</v>
      </c>
      <c r="F14" s="15">
        <v>62700</v>
      </c>
      <c r="G14" s="16">
        <v>89012</v>
      </c>
      <c r="H14" s="16">
        <v>76000</v>
      </c>
      <c r="I14" s="17">
        <f t="shared" si="0"/>
        <v>75904</v>
      </c>
    </row>
    <row r="15" spans="2:9" ht="25.5" x14ac:dyDescent="0.25">
      <c r="B15" s="12">
        <v>12</v>
      </c>
      <c r="C15" s="6" t="s">
        <v>18</v>
      </c>
      <c r="D15" s="8" t="s">
        <v>4</v>
      </c>
      <c r="E15" s="8">
        <v>1</v>
      </c>
      <c r="F15" s="15">
        <v>82500</v>
      </c>
      <c r="G15" s="16">
        <v>235620</v>
      </c>
      <c r="H15" s="16">
        <v>160000</v>
      </c>
      <c r="I15" s="17">
        <f t="shared" si="0"/>
        <v>159373.33333333334</v>
      </c>
    </row>
    <row r="16" spans="2:9" ht="25.5" x14ac:dyDescent="0.25">
      <c r="B16" s="12">
        <v>13</v>
      </c>
      <c r="C16" s="6" t="s">
        <v>19</v>
      </c>
      <c r="D16" s="8" t="s">
        <v>4</v>
      </c>
      <c r="E16" s="8">
        <v>1</v>
      </c>
      <c r="F16" s="15">
        <v>85800</v>
      </c>
      <c r="G16" s="16">
        <v>215985</v>
      </c>
      <c r="H16" s="16">
        <v>155000</v>
      </c>
      <c r="I16" s="17">
        <f t="shared" si="0"/>
        <v>152261.66666666666</v>
      </c>
    </row>
    <row r="17" spans="2:9" ht="25.5" x14ac:dyDescent="0.25">
      <c r="B17" s="12">
        <v>14</v>
      </c>
      <c r="C17" s="6" t="s">
        <v>20</v>
      </c>
      <c r="D17" s="8" t="s">
        <v>4</v>
      </c>
      <c r="E17" s="8">
        <v>1</v>
      </c>
      <c r="F17" s="15">
        <v>2035000</v>
      </c>
      <c r="G17" s="16">
        <v>3377220</v>
      </c>
      <c r="H17" s="16">
        <v>2800000</v>
      </c>
      <c r="I17" s="17">
        <f t="shared" si="0"/>
        <v>2737406.6666666665</v>
      </c>
    </row>
    <row r="18" spans="2:9" x14ac:dyDescent="0.25">
      <c r="B18" s="12">
        <v>15</v>
      </c>
      <c r="C18" s="6" t="s">
        <v>21</v>
      </c>
      <c r="D18" s="8" t="s">
        <v>4</v>
      </c>
      <c r="E18" s="8">
        <v>1</v>
      </c>
      <c r="F18" s="15">
        <v>363000</v>
      </c>
      <c r="G18" s="16">
        <v>189805</v>
      </c>
      <c r="H18" s="16">
        <v>280000</v>
      </c>
      <c r="I18" s="17">
        <f t="shared" si="0"/>
        <v>277601.66666666669</v>
      </c>
    </row>
    <row r="19" spans="2:9" x14ac:dyDescent="0.25">
      <c r="B19" s="12">
        <v>16</v>
      </c>
      <c r="C19" s="6" t="s">
        <v>22</v>
      </c>
      <c r="D19" s="8" t="s">
        <v>4</v>
      </c>
      <c r="E19" s="8">
        <v>1</v>
      </c>
      <c r="F19" s="15">
        <v>671000</v>
      </c>
      <c r="G19" s="16">
        <v>549780</v>
      </c>
      <c r="H19" s="16">
        <v>650000</v>
      </c>
      <c r="I19" s="17">
        <f t="shared" si="0"/>
        <v>623593.33333333337</v>
      </c>
    </row>
    <row r="20" spans="2:9" ht="25.5" x14ac:dyDescent="0.25">
      <c r="B20" s="12">
        <v>17</v>
      </c>
      <c r="C20" s="6" t="s">
        <v>23</v>
      </c>
      <c r="D20" s="8" t="s">
        <v>4</v>
      </c>
      <c r="E20" s="8">
        <v>1</v>
      </c>
      <c r="F20" s="15">
        <v>48400</v>
      </c>
      <c r="G20" s="16">
        <v>340340</v>
      </c>
      <c r="H20" s="16">
        <v>200000</v>
      </c>
      <c r="I20" s="17">
        <f t="shared" si="0"/>
        <v>196246.66666666666</v>
      </c>
    </row>
    <row r="21" spans="2:9" x14ac:dyDescent="0.25">
      <c r="B21" s="12">
        <v>18</v>
      </c>
      <c r="C21" s="6" t="s">
        <v>24</v>
      </c>
      <c r="D21" s="8" t="s">
        <v>4</v>
      </c>
      <c r="E21" s="8">
        <v>1</v>
      </c>
      <c r="F21" s="15">
        <v>478500</v>
      </c>
      <c r="G21" s="16">
        <v>235620</v>
      </c>
      <c r="H21" s="16">
        <v>520000</v>
      </c>
      <c r="I21" s="17">
        <f t="shared" si="0"/>
        <v>411373.33333333331</v>
      </c>
    </row>
    <row r="22" spans="2:9" ht="25.5" x14ac:dyDescent="0.25">
      <c r="B22" s="12">
        <v>19</v>
      </c>
      <c r="C22" s="6" t="s">
        <v>25</v>
      </c>
      <c r="D22" s="8" t="s">
        <v>4</v>
      </c>
      <c r="E22" s="8">
        <v>1</v>
      </c>
      <c r="F22" s="15">
        <v>62700</v>
      </c>
      <c r="G22" s="16">
        <v>314160</v>
      </c>
      <c r="H22" s="16">
        <v>190000</v>
      </c>
      <c r="I22" s="17">
        <f t="shared" si="0"/>
        <v>188953.33333333334</v>
      </c>
    </row>
    <row r="23" spans="2:9" x14ac:dyDescent="0.25">
      <c r="B23" s="12">
        <v>20</v>
      </c>
      <c r="C23" s="6" t="s">
        <v>26</v>
      </c>
      <c r="D23" s="8" t="s">
        <v>4</v>
      </c>
      <c r="E23" s="8">
        <v>1</v>
      </c>
      <c r="F23" s="15">
        <v>38500</v>
      </c>
      <c r="G23" s="16">
        <v>124355</v>
      </c>
      <c r="H23" s="16">
        <v>80000</v>
      </c>
      <c r="I23" s="17">
        <f t="shared" si="0"/>
        <v>80951.666666666672</v>
      </c>
    </row>
    <row r="24" spans="2:9" x14ac:dyDescent="0.25">
      <c r="B24" s="12">
        <v>21</v>
      </c>
      <c r="C24" s="6" t="s">
        <v>27</v>
      </c>
      <c r="D24" s="8" t="s">
        <v>4</v>
      </c>
      <c r="E24" s="8">
        <v>1</v>
      </c>
      <c r="F24" s="15">
        <v>40700</v>
      </c>
      <c r="G24" s="16">
        <v>124355</v>
      </c>
      <c r="H24" s="16">
        <v>85000</v>
      </c>
      <c r="I24" s="17">
        <f t="shared" si="0"/>
        <v>83351.666666666672</v>
      </c>
    </row>
    <row r="25" spans="2:9" ht="25.5" x14ac:dyDescent="0.25">
      <c r="B25" s="12">
        <v>22</v>
      </c>
      <c r="C25" s="6" t="s">
        <v>28</v>
      </c>
      <c r="D25" s="8" t="s">
        <v>4</v>
      </c>
      <c r="E25" s="8">
        <v>1</v>
      </c>
      <c r="F25" s="15">
        <v>22000</v>
      </c>
      <c r="G25" s="16">
        <v>41888</v>
      </c>
      <c r="H25" s="16">
        <v>38000</v>
      </c>
      <c r="I25" s="17">
        <f t="shared" si="0"/>
        <v>33962.666666666664</v>
      </c>
    </row>
    <row r="26" spans="2:9" ht="25.5" x14ac:dyDescent="0.25">
      <c r="B26" s="12">
        <v>23</v>
      </c>
      <c r="C26" s="6" t="s">
        <v>29</v>
      </c>
      <c r="D26" s="8" t="s">
        <v>4</v>
      </c>
      <c r="E26" s="8">
        <v>1</v>
      </c>
      <c r="F26" s="15">
        <v>150700</v>
      </c>
      <c r="G26" s="16">
        <v>366520</v>
      </c>
      <c r="H26" s="16">
        <v>300000</v>
      </c>
      <c r="I26" s="17">
        <f t="shared" si="0"/>
        <v>272406.66666666669</v>
      </c>
    </row>
    <row r="27" spans="2:9" ht="25.5" x14ac:dyDescent="0.25">
      <c r="B27" s="12">
        <v>24</v>
      </c>
      <c r="C27" s="6" t="s">
        <v>30</v>
      </c>
      <c r="D27" s="8" t="s">
        <v>4</v>
      </c>
      <c r="E27" s="8">
        <v>1</v>
      </c>
      <c r="F27" s="15">
        <v>605000</v>
      </c>
      <c r="G27" s="16">
        <v>510510</v>
      </c>
      <c r="H27" s="16">
        <v>558000</v>
      </c>
      <c r="I27" s="17">
        <f t="shared" si="0"/>
        <v>557836.66666666663</v>
      </c>
    </row>
    <row r="28" spans="2:9" x14ac:dyDescent="0.25">
      <c r="B28" s="12">
        <v>25</v>
      </c>
      <c r="C28" s="6" t="s">
        <v>31</v>
      </c>
      <c r="D28" s="8" t="s">
        <v>4</v>
      </c>
      <c r="E28" s="8">
        <v>1</v>
      </c>
      <c r="F28" s="15">
        <v>71500</v>
      </c>
      <c r="G28" s="16">
        <v>235620</v>
      </c>
      <c r="H28" s="16">
        <v>155000</v>
      </c>
      <c r="I28" s="17">
        <f t="shared" si="0"/>
        <v>154040</v>
      </c>
    </row>
    <row r="29" spans="2:9" x14ac:dyDescent="0.25">
      <c r="B29" s="12">
        <v>26</v>
      </c>
      <c r="C29" s="6" t="s">
        <v>32</v>
      </c>
      <c r="D29" s="8" t="s">
        <v>4</v>
      </c>
      <c r="E29" s="8">
        <v>1</v>
      </c>
      <c r="F29" s="15">
        <v>671000</v>
      </c>
      <c r="G29" s="16">
        <v>287980</v>
      </c>
      <c r="H29" s="16">
        <v>480000</v>
      </c>
      <c r="I29" s="17">
        <f t="shared" si="0"/>
        <v>479660</v>
      </c>
    </row>
    <row r="30" spans="2:9" x14ac:dyDescent="0.25">
      <c r="B30" s="12">
        <v>27</v>
      </c>
      <c r="C30" s="6" t="s">
        <v>33</v>
      </c>
      <c r="D30" s="8" t="s">
        <v>4</v>
      </c>
      <c r="E30" s="8">
        <v>1</v>
      </c>
      <c r="F30" s="15">
        <v>335500</v>
      </c>
      <c r="G30" s="16">
        <v>189805</v>
      </c>
      <c r="H30" s="16">
        <v>332000</v>
      </c>
      <c r="I30" s="17">
        <f t="shared" si="0"/>
        <v>285768.33333333331</v>
      </c>
    </row>
    <row r="31" spans="2:9" x14ac:dyDescent="0.25">
      <c r="B31" s="12">
        <v>28</v>
      </c>
      <c r="C31" s="6" t="s">
        <v>34</v>
      </c>
      <c r="D31" s="8" t="s">
        <v>4</v>
      </c>
      <c r="E31" s="8">
        <v>1</v>
      </c>
      <c r="F31" s="15">
        <v>313500</v>
      </c>
      <c r="G31" s="16">
        <v>215985</v>
      </c>
      <c r="H31" s="16">
        <v>300000</v>
      </c>
      <c r="I31" s="17">
        <f t="shared" si="0"/>
        <v>276495</v>
      </c>
    </row>
    <row r="32" spans="2:9" x14ac:dyDescent="0.25">
      <c r="B32" s="12">
        <v>29</v>
      </c>
      <c r="C32" s="6" t="s">
        <v>35</v>
      </c>
      <c r="D32" s="8" t="s">
        <v>4</v>
      </c>
      <c r="E32" s="8">
        <v>1</v>
      </c>
      <c r="F32" s="15">
        <v>319000</v>
      </c>
      <c r="G32" s="16">
        <v>215985</v>
      </c>
      <c r="H32" s="16">
        <v>290000</v>
      </c>
      <c r="I32" s="17">
        <f t="shared" si="0"/>
        <v>274995</v>
      </c>
    </row>
    <row r="33" spans="2:9" x14ac:dyDescent="0.25">
      <c r="B33" s="12">
        <v>30</v>
      </c>
      <c r="C33" s="6" t="s">
        <v>36</v>
      </c>
      <c r="D33" s="8" t="s">
        <v>4</v>
      </c>
      <c r="E33" s="8">
        <v>1</v>
      </c>
      <c r="F33" s="15">
        <v>671000</v>
      </c>
      <c r="G33" s="16">
        <v>373065</v>
      </c>
      <c r="H33" s="16">
        <v>600000</v>
      </c>
      <c r="I33" s="17">
        <f t="shared" si="0"/>
        <v>548021.66666666663</v>
      </c>
    </row>
    <row r="34" spans="2:9" x14ac:dyDescent="0.25">
      <c r="B34" s="12">
        <v>31</v>
      </c>
      <c r="C34" s="6" t="s">
        <v>37</v>
      </c>
      <c r="D34" s="8" t="s">
        <v>4</v>
      </c>
      <c r="E34" s="8">
        <v>1</v>
      </c>
      <c r="F34" s="15">
        <v>106700</v>
      </c>
      <c r="G34" s="16">
        <v>58905</v>
      </c>
      <c r="H34" s="16">
        <v>85000</v>
      </c>
      <c r="I34" s="17">
        <f t="shared" si="0"/>
        <v>83535</v>
      </c>
    </row>
    <row r="35" spans="2:9" x14ac:dyDescent="0.25">
      <c r="B35" s="12">
        <v>32</v>
      </c>
      <c r="C35" s="6" t="s">
        <v>38</v>
      </c>
      <c r="D35" s="8" t="s">
        <v>4</v>
      </c>
      <c r="E35" s="8">
        <v>1</v>
      </c>
      <c r="F35" s="15">
        <v>1029707</v>
      </c>
      <c r="G35" s="16">
        <v>2419032</v>
      </c>
      <c r="H35" s="16">
        <v>2200000</v>
      </c>
      <c r="I35" s="17">
        <f t="shared" si="0"/>
        <v>1882913</v>
      </c>
    </row>
    <row r="36" spans="2:9" x14ac:dyDescent="0.25">
      <c r="B36" s="12">
        <v>33</v>
      </c>
      <c r="C36" s="6" t="s">
        <v>39</v>
      </c>
      <c r="D36" s="8" t="s">
        <v>4</v>
      </c>
      <c r="E36" s="8">
        <v>1</v>
      </c>
      <c r="F36" s="15">
        <v>297500</v>
      </c>
      <c r="G36" s="16">
        <v>497420</v>
      </c>
      <c r="H36" s="16">
        <v>398000</v>
      </c>
      <c r="I36" s="17">
        <f t="shared" si="0"/>
        <v>397640</v>
      </c>
    </row>
    <row r="37" spans="2:9" x14ac:dyDescent="0.25">
      <c r="B37" s="12">
        <v>34</v>
      </c>
      <c r="C37" s="7" t="s">
        <v>40</v>
      </c>
      <c r="D37" s="8" t="s">
        <v>4</v>
      </c>
      <c r="E37" s="8">
        <v>1</v>
      </c>
      <c r="F37" s="15">
        <v>59500</v>
      </c>
      <c r="G37" s="16">
        <v>157080</v>
      </c>
      <c r="H37" s="16">
        <v>250000</v>
      </c>
      <c r="I37" s="17">
        <f t="shared" si="0"/>
        <v>155526.66666666666</v>
      </c>
    </row>
    <row r="38" spans="2:9" ht="28.5" customHeight="1" x14ac:dyDescent="0.25">
      <c r="B38" s="12">
        <v>35</v>
      </c>
      <c r="C38" s="7" t="s">
        <v>41</v>
      </c>
      <c r="D38" s="8" t="s">
        <v>49</v>
      </c>
      <c r="E38" s="8">
        <v>1</v>
      </c>
      <c r="F38" s="15">
        <v>85000</v>
      </c>
      <c r="G38" s="16">
        <v>89012</v>
      </c>
      <c r="H38" s="16">
        <v>86000</v>
      </c>
      <c r="I38" s="17">
        <f t="shared" si="0"/>
        <v>86670.666666666672</v>
      </c>
    </row>
    <row r="39" spans="2:9" x14ac:dyDescent="0.25">
      <c r="B39" s="12">
        <v>36</v>
      </c>
      <c r="C39" s="6" t="s">
        <v>42</v>
      </c>
      <c r="D39" s="8" t="s">
        <v>4</v>
      </c>
      <c r="E39" s="8">
        <v>1</v>
      </c>
      <c r="F39" s="15">
        <v>153000</v>
      </c>
      <c r="G39" s="16">
        <v>242165</v>
      </c>
      <c r="H39" s="16">
        <v>250000</v>
      </c>
      <c r="I39" s="17">
        <f t="shared" si="0"/>
        <v>215055</v>
      </c>
    </row>
    <row r="40" spans="2:9" x14ac:dyDescent="0.25">
      <c r="B40" s="26" t="s">
        <v>5</v>
      </c>
      <c r="C40" s="26"/>
      <c r="D40" s="26"/>
      <c r="E40" s="18"/>
      <c r="F40" s="19">
        <f>SUM(F4:F39)</f>
        <v>62979704</v>
      </c>
      <c r="G40" s="19">
        <f>SUM(G4:G39)</f>
        <v>103078359</v>
      </c>
      <c r="H40" s="19">
        <f>SUM(H4:H39)</f>
        <v>91474000</v>
      </c>
      <c r="I40" s="20">
        <f>SUM(I4:I39)</f>
        <v>85844021.00000003</v>
      </c>
    </row>
    <row r="43" spans="2:9" ht="165.75" customHeight="1" x14ac:dyDescent="0.25">
      <c r="C43" s="28" t="s">
        <v>48</v>
      </c>
      <c r="D43" s="28"/>
      <c r="E43" s="28"/>
      <c r="F43" s="28"/>
      <c r="G43" s="28"/>
      <c r="H43" s="28"/>
      <c r="I43" s="28"/>
    </row>
  </sheetData>
  <autoFilter ref="B3:I40" xr:uid="{DCA5C424-3C30-4786-BBED-69055BE9C306}"/>
  <mergeCells count="3">
    <mergeCell ref="B40:D40"/>
    <mergeCell ref="B1:I1"/>
    <mergeCell ref="C43:I4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2026-07-27T14:51:40Z</dcterms:created>
  <dcterms:modified xsi:type="dcterms:W3CDTF">2026-08-12T17:57:47Z</dcterms:modified>
</cp:coreProperties>
</file>