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202300"/>
  <mc:AlternateContent xmlns:mc="http://schemas.openxmlformats.org/markup-compatibility/2006">
    <mc:Choice Requires="x15">
      <x15ac:absPath xmlns:x15ac="http://schemas.microsoft.com/office/spreadsheetml/2010/11/ac" url="C:\Users\calfarob\Documents\2026\01 PROCESOS\03 MC - MÍNIMA CUANTÍA\10Toyota\03PublicaciónSECOPII\"/>
    </mc:Choice>
  </mc:AlternateContent>
  <xr:revisionPtr revIDLastSave="0" documentId="13_ncr:1_{19FBB0DB-25D2-46BF-B937-C70B0808E937}" xr6:coauthVersionLast="47" xr6:coauthVersionMax="47" xr10:uidLastSave="{00000000-0000-0000-0000-000000000000}"/>
  <bookViews>
    <workbookView xWindow="-120" yWindow="-120" windowWidth="29040" windowHeight="15720" xr2:uid="{EB9AA026-0496-44BB-84DE-49AA330D57C1}"/>
  </bookViews>
  <sheets>
    <sheet name="ESTUDIO DE MERCADO" sheetId="4" r:id="rId1"/>
    <sheet name="VALOR HISTORICO - PRESENTE" sheetId="3" r:id="rId2"/>
    <sheet name="COTIZACIÓN CARCO" sheetId="2" r:id="rId3"/>
  </sheets>
  <externalReferences>
    <externalReference r:id="rId4"/>
    <externalReference r:id="rId5"/>
  </externalReferences>
  <definedNames>
    <definedName name="_xlnm._FilterDatabase" localSheetId="0" hidden="1">'ESTUDIO DE MERCADO'!$A$12:$T$456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3" l="1"/>
  <c r="E7" i="3"/>
  <c r="A464" i="4"/>
  <c r="A465" i="4" s="1"/>
  <c r="A466" i="4" s="1"/>
  <c r="A467" i="4" s="1"/>
  <c r="A468" i="4" s="1"/>
  <c r="A469" i="4" s="1"/>
  <c r="A470" i="4" s="1"/>
  <c r="A471" i="4" s="1"/>
  <c r="A472" i="4" s="1"/>
  <c r="A473" i="4" s="1"/>
  <c r="A474" i="4" s="1"/>
  <c r="A475" i="4" s="1"/>
  <c r="A476" i="4" s="1"/>
  <c r="A477" i="4" s="1"/>
  <c r="A478" i="4" s="1"/>
  <c r="A479" i="4" s="1"/>
  <c r="A480" i="4" s="1"/>
  <c r="A481" i="4" s="1"/>
  <c r="A482" i="4" s="1"/>
  <c r="A483" i="4" s="1"/>
  <c r="A484" i="4" s="1"/>
  <c r="A485" i="4" s="1"/>
  <c r="A486" i="4" s="1"/>
  <c r="A487" i="4" s="1"/>
  <c r="A488" i="4" s="1"/>
  <c r="A489" i="4" s="1"/>
  <c r="A490" i="4" s="1"/>
  <c r="A491" i="4" s="1"/>
  <c r="A492" i="4" s="1"/>
  <c r="A493" i="4" s="1"/>
  <c r="A494" i="4" s="1"/>
  <c r="A495" i="4" s="1"/>
  <c r="A496" i="4" s="1"/>
  <c r="A497" i="4" s="1"/>
  <c r="A498" i="4" s="1"/>
  <c r="A499" i="4" s="1"/>
  <c r="A500" i="4" s="1"/>
  <c r="A501" i="4" s="1"/>
  <c r="A502" i="4" s="1"/>
  <c r="A503" i="4" s="1"/>
  <c r="A504" i="4" s="1"/>
  <c r="A505" i="4" s="1"/>
  <c r="A506" i="4" s="1"/>
  <c r="A507" i="4" s="1"/>
  <c r="A508" i="4" s="1"/>
  <c r="A509" i="4" s="1"/>
  <c r="A510" i="4" s="1"/>
  <c r="A511" i="4" s="1"/>
  <c r="A512" i="4" s="1"/>
  <c r="A513" i="4" s="1"/>
  <c r="A514" i="4" s="1"/>
  <c r="A515" i="4" s="1"/>
  <c r="A516" i="4" s="1"/>
  <c r="A517" i="4" s="1"/>
  <c r="A518" i="4" s="1"/>
  <c r="A519" i="4" s="1"/>
  <c r="A520" i="4" s="1"/>
  <c r="A521" i="4" s="1"/>
  <c r="A522" i="4" s="1"/>
  <c r="A523" i="4" s="1"/>
  <c r="A463" i="4"/>
  <c r="L19" i="4"/>
  <c r="K19" i="4"/>
  <c r="K21" i="4"/>
  <c r="K23" i="4"/>
  <c r="K26" i="4"/>
  <c r="K27" i="4"/>
  <c r="K28" i="4"/>
  <c r="K29" i="4"/>
  <c r="K30" i="4"/>
  <c r="K31" i="4"/>
  <c r="K36" i="4"/>
  <c r="K42" i="4"/>
  <c r="K44" i="4"/>
  <c r="K45" i="4"/>
  <c r="K65" i="4"/>
  <c r="K73" i="4"/>
  <c r="K94" i="4"/>
  <c r="K105" i="4"/>
  <c r="K106" i="4"/>
  <c r="K111" i="4"/>
  <c r="K113" i="4"/>
  <c r="K114" i="4"/>
  <c r="K124" i="4"/>
  <c r="K126" i="4"/>
  <c r="K128" i="4"/>
  <c r="K131" i="4"/>
  <c r="K132" i="4"/>
  <c r="K133" i="4"/>
  <c r="K134" i="4"/>
  <c r="K141" i="4"/>
  <c r="K147" i="4"/>
  <c r="K148" i="4"/>
  <c r="K154" i="4"/>
  <c r="K155" i="4"/>
  <c r="K157" i="4"/>
  <c r="K159" i="4"/>
  <c r="K162" i="4"/>
  <c r="K164" i="4"/>
  <c r="K171" i="4"/>
  <c r="K172" i="4"/>
  <c r="K173" i="4"/>
  <c r="K174" i="4"/>
  <c r="K175" i="4"/>
  <c r="K176" i="4"/>
  <c r="K177" i="4"/>
  <c r="K178" i="4"/>
  <c r="K182" i="4"/>
  <c r="K189" i="4"/>
  <c r="K197" i="4"/>
  <c r="K209" i="4"/>
  <c r="K213" i="4"/>
  <c r="K217" i="4"/>
  <c r="K218" i="4"/>
  <c r="K219" i="4"/>
  <c r="K220" i="4"/>
  <c r="K230" i="4"/>
  <c r="K245" i="4"/>
  <c r="K250" i="4"/>
  <c r="K251" i="4"/>
  <c r="K259" i="4"/>
  <c r="K261" i="4"/>
  <c r="K265" i="4"/>
  <c r="K277" i="4"/>
  <c r="K278" i="4"/>
  <c r="K281" i="4"/>
  <c r="K282" i="4"/>
  <c r="K285" i="4"/>
  <c r="K289" i="4"/>
  <c r="K316" i="4"/>
  <c r="K318" i="4"/>
  <c r="K352" i="4"/>
  <c r="K354" i="4"/>
  <c r="K357" i="4"/>
  <c r="K358" i="4"/>
  <c r="K359" i="4"/>
  <c r="K360" i="4"/>
  <c r="K361" i="4"/>
  <c r="K366" i="4"/>
  <c r="K379" i="4"/>
  <c r="K381" i="4"/>
  <c r="K383" i="4"/>
  <c r="K386" i="4"/>
  <c r="K397" i="4"/>
  <c r="K436" i="4"/>
  <c r="K451" i="4"/>
  <c r="K454" i="4"/>
  <c r="L462" i="4" l="1"/>
  <c r="O14" i="4" l="1"/>
  <c r="T14" i="4" s="1"/>
  <c r="O15" i="4"/>
  <c r="T15" i="4" s="1"/>
  <c r="O16" i="4"/>
  <c r="T16" i="4" s="1"/>
  <c r="O17" i="4"/>
  <c r="T17" i="4" s="1"/>
  <c r="O18" i="4"/>
  <c r="T18" i="4" s="1"/>
  <c r="O19" i="4"/>
  <c r="T19" i="4" s="1"/>
  <c r="O20" i="4"/>
  <c r="T20" i="4" s="1"/>
  <c r="O21" i="4"/>
  <c r="T21" i="4" s="1"/>
  <c r="O22" i="4"/>
  <c r="T22" i="4" s="1"/>
  <c r="O23" i="4"/>
  <c r="O24" i="4"/>
  <c r="T24" i="4" s="1"/>
  <c r="O25" i="4"/>
  <c r="T25" i="4" s="1"/>
  <c r="O26" i="4"/>
  <c r="O27" i="4"/>
  <c r="O28" i="4"/>
  <c r="O29" i="4"/>
  <c r="O30" i="4"/>
  <c r="O31" i="4"/>
  <c r="O32" i="4"/>
  <c r="T32" i="4" s="1"/>
  <c r="O33" i="4"/>
  <c r="T33" i="4" s="1"/>
  <c r="O34" i="4"/>
  <c r="T34" i="4" s="1"/>
  <c r="O35" i="4"/>
  <c r="T35" i="4" s="1"/>
  <c r="O36" i="4"/>
  <c r="O37" i="4"/>
  <c r="T37" i="4" s="1"/>
  <c r="O38" i="4"/>
  <c r="T38" i="4" s="1"/>
  <c r="O39" i="4"/>
  <c r="T39" i="4" s="1"/>
  <c r="O40" i="4"/>
  <c r="T40" i="4" s="1"/>
  <c r="O41" i="4"/>
  <c r="T41" i="4" s="1"/>
  <c r="O42" i="4"/>
  <c r="O43" i="4"/>
  <c r="T43" i="4" s="1"/>
  <c r="O44" i="4"/>
  <c r="O45" i="4"/>
  <c r="O46" i="4"/>
  <c r="T46" i="4" s="1"/>
  <c r="O47" i="4"/>
  <c r="T47" i="4" s="1"/>
  <c r="O48" i="4"/>
  <c r="T48" i="4" s="1"/>
  <c r="O49" i="4"/>
  <c r="T49" i="4" s="1"/>
  <c r="O50" i="4"/>
  <c r="T50" i="4" s="1"/>
  <c r="O51" i="4"/>
  <c r="T51" i="4" s="1"/>
  <c r="O52" i="4"/>
  <c r="T52" i="4" s="1"/>
  <c r="O53" i="4"/>
  <c r="T53" i="4" s="1"/>
  <c r="O54" i="4"/>
  <c r="T54" i="4" s="1"/>
  <c r="O55" i="4"/>
  <c r="T55" i="4" s="1"/>
  <c r="O56" i="4"/>
  <c r="T56" i="4" s="1"/>
  <c r="O57" i="4"/>
  <c r="O58" i="4"/>
  <c r="O59" i="4"/>
  <c r="T59" i="4" s="1"/>
  <c r="O60" i="4"/>
  <c r="T60" i="4" s="1"/>
  <c r="O61" i="4"/>
  <c r="T61" i="4" s="1"/>
  <c r="O62" i="4"/>
  <c r="T62" i="4" s="1"/>
  <c r="O63" i="4"/>
  <c r="T63" i="4" s="1"/>
  <c r="O64" i="4"/>
  <c r="T64" i="4" s="1"/>
  <c r="O65" i="4"/>
  <c r="O66" i="4"/>
  <c r="T66" i="4" s="1"/>
  <c r="O67" i="4"/>
  <c r="T67" i="4" s="1"/>
  <c r="O68" i="4"/>
  <c r="T68" i="4" s="1"/>
  <c r="O69" i="4"/>
  <c r="T69" i="4" s="1"/>
  <c r="O70" i="4"/>
  <c r="T70" i="4" s="1"/>
  <c r="O71" i="4"/>
  <c r="T71" i="4" s="1"/>
  <c r="O72" i="4"/>
  <c r="T72" i="4" s="1"/>
  <c r="O73" i="4"/>
  <c r="O74" i="4"/>
  <c r="T74" i="4" s="1"/>
  <c r="O75" i="4"/>
  <c r="T75" i="4" s="1"/>
  <c r="O76" i="4"/>
  <c r="T76" i="4" s="1"/>
  <c r="O77" i="4"/>
  <c r="T77" i="4" s="1"/>
  <c r="O78" i="4"/>
  <c r="T78" i="4" s="1"/>
  <c r="O79" i="4"/>
  <c r="T79" i="4" s="1"/>
  <c r="O80" i="4"/>
  <c r="T80" i="4" s="1"/>
  <c r="O81" i="4"/>
  <c r="T81" i="4" s="1"/>
  <c r="O82" i="4"/>
  <c r="T82" i="4" s="1"/>
  <c r="O83" i="4"/>
  <c r="T83" i="4" s="1"/>
  <c r="O84" i="4"/>
  <c r="T84" i="4" s="1"/>
  <c r="O85" i="4"/>
  <c r="T85" i="4" s="1"/>
  <c r="O86" i="4"/>
  <c r="T86" i="4" s="1"/>
  <c r="O87" i="4"/>
  <c r="T87" i="4" s="1"/>
  <c r="O88" i="4"/>
  <c r="T88" i="4" s="1"/>
  <c r="O89" i="4"/>
  <c r="T89" i="4" s="1"/>
  <c r="O90" i="4"/>
  <c r="T90" i="4" s="1"/>
  <c r="O91" i="4"/>
  <c r="T91" i="4" s="1"/>
  <c r="O92" i="4"/>
  <c r="T92" i="4" s="1"/>
  <c r="O93" i="4"/>
  <c r="T93" i="4" s="1"/>
  <c r="O94" i="4"/>
  <c r="T94" i="4" s="1"/>
  <c r="O95" i="4"/>
  <c r="T95" i="4" s="1"/>
  <c r="O96" i="4"/>
  <c r="T96" i="4" s="1"/>
  <c r="O97" i="4"/>
  <c r="O98" i="4"/>
  <c r="O99" i="4"/>
  <c r="O100" i="4"/>
  <c r="T100" i="4" s="1"/>
  <c r="O101" i="4"/>
  <c r="T101" i="4" s="1"/>
  <c r="O102" i="4"/>
  <c r="T102" i="4" s="1"/>
  <c r="O103" i="4"/>
  <c r="T103" i="4" s="1"/>
  <c r="O104" i="4"/>
  <c r="T104" i="4" s="1"/>
  <c r="O105" i="4"/>
  <c r="O106" i="4"/>
  <c r="O107" i="4"/>
  <c r="T107" i="4" s="1"/>
  <c r="O108" i="4"/>
  <c r="T108" i="4" s="1"/>
  <c r="O109" i="4"/>
  <c r="T109" i="4" s="1"/>
  <c r="O110" i="4"/>
  <c r="T110" i="4" s="1"/>
  <c r="O111" i="4"/>
  <c r="T111" i="4" s="1"/>
  <c r="O112" i="4"/>
  <c r="T112" i="4" s="1"/>
  <c r="O113" i="4"/>
  <c r="O114" i="4"/>
  <c r="O115" i="4"/>
  <c r="T115" i="4" s="1"/>
  <c r="O116" i="4"/>
  <c r="T116" i="4" s="1"/>
  <c r="O117" i="4"/>
  <c r="T117" i="4" s="1"/>
  <c r="O118" i="4"/>
  <c r="T118" i="4" s="1"/>
  <c r="O119" i="4"/>
  <c r="T119" i="4" s="1"/>
  <c r="O120" i="4"/>
  <c r="T120" i="4" s="1"/>
  <c r="O121" i="4"/>
  <c r="T121" i="4" s="1"/>
  <c r="O122" i="4"/>
  <c r="T122" i="4" s="1"/>
  <c r="O123" i="4"/>
  <c r="O124" i="4"/>
  <c r="O125" i="4"/>
  <c r="T125" i="4" s="1"/>
  <c r="O126" i="4"/>
  <c r="O127" i="4"/>
  <c r="T127" i="4" s="1"/>
  <c r="O128" i="4"/>
  <c r="O129" i="4"/>
  <c r="T129" i="4" s="1"/>
  <c r="O130" i="4"/>
  <c r="T130" i="4" s="1"/>
  <c r="O131" i="4"/>
  <c r="T131" i="4" s="1"/>
  <c r="O132" i="4"/>
  <c r="T132" i="4" s="1"/>
  <c r="O133" i="4"/>
  <c r="O134" i="4"/>
  <c r="T134" i="4" s="1"/>
  <c r="O135" i="4"/>
  <c r="T135" i="4" s="1"/>
  <c r="O136" i="4"/>
  <c r="T136" i="4" s="1"/>
  <c r="O137" i="4"/>
  <c r="O138" i="4"/>
  <c r="O139" i="4"/>
  <c r="O140" i="4"/>
  <c r="O141" i="4"/>
  <c r="T141" i="4" s="1"/>
  <c r="O142" i="4"/>
  <c r="O143" i="4"/>
  <c r="O144" i="4"/>
  <c r="T144" i="4" s="1"/>
  <c r="O145" i="4"/>
  <c r="T145" i="4" s="1"/>
  <c r="O146" i="4"/>
  <c r="T146" i="4" s="1"/>
  <c r="O147" i="4"/>
  <c r="O148" i="4"/>
  <c r="O149" i="4"/>
  <c r="T149" i="4" s="1"/>
  <c r="O150" i="4"/>
  <c r="T150" i="4" s="1"/>
  <c r="O151" i="4"/>
  <c r="T151" i="4" s="1"/>
  <c r="O152" i="4"/>
  <c r="T152" i="4" s="1"/>
  <c r="O153" i="4"/>
  <c r="T153" i="4" s="1"/>
  <c r="O154" i="4"/>
  <c r="O155" i="4"/>
  <c r="O156" i="4"/>
  <c r="O157" i="4"/>
  <c r="O158" i="4"/>
  <c r="O159" i="4"/>
  <c r="O160" i="4"/>
  <c r="T160" i="4" s="1"/>
  <c r="O161" i="4"/>
  <c r="T161" i="4" s="1"/>
  <c r="O162" i="4"/>
  <c r="T162" i="4" s="1"/>
  <c r="O163" i="4"/>
  <c r="T163" i="4" s="1"/>
  <c r="O164" i="4"/>
  <c r="T164" i="4" s="1"/>
  <c r="O165" i="4"/>
  <c r="O166" i="4"/>
  <c r="O167" i="4"/>
  <c r="O168" i="4"/>
  <c r="T168" i="4" s="1"/>
  <c r="O169" i="4"/>
  <c r="T169" i="4" s="1"/>
  <c r="O170" i="4"/>
  <c r="T170" i="4" s="1"/>
  <c r="O171" i="4"/>
  <c r="O172" i="4"/>
  <c r="O173" i="4"/>
  <c r="O174" i="4"/>
  <c r="O175" i="4"/>
  <c r="O176" i="4"/>
  <c r="O177" i="4"/>
  <c r="O178" i="4"/>
  <c r="O179" i="4"/>
  <c r="T179" i="4" s="1"/>
  <c r="O180" i="4"/>
  <c r="O181" i="4"/>
  <c r="T181" i="4" s="1"/>
  <c r="O182" i="4"/>
  <c r="O183" i="4"/>
  <c r="T183" i="4" s="1"/>
  <c r="O184" i="4"/>
  <c r="T184" i="4" s="1"/>
  <c r="O185" i="4"/>
  <c r="T185" i="4" s="1"/>
  <c r="O186" i="4"/>
  <c r="T186" i="4" s="1"/>
  <c r="O187" i="4"/>
  <c r="T187" i="4" s="1"/>
  <c r="O188" i="4"/>
  <c r="T188" i="4" s="1"/>
  <c r="O189" i="4"/>
  <c r="T189" i="4" s="1"/>
  <c r="O190" i="4"/>
  <c r="T190" i="4" s="1"/>
  <c r="O191" i="4"/>
  <c r="T191" i="4" s="1"/>
  <c r="O192" i="4"/>
  <c r="T192" i="4" s="1"/>
  <c r="O193" i="4"/>
  <c r="T193" i="4" s="1"/>
  <c r="O194" i="4"/>
  <c r="T194" i="4" s="1"/>
  <c r="O195" i="4"/>
  <c r="T195" i="4" s="1"/>
  <c r="O196" i="4"/>
  <c r="T196" i="4" s="1"/>
  <c r="O197" i="4"/>
  <c r="T197" i="4" s="1"/>
  <c r="O198" i="4"/>
  <c r="T198" i="4" s="1"/>
  <c r="O199" i="4"/>
  <c r="T199" i="4" s="1"/>
  <c r="O200" i="4"/>
  <c r="T200" i="4" s="1"/>
  <c r="O201" i="4"/>
  <c r="T201" i="4" s="1"/>
  <c r="O202" i="4"/>
  <c r="T202" i="4" s="1"/>
  <c r="O203" i="4"/>
  <c r="T203" i="4" s="1"/>
  <c r="O204" i="4"/>
  <c r="T204" i="4" s="1"/>
  <c r="O205" i="4"/>
  <c r="T205" i="4" s="1"/>
  <c r="O206" i="4"/>
  <c r="T206" i="4" s="1"/>
  <c r="O207" i="4"/>
  <c r="T207" i="4" s="1"/>
  <c r="O208" i="4"/>
  <c r="T208" i="4" s="1"/>
  <c r="O209" i="4"/>
  <c r="O210" i="4"/>
  <c r="O211" i="4"/>
  <c r="T211" i="4" s="1"/>
  <c r="O212" i="4"/>
  <c r="T212" i="4" s="1"/>
  <c r="O213" i="4"/>
  <c r="T213" i="4" s="1"/>
  <c r="O214" i="4"/>
  <c r="T214" i="4" s="1"/>
  <c r="O215" i="4"/>
  <c r="T215" i="4" s="1"/>
  <c r="O216" i="4"/>
  <c r="T216" i="4" s="1"/>
  <c r="O217" i="4"/>
  <c r="O218" i="4"/>
  <c r="O219" i="4"/>
  <c r="O220" i="4"/>
  <c r="O221" i="4"/>
  <c r="T221" i="4" s="1"/>
  <c r="O222" i="4"/>
  <c r="T222" i="4" s="1"/>
  <c r="O223" i="4"/>
  <c r="T223" i="4" s="1"/>
  <c r="O224" i="4"/>
  <c r="O225" i="4"/>
  <c r="T225" i="4" s="1"/>
  <c r="O226" i="4"/>
  <c r="O227" i="4"/>
  <c r="T227" i="4" s="1"/>
  <c r="O228" i="4"/>
  <c r="T228" i="4" s="1"/>
  <c r="O229" i="4"/>
  <c r="T229" i="4" s="1"/>
  <c r="O230" i="4"/>
  <c r="T230" i="4" s="1"/>
  <c r="O231" i="4"/>
  <c r="T231" i="4" s="1"/>
  <c r="O232" i="4"/>
  <c r="T232" i="4" s="1"/>
  <c r="O233" i="4"/>
  <c r="T233" i="4" s="1"/>
  <c r="O234" i="4"/>
  <c r="T234" i="4" s="1"/>
  <c r="O235" i="4"/>
  <c r="T235" i="4" s="1"/>
  <c r="O236" i="4"/>
  <c r="T236" i="4" s="1"/>
  <c r="O237" i="4"/>
  <c r="T237" i="4" s="1"/>
  <c r="O238" i="4"/>
  <c r="T238" i="4" s="1"/>
  <c r="O239" i="4"/>
  <c r="T239" i="4" s="1"/>
  <c r="O240" i="4"/>
  <c r="T240" i="4" s="1"/>
  <c r="O241" i="4"/>
  <c r="T241" i="4" s="1"/>
  <c r="O242" i="4"/>
  <c r="T242" i="4" s="1"/>
  <c r="O243" i="4"/>
  <c r="T243" i="4" s="1"/>
  <c r="O244" i="4"/>
  <c r="T244" i="4" s="1"/>
  <c r="O245" i="4"/>
  <c r="O246" i="4"/>
  <c r="T246" i="4" s="1"/>
  <c r="O247" i="4"/>
  <c r="T247" i="4" s="1"/>
  <c r="O248" i="4"/>
  <c r="T248" i="4" s="1"/>
  <c r="O249" i="4"/>
  <c r="T249" i="4" s="1"/>
  <c r="O250" i="4"/>
  <c r="T250" i="4" s="1"/>
  <c r="O251" i="4"/>
  <c r="T251" i="4" s="1"/>
  <c r="O252" i="4"/>
  <c r="T252" i="4" s="1"/>
  <c r="O253" i="4"/>
  <c r="T253" i="4" s="1"/>
  <c r="O254" i="4"/>
  <c r="T254" i="4" s="1"/>
  <c r="O255" i="4"/>
  <c r="T255" i="4" s="1"/>
  <c r="O256" i="4"/>
  <c r="T256" i="4" s="1"/>
  <c r="O257" i="4"/>
  <c r="T257" i="4" s="1"/>
  <c r="O258" i="4"/>
  <c r="T258" i="4" s="1"/>
  <c r="O259" i="4"/>
  <c r="O260" i="4"/>
  <c r="T260" i="4" s="1"/>
  <c r="O261" i="4"/>
  <c r="T261" i="4" s="1"/>
  <c r="O262" i="4"/>
  <c r="T262" i="4" s="1"/>
  <c r="O263" i="4"/>
  <c r="T263" i="4" s="1"/>
  <c r="O264" i="4"/>
  <c r="T264" i="4" s="1"/>
  <c r="O265" i="4"/>
  <c r="O266" i="4"/>
  <c r="T266" i="4" s="1"/>
  <c r="O267" i="4"/>
  <c r="T267" i="4" s="1"/>
  <c r="O268" i="4"/>
  <c r="T268" i="4" s="1"/>
  <c r="O269" i="4"/>
  <c r="T269" i="4" s="1"/>
  <c r="O270" i="4"/>
  <c r="T270" i="4" s="1"/>
  <c r="O271" i="4"/>
  <c r="T271" i="4" s="1"/>
  <c r="O272" i="4"/>
  <c r="T272" i="4" s="1"/>
  <c r="O273" i="4"/>
  <c r="T273" i="4" s="1"/>
  <c r="O274" i="4"/>
  <c r="T274" i="4" s="1"/>
  <c r="O275" i="4"/>
  <c r="T275" i="4" s="1"/>
  <c r="O276" i="4"/>
  <c r="T276" i="4" s="1"/>
  <c r="O277" i="4"/>
  <c r="O278" i="4"/>
  <c r="O279" i="4"/>
  <c r="T279" i="4" s="1"/>
  <c r="O280" i="4"/>
  <c r="O281" i="4"/>
  <c r="T281" i="4" s="1"/>
  <c r="O282" i="4"/>
  <c r="T282" i="4" s="1"/>
  <c r="O283" i="4"/>
  <c r="T283" i="4" s="1"/>
  <c r="O284" i="4"/>
  <c r="T284" i="4" s="1"/>
  <c r="O285" i="4"/>
  <c r="O286" i="4"/>
  <c r="T286" i="4" s="1"/>
  <c r="O287" i="4"/>
  <c r="T287" i="4" s="1"/>
  <c r="O288" i="4"/>
  <c r="T288" i="4" s="1"/>
  <c r="O289" i="4"/>
  <c r="T289" i="4" s="1"/>
  <c r="O290" i="4"/>
  <c r="T290" i="4" s="1"/>
  <c r="O291" i="4"/>
  <c r="T291" i="4" s="1"/>
  <c r="O292" i="4"/>
  <c r="T292" i="4" s="1"/>
  <c r="O293" i="4"/>
  <c r="O294" i="4"/>
  <c r="T294" i="4" s="1"/>
  <c r="O295" i="4"/>
  <c r="T295" i="4" s="1"/>
  <c r="O296" i="4"/>
  <c r="T296" i="4" s="1"/>
  <c r="O297" i="4"/>
  <c r="T297" i="4" s="1"/>
  <c r="O298" i="4"/>
  <c r="T298" i="4" s="1"/>
  <c r="O299" i="4"/>
  <c r="T299" i="4" s="1"/>
  <c r="O300" i="4"/>
  <c r="T300" i="4" s="1"/>
  <c r="O301" i="4"/>
  <c r="O302" i="4"/>
  <c r="T302" i="4" s="1"/>
  <c r="O303" i="4"/>
  <c r="T303" i="4" s="1"/>
  <c r="O304" i="4"/>
  <c r="T304" i="4" s="1"/>
  <c r="O305" i="4"/>
  <c r="T305" i="4" s="1"/>
  <c r="O306" i="4"/>
  <c r="T306" i="4" s="1"/>
  <c r="O307" i="4"/>
  <c r="T307" i="4" s="1"/>
  <c r="O308" i="4"/>
  <c r="T308" i="4" s="1"/>
  <c r="O309" i="4"/>
  <c r="T309" i="4" s="1"/>
  <c r="O310" i="4"/>
  <c r="T310" i="4" s="1"/>
  <c r="O311" i="4"/>
  <c r="T311" i="4" s="1"/>
  <c r="O312" i="4"/>
  <c r="T312" i="4" s="1"/>
  <c r="O313" i="4"/>
  <c r="T313" i="4" s="1"/>
  <c r="O314" i="4"/>
  <c r="T314" i="4" s="1"/>
  <c r="O315" i="4"/>
  <c r="T315" i="4" s="1"/>
  <c r="O316" i="4"/>
  <c r="T316" i="4" s="1"/>
  <c r="O317" i="4"/>
  <c r="T317" i="4" s="1"/>
  <c r="O318" i="4"/>
  <c r="T318" i="4" s="1"/>
  <c r="O319" i="4"/>
  <c r="T319" i="4" s="1"/>
  <c r="O320" i="4"/>
  <c r="T320" i="4" s="1"/>
  <c r="O321" i="4"/>
  <c r="T321" i="4" s="1"/>
  <c r="O322" i="4"/>
  <c r="T322" i="4" s="1"/>
  <c r="O323" i="4"/>
  <c r="T323" i="4" s="1"/>
  <c r="O324" i="4"/>
  <c r="T324" i="4" s="1"/>
  <c r="O325" i="4"/>
  <c r="T325" i="4" s="1"/>
  <c r="O326" i="4"/>
  <c r="T326" i="4" s="1"/>
  <c r="O327" i="4"/>
  <c r="T327" i="4" s="1"/>
  <c r="O328" i="4"/>
  <c r="T328" i="4" s="1"/>
  <c r="O329" i="4"/>
  <c r="T329" i="4" s="1"/>
  <c r="O330" i="4"/>
  <c r="T330" i="4" s="1"/>
  <c r="O331" i="4"/>
  <c r="T331" i="4" s="1"/>
  <c r="O332" i="4"/>
  <c r="T332" i="4" s="1"/>
  <c r="O333" i="4"/>
  <c r="T333" i="4" s="1"/>
  <c r="O334" i="4"/>
  <c r="T334" i="4" s="1"/>
  <c r="O335" i="4"/>
  <c r="T335" i="4" s="1"/>
  <c r="O336" i="4"/>
  <c r="T336" i="4" s="1"/>
  <c r="O337" i="4"/>
  <c r="T337" i="4" s="1"/>
  <c r="O338" i="4"/>
  <c r="T338" i="4" s="1"/>
  <c r="O339" i="4"/>
  <c r="T339" i="4" s="1"/>
  <c r="O340" i="4"/>
  <c r="T340" i="4" s="1"/>
  <c r="O341" i="4"/>
  <c r="T341" i="4" s="1"/>
  <c r="O342" i="4"/>
  <c r="T342" i="4" s="1"/>
  <c r="O343" i="4"/>
  <c r="T343" i="4" s="1"/>
  <c r="O344" i="4"/>
  <c r="O345" i="4"/>
  <c r="T345" i="4" s="1"/>
  <c r="O346" i="4"/>
  <c r="T346" i="4" s="1"/>
  <c r="O347" i="4"/>
  <c r="T347" i="4" s="1"/>
  <c r="O348" i="4"/>
  <c r="T348" i="4" s="1"/>
  <c r="O349" i="4"/>
  <c r="T349" i="4" s="1"/>
  <c r="O350" i="4"/>
  <c r="T350" i="4" s="1"/>
  <c r="O351" i="4"/>
  <c r="T351" i="4" s="1"/>
  <c r="O352" i="4"/>
  <c r="O353" i="4"/>
  <c r="T353" i="4" s="1"/>
  <c r="O354" i="4"/>
  <c r="O355" i="4"/>
  <c r="T355" i="4" s="1"/>
  <c r="O356" i="4"/>
  <c r="T356" i="4" s="1"/>
  <c r="O357" i="4"/>
  <c r="O358" i="4"/>
  <c r="O359" i="4"/>
  <c r="O360" i="4"/>
  <c r="O361" i="4"/>
  <c r="O362" i="4"/>
  <c r="T362" i="4" s="1"/>
  <c r="O363" i="4"/>
  <c r="T363" i="4" s="1"/>
  <c r="O364" i="4"/>
  <c r="T364" i="4" s="1"/>
  <c r="O365" i="4"/>
  <c r="T365" i="4" s="1"/>
  <c r="O366" i="4"/>
  <c r="O367" i="4"/>
  <c r="T367" i="4" s="1"/>
  <c r="O368" i="4"/>
  <c r="T368" i="4" s="1"/>
  <c r="O369" i="4"/>
  <c r="T369" i="4" s="1"/>
  <c r="O370" i="4"/>
  <c r="T370" i="4" s="1"/>
  <c r="O371" i="4"/>
  <c r="O372" i="4"/>
  <c r="O373" i="4"/>
  <c r="O374" i="4"/>
  <c r="O375" i="4"/>
  <c r="O376" i="4"/>
  <c r="T376" i="4" s="1"/>
  <c r="O377" i="4"/>
  <c r="T377" i="4" s="1"/>
  <c r="O378" i="4"/>
  <c r="T378" i="4" s="1"/>
  <c r="O379" i="4"/>
  <c r="T379" i="4" s="1"/>
  <c r="O380" i="4"/>
  <c r="T380" i="4" s="1"/>
  <c r="O381" i="4"/>
  <c r="T381" i="4" s="1"/>
  <c r="O382" i="4"/>
  <c r="T382" i="4" s="1"/>
  <c r="O383" i="4"/>
  <c r="T383" i="4" s="1"/>
  <c r="O384" i="4"/>
  <c r="O385" i="4"/>
  <c r="T385" i="4" s="1"/>
  <c r="O386" i="4"/>
  <c r="T386" i="4" s="1"/>
  <c r="O387" i="4"/>
  <c r="T387" i="4" s="1"/>
  <c r="O388" i="4"/>
  <c r="T388" i="4" s="1"/>
  <c r="O389" i="4"/>
  <c r="T389" i="4" s="1"/>
  <c r="O390" i="4"/>
  <c r="T390" i="4" s="1"/>
  <c r="O391" i="4"/>
  <c r="T391" i="4" s="1"/>
  <c r="O392" i="4"/>
  <c r="T392" i="4" s="1"/>
  <c r="O393" i="4"/>
  <c r="T393" i="4" s="1"/>
  <c r="O394" i="4"/>
  <c r="T394" i="4" s="1"/>
  <c r="O395" i="4"/>
  <c r="T395" i="4" s="1"/>
  <c r="O396" i="4"/>
  <c r="T396" i="4" s="1"/>
  <c r="O397" i="4"/>
  <c r="T397" i="4" s="1"/>
  <c r="O398" i="4"/>
  <c r="T398" i="4" s="1"/>
  <c r="O399" i="4"/>
  <c r="T399" i="4" s="1"/>
  <c r="O400" i="4"/>
  <c r="T400" i="4" s="1"/>
  <c r="O401" i="4"/>
  <c r="T401" i="4" s="1"/>
  <c r="O402" i="4"/>
  <c r="T402" i="4" s="1"/>
  <c r="O403" i="4"/>
  <c r="T403" i="4" s="1"/>
  <c r="O404" i="4"/>
  <c r="T404" i="4" s="1"/>
  <c r="O405" i="4"/>
  <c r="O406" i="4"/>
  <c r="T406" i="4" s="1"/>
  <c r="O407" i="4"/>
  <c r="T407" i="4" s="1"/>
  <c r="O408" i="4"/>
  <c r="T408" i="4" s="1"/>
  <c r="O409" i="4"/>
  <c r="O410" i="4"/>
  <c r="T410" i="4" s="1"/>
  <c r="O411" i="4"/>
  <c r="T411" i="4" s="1"/>
  <c r="O412" i="4"/>
  <c r="T412" i="4" s="1"/>
  <c r="O413" i="4"/>
  <c r="T413" i="4" s="1"/>
  <c r="O414" i="4"/>
  <c r="T414" i="4" s="1"/>
  <c r="O415" i="4"/>
  <c r="T415" i="4" s="1"/>
  <c r="O416" i="4"/>
  <c r="T416" i="4" s="1"/>
  <c r="O417" i="4"/>
  <c r="T417" i="4" s="1"/>
  <c r="O418" i="4"/>
  <c r="T418" i="4" s="1"/>
  <c r="O419" i="4"/>
  <c r="T419" i="4" s="1"/>
  <c r="O420" i="4"/>
  <c r="T420" i="4" s="1"/>
  <c r="O421" i="4"/>
  <c r="T421" i="4" s="1"/>
  <c r="O422" i="4"/>
  <c r="T422" i="4" s="1"/>
  <c r="O423" i="4"/>
  <c r="T423" i="4" s="1"/>
  <c r="O424" i="4"/>
  <c r="T424" i="4" s="1"/>
  <c r="O425" i="4"/>
  <c r="O426" i="4"/>
  <c r="T426" i="4" s="1"/>
  <c r="O427" i="4"/>
  <c r="T427" i="4" s="1"/>
  <c r="O428" i="4"/>
  <c r="T428" i="4" s="1"/>
  <c r="O429" i="4"/>
  <c r="T429" i="4" s="1"/>
  <c r="O430" i="4"/>
  <c r="T430" i="4" s="1"/>
  <c r="O431" i="4"/>
  <c r="T431" i="4" s="1"/>
  <c r="O432" i="4"/>
  <c r="T432" i="4" s="1"/>
  <c r="O433" i="4"/>
  <c r="T433" i="4" s="1"/>
  <c r="O434" i="4"/>
  <c r="T434" i="4" s="1"/>
  <c r="O435" i="4"/>
  <c r="T435" i="4" s="1"/>
  <c r="O436" i="4"/>
  <c r="O437" i="4"/>
  <c r="T437" i="4" s="1"/>
  <c r="O438" i="4"/>
  <c r="T438" i="4" s="1"/>
  <c r="O439" i="4"/>
  <c r="T439" i="4" s="1"/>
  <c r="O440" i="4"/>
  <c r="T440" i="4" s="1"/>
  <c r="O441" i="4"/>
  <c r="T441" i="4" s="1"/>
  <c r="O442" i="4"/>
  <c r="O443" i="4"/>
  <c r="O444" i="4"/>
  <c r="O445" i="4"/>
  <c r="O446" i="4"/>
  <c r="T446" i="4" s="1"/>
  <c r="O447" i="4"/>
  <c r="T447" i="4" s="1"/>
  <c r="O448" i="4"/>
  <c r="T448" i="4" s="1"/>
  <c r="O449" i="4"/>
  <c r="T449" i="4" s="1"/>
  <c r="O450" i="4"/>
  <c r="T450" i="4" s="1"/>
  <c r="O451" i="4"/>
  <c r="O452" i="4"/>
  <c r="T452" i="4" s="1"/>
  <c r="O453" i="4"/>
  <c r="T453" i="4" s="1"/>
  <c r="O454" i="4"/>
  <c r="O455" i="4"/>
  <c r="O13" i="4"/>
  <c r="T13" i="4" s="1"/>
  <c r="N14" i="4"/>
  <c r="S14" i="4" s="1"/>
  <c r="N15" i="4"/>
  <c r="S15" i="4" s="1"/>
  <c r="N16" i="4"/>
  <c r="S16" i="4" s="1"/>
  <c r="N17" i="4"/>
  <c r="S17" i="4" s="1"/>
  <c r="N18" i="4"/>
  <c r="S18" i="4" s="1"/>
  <c r="N19" i="4"/>
  <c r="S19" i="4" s="1"/>
  <c r="N20" i="4"/>
  <c r="S20" i="4" s="1"/>
  <c r="N21" i="4"/>
  <c r="N22" i="4"/>
  <c r="S22" i="4" s="1"/>
  <c r="N23" i="4"/>
  <c r="S23" i="4" s="1"/>
  <c r="N24" i="4"/>
  <c r="S24" i="4" s="1"/>
  <c r="N25" i="4"/>
  <c r="S25" i="4" s="1"/>
  <c r="N26" i="4"/>
  <c r="S26" i="4" s="1"/>
  <c r="N27" i="4"/>
  <c r="S27" i="4" s="1"/>
  <c r="N28" i="4"/>
  <c r="S28" i="4" s="1"/>
  <c r="N29" i="4"/>
  <c r="S29" i="4" s="1"/>
  <c r="N30" i="4"/>
  <c r="S30" i="4" s="1"/>
  <c r="N31" i="4"/>
  <c r="S31" i="4" s="1"/>
  <c r="N32" i="4"/>
  <c r="S32" i="4" s="1"/>
  <c r="N33" i="4"/>
  <c r="S33" i="4" s="1"/>
  <c r="N34" i="4"/>
  <c r="S34" i="4" s="1"/>
  <c r="N35" i="4"/>
  <c r="S35" i="4" s="1"/>
  <c r="N36" i="4"/>
  <c r="N37" i="4"/>
  <c r="S37" i="4" s="1"/>
  <c r="N38" i="4"/>
  <c r="S38" i="4" s="1"/>
  <c r="N39" i="4"/>
  <c r="S39" i="4" s="1"/>
  <c r="N40" i="4"/>
  <c r="S40" i="4" s="1"/>
  <c r="N41" i="4"/>
  <c r="S41" i="4" s="1"/>
  <c r="N42" i="4"/>
  <c r="S42" i="4" s="1"/>
  <c r="N43" i="4"/>
  <c r="S43" i="4" s="1"/>
  <c r="N44" i="4"/>
  <c r="S44" i="4" s="1"/>
  <c r="N45" i="4"/>
  <c r="S45" i="4" s="1"/>
  <c r="N46" i="4"/>
  <c r="S46" i="4" s="1"/>
  <c r="N47" i="4"/>
  <c r="S47" i="4" s="1"/>
  <c r="N48" i="4"/>
  <c r="S48" i="4" s="1"/>
  <c r="N49" i="4"/>
  <c r="S49" i="4" s="1"/>
  <c r="N50" i="4"/>
  <c r="S50" i="4" s="1"/>
  <c r="N51" i="4"/>
  <c r="S51" i="4" s="1"/>
  <c r="N52" i="4"/>
  <c r="S52" i="4" s="1"/>
  <c r="N53" i="4"/>
  <c r="S53" i="4" s="1"/>
  <c r="N54" i="4"/>
  <c r="S54" i="4" s="1"/>
  <c r="N55" i="4"/>
  <c r="S55" i="4" s="1"/>
  <c r="N56" i="4"/>
  <c r="S56" i="4" s="1"/>
  <c r="N57" i="4"/>
  <c r="S57" i="4" s="1"/>
  <c r="N58" i="4"/>
  <c r="N59" i="4"/>
  <c r="S59" i="4" s="1"/>
  <c r="N60" i="4"/>
  <c r="N61" i="4"/>
  <c r="S61" i="4" s="1"/>
  <c r="N62" i="4"/>
  <c r="S62" i="4" s="1"/>
  <c r="N63" i="4"/>
  <c r="S63" i="4" s="1"/>
  <c r="N64" i="4"/>
  <c r="S64" i="4" s="1"/>
  <c r="N65" i="4"/>
  <c r="S65" i="4" s="1"/>
  <c r="N66" i="4"/>
  <c r="S66" i="4" s="1"/>
  <c r="N67" i="4"/>
  <c r="S67" i="4" s="1"/>
  <c r="N68" i="4"/>
  <c r="S68" i="4" s="1"/>
  <c r="N69" i="4"/>
  <c r="S69" i="4" s="1"/>
  <c r="N70" i="4"/>
  <c r="S70" i="4" s="1"/>
  <c r="N71" i="4"/>
  <c r="S71" i="4" s="1"/>
  <c r="N72" i="4"/>
  <c r="S72" i="4" s="1"/>
  <c r="N73" i="4"/>
  <c r="N74" i="4"/>
  <c r="S74" i="4" s="1"/>
  <c r="N75" i="4"/>
  <c r="S75" i="4" s="1"/>
  <c r="N76" i="4"/>
  <c r="S76" i="4" s="1"/>
  <c r="N77" i="4"/>
  <c r="S77" i="4" s="1"/>
  <c r="N78" i="4"/>
  <c r="S78" i="4" s="1"/>
  <c r="N79" i="4"/>
  <c r="S79" i="4" s="1"/>
  <c r="N80" i="4"/>
  <c r="S80" i="4" s="1"/>
  <c r="N81" i="4"/>
  <c r="S81" i="4" s="1"/>
  <c r="N82" i="4"/>
  <c r="S82" i="4" s="1"/>
  <c r="N83" i="4"/>
  <c r="S83" i="4" s="1"/>
  <c r="N84" i="4"/>
  <c r="S84" i="4" s="1"/>
  <c r="N85" i="4"/>
  <c r="S85" i="4" s="1"/>
  <c r="N86" i="4"/>
  <c r="S86" i="4" s="1"/>
  <c r="N87" i="4"/>
  <c r="S87" i="4" s="1"/>
  <c r="N88" i="4"/>
  <c r="S88" i="4" s="1"/>
  <c r="N89" i="4"/>
  <c r="S89" i="4" s="1"/>
  <c r="N90" i="4"/>
  <c r="N91" i="4"/>
  <c r="N92" i="4"/>
  <c r="S92" i="4" s="1"/>
  <c r="N93" i="4"/>
  <c r="S93" i="4" s="1"/>
  <c r="N94" i="4"/>
  <c r="S94" i="4" s="1"/>
  <c r="N95" i="4"/>
  <c r="S95" i="4" s="1"/>
  <c r="N96" i="4"/>
  <c r="N97" i="4"/>
  <c r="N98" i="4"/>
  <c r="N99" i="4"/>
  <c r="N100" i="4"/>
  <c r="S100" i="4" s="1"/>
  <c r="N101" i="4"/>
  <c r="N102" i="4"/>
  <c r="N103" i="4"/>
  <c r="S103" i="4" s="1"/>
  <c r="N104" i="4"/>
  <c r="S104" i="4" s="1"/>
  <c r="N105" i="4"/>
  <c r="S105" i="4" s="1"/>
  <c r="N106" i="4"/>
  <c r="S106" i="4" s="1"/>
  <c r="N107" i="4"/>
  <c r="S107" i="4" s="1"/>
  <c r="N108" i="4"/>
  <c r="S108" i="4" s="1"/>
  <c r="N109" i="4"/>
  <c r="S109" i="4" s="1"/>
  <c r="N110" i="4"/>
  <c r="S110" i="4" s="1"/>
  <c r="N111" i="4"/>
  <c r="N112" i="4"/>
  <c r="S112" i="4" s="1"/>
  <c r="N113" i="4"/>
  <c r="N114" i="4"/>
  <c r="N115" i="4"/>
  <c r="S115" i="4" s="1"/>
  <c r="N116" i="4"/>
  <c r="S116" i="4" s="1"/>
  <c r="N117" i="4"/>
  <c r="S117" i="4" s="1"/>
  <c r="N118" i="4"/>
  <c r="S118" i="4" s="1"/>
  <c r="N119" i="4"/>
  <c r="S119" i="4" s="1"/>
  <c r="N120" i="4"/>
  <c r="S120" i="4" s="1"/>
  <c r="N121" i="4"/>
  <c r="N122" i="4"/>
  <c r="S122" i="4" s="1"/>
  <c r="N123" i="4"/>
  <c r="N124" i="4"/>
  <c r="N125" i="4"/>
  <c r="S125" i="4" s="1"/>
  <c r="N126" i="4"/>
  <c r="N127" i="4"/>
  <c r="S127" i="4" s="1"/>
  <c r="N128" i="4"/>
  <c r="N129" i="4"/>
  <c r="S129" i="4" s="1"/>
  <c r="N130" i="4"/>
  <c r="S130" i="4" s="1"/>
  <c r="N131" i="4"/>
  <c r="N132" i="4"/>
  <c r="N133" i="4"/>
  <c r="N134" i="4"/>
  <c r="N135" i="4"/>
  <c r="S135" i="4" s="1"/>
  <c r="N136" i="4"/>
  <c r="S136" i="4" s="1"/>
  <c r="N137" i="4"/>
  <c r="N138" i="4"/>
  <c r="S138" i="4" s="1"/>
  <c r="N139" i="4"/>
  <c r="S139" i="4" s="1"/>
  <c r="N140" i="4"/>
  <c r="S140" i="4" s="1"/>
  <c r="N141" i="4"/>
  <c r="N142" i="4"/>
  <c r="S142" i="4" s="1"/>
  <c r="N143" i="4"/>
  <c r="N144" i="4"/>
  <c r="S144" i="4" s="1"/>
  <c r="N145" i="4"/>
  <c r="S145" i="4" s="1"/>
  <c r="N146" i="4"/>
  <c r="S146" i="4" s="1"/>
  <c r="N147" i="4"/>
  <c r="S147" i="4" s="1"/>
  <c r="N148" i="4"/>
  <c r="S148" i="4" s="1"/>
  <c r="N149" i="4"/>
  <c r="S149" i="4" s="1"/>
  <c r="N150" i="4"/>
  <c r="S150" i="4" s="1"/>
  <c r="N151" i="4"/>
  <c r="S151" i="4" s="1"/>
  <c r="N152" i="4"/>
  <c r="S152" i="4" s="1"/>
  <c r="N153" i="4"/>
  <c r="S153" i="4" s="1"/>
  <c r="N154" i="4"/>
  <c r="S154" i="4" s="1"/>
  <c r="N155" i="4"/>
  <c r="S155" i="4" s="1"/>
  <c r="N156" i="4"/>
  <c r="S156" i="4" s="1"/>
  <c r="N157" i="4"/>
  <c r="N158" i="4"/>
  <c r="S158" i="4" s="1"/>
  <c r="N159" i="4"/>
  <c r="S159" i="4" s="1"/>
  <c r="N160" i="4"/>
  <c r="S160" i="4" s="1"/>
  <c r="N161" i="4"/>
  <c r="N162" i="4"/>
  <c r="S162" i="4" s="1"/>
  <c r="N163" i="4"/>
  <c r="S163" i="4" s="1"/>
  <c r="N164" i="4"/>
  <c r="N165" i="4"/>
  <c r="N166" i="4"/>
  <c r="S166" i="4" s="1"/>
  <c r="N167" i="4"/>
  <c r="S167" i="4" s="1"/>
  <c r="N168" i="4"/>
  <c r="S168" i="4" s="1"/>
  <c r="N169" i="4"/>
  <c r="S169" i="4" s="1"/>
  <c r="N170" i="4"/>
  <c r="S170" i="4" s="1"/>
  <c r="N171" i="4"/>
  <c r="S171" i="4" s="1"/>
  <c r="N172" i="4"/>
  <c r="S172" i="4" s="1"/>
  <c r="N173" i="4"/>
  <c r="S173" i="4" s="1"/>
  <c r="N174" i="4"/>
  <c r="S174" i="4" s="1"/>
  <c r="N175" i="4"/>
  <c r="S175" i="4" s="1"/>
  <c r="N176" i="4"/>
  <c r="S176" i="4" s="1"/>
  <c r="N177" i="4"/>
  <c r="S177" i="4" s="1"/>
  <c r="N178" i="4"/>
  <c r="N179" i="4"/>
  <c r="N180" i="4"/>
  <c r="S180" i="4" s="1"/>
  <c r="N181" i="4"/>
  <c r="S181" i="4" s="1"/>
  <c r="N182" i="4"/>
  <c r="S182" i="4" s="1"/>
  <c r="N183" i="4"/>
  <c r="S183" i="4" s="1"/>
  <c r="N184" i="4"/>
  <c r="S184" i="4" s="1"/>
  <c r="N185" i="4"/>
  <c r="S185" i="4" s="1"/>
  <c r="N186" i="4"/>
  <c r="S186" i="4" s="1"/>
  <c r="N187" i="4"/>
  <c r="S187" i="4" s="1"/>
  <c r="N188" i="4"/>
  <c r="S188" i="4" s="1"/>
  <c r="N189" i="4"/>
  <c r="N190" i="4"/>
  <c r="S190" i="4" s="1"/>
  <c r="N191" i="4"/>
  <c r="S191" i="4" s="1"/>
  <c r="N192" i="4"/>
  <c r="S192" i="4" s="1"/>
  <c r="N193" i="4"/>
  <c r="S193" i="4" s="1"/>
  <c r="N194" i="4"/>
  <c r="S194" i="4" s="1"/>
  <c r="N195" i="4"/>
  <c r="S195" i="4" s="1"/>
  <c r="N196" i="4"/>
  <c r="N197" i="4"/>
  <c r="N198" i="4"/>
  <c r="N199" i="4"/>
  <c r="N200" i="4"/>
  <c r="N201" i="4"/>
  <c r="N202" i="4"/>
  <c r="S202" i="4" s="1"/>
  <c r="N203" i="4"/>
  <c r="N204" i="4"/>
  <c r="S204" i="4" s="1"/>
  <c r="N205" i="4"/>
  <c r="N206" i="4"/>
  <c r="N207" i="4"/>
  <c r="N208" i="4"/>
  <c r="N209" i="4"/>
  <c r="S209" i="4" s="1"/>
  <c r="N210" i="4"/>
  <c r="S210" i="4" s="1"/>
  <c r="N211" i="4"/>
  <c r="S211" i="4" s="1"/>
  <c r="N212" i="4"/>
  <c r="S212" i="4" s="1"/>
  <c r="N213" i="4"/>
  <c r="N214" i="4"/>
  <c r="S214" i="4" s="1"/>
  <c r="N215" i="4"/>
  <c r="S215" i="4" s="1"/>
  <c r="N216" i="4"/>
  <c r="S216" i="4" s="1"/>
  <c r="N217" i="4"/>
  <c r="S217" i="4" s="1"/>
  <c r="N218" i="4"/>
  <c r="S218" i="4" s="1"/>
  <c r="N219" i="4"/>
  <c r="S219" i="4" s="1"/>
  <c r="N220" i="4"/>
  <c r="S220" i="4" s="1"/>
  <c r="N221" i="4"/>
  <c r="S221" i="4" s="1"/>
  <c r="N222" i="4"/>
  <c r="S222" i="4" s="1"/>
  <c r="N223" i="4"/>
  <c r="S223" i="4" s="1"/>
  <c r="N224" i="4"/>
  <c r="S224" i="4" s="1"/>
  <c r="N225" i="4"/>
  <c r="S225" i="4" s="1"/>
  <c r="N226" i="4"/>
  <c r="S226" i="4" s="1"/>
  <c r="N227" i="4"/>
  <c r="S227" i="4" s="1"/>
  <c r="N228" i="4"/>
  <c r="S228" i="4" s="1"/>
  <c r="N229" i="4"/>
  <c r="S229" i="4" s="1"/>
  <c r="N230" i="4"/>
  <c r="S230" i="4" s="1"/>
  <c r="N231" i="4"/>
  <c r="S231" i="4" s="1"/>
  <c r="N232" i="4"/>
  <c r="S232" i="4" s="1"/>
  <c r="N233" i="4"/>
  <c r="S233" i="4" s="1"/>
  <c r="N234" i="4"/>
  <c r="S234" i="4" s="1"/>
  <c r="N235" i="4"/>
  <c r="S235" i="4" s="1"/>
  <c r="N236" i="4"/>
  <c r="S236" i="4" s="1"/>
  <c r="N237" i="4"/>
  <c r="S237" i="4" s="1"/>
  <c r="N238" i="4"/>
  <c r="S238" i="4" s="1"/>
  <c r="N239" i="4"/>
  <c r="S239" i="4" s="1"/>
  <c r="N240" i="4"/>
  <c r="S240" i="4" s="1"/>
  <c r="N241" i="4"/>
  <c r="S241" i="4" s="1"/>
  <c r="N242" i="4"/>
  <c r="S242" i="4" s="1"/>
  <c r="N243" i="4"/>
  <c r="S243" i="4" s="1"/>
  <c r="N244" i="4"/>
  <c r="S244" i="4" s="1"/>
  <c r="N245" i="4"/>
  <c r="S245" i="4" s="1"/>
  <c r="N246" i="4"/>
  <c r="S246" i="4" s="1"/>
  <c r="N247" i="4"/>
  <c r="S247" i="4" s="1"/>
  <c r="N248" i="4"/>
  <c r="S248" i="4" s="1"/>
  <c r="N249" i="4"/>
  <c r="S249" i="4" s="1"/>
  <c r="N250" i="4"/>
  <c r="S250" i="4" s="1"/>
  <c r="N251" i="4"/>
  <c r="S251" i="4" s="1"/>
  <c r="N252" i="4"/>
  <c r="S252" i="4" s="1"/>
  <c r="N253" i="4"/>
  <c r="S253" i="4" s="1"/>
  <c r="N254" i="4"/>
  <c r="S254" i="4" s="1"/>
  <c r="N255" i="4"/>
  <c r="S255" i="4" s="1"/>
  <c r="N256" i="4"/>
  <c r="S256" i="4" s="1"/>
  <c r="N257" i="4"/>
  <c r="N258" i="4"/>
  <c r="S258" i="4" s="1"/>
  <c r="N259" i="4"/>
  <c r="S259" i="4" s="1"/>
  <c r="N260" i="4"/>
  <c r="S260" i="4" s="1"/>
  <c r="N261" i="4"/>
  <c r="S261" i="4" s="1"/>
  <c r="N262" i="4"/>
  <c r="S262" i="4" s="1"/>
  <c r="N263" i="4"/>
  <c r="N264" i="4"/>
  <c r="S264" i="4" s="1"/>
  <c r="N265" i="4"/>
  <c r="N266" i="4"/>
  <c r="S266" i="4" s="1"/>
  <c r="N267" i="4"/>
  <c r="S267" i="4" s="1"/>
  <c r="N268" i="4"/>
  <c r="S268" i="4" s="1"/>
  <c r="N269" i="4"/>
  <c r="S269" i="4" s="1"/>
  <c r="N270" i="4"/>
  <c r="S270" i="4" s="1"/>
  <c r="N271" i="4"/>
  <c r="S271" i="4" s="1"/>
  <c r="N272" i="4"/>
  <c r="N273" i="4"/>
  <c r="S273" i="4" s="1"/>
  <c r="N274" i="4"/>
  <c r="N275" i="4"/>
  <c r="S275" i="4" s="1"/>
  <c r="N276" i="4"/>
  <c r="S276" i="4" s="1"/>
  <c r="N277" i="4"/>
  <c r="S277" i="4" s="1"/>
  <c r="N278" i="4"/>
  <c r="S278" i="4" s="1"/>
  <c r="N279" i="4"/>
  <c r="S279" i="4" s="1"/>
  <c r="N280" i="4"/>
  <c r="N281" i="4"/>
  <c r="N282" i="4"/>
  <c r="N283" i="4"/>
  <c r="S283" i="4" s="1"/>
  <c r="N284" i="4"/>
  <c r="S284" i="4" s="1"/>
  <c r="N285" i="4"/>
  <c r="N286" i="4"/>
  <c r="S286" i="4" s="1"/>
  <c r="N287" i="4"/>
  <c r="S287" i="4" s="1"/>
  <c r="N288" i="4"/>
  <c r="S288" i="4" s="1"/>
  <c r="N289" i="4"/>
  <c r="S289" i="4" s="1"/>
  <c r="N290" i="4"/>
  <c r="S290" i="4" s="1"/>
  <c r="N291" i="4"/>
  <c r="S291" i="4" s="1"/>
  <c r="N292" i="4"/>
  <c r="S292" i="4" s="1"/>
  <c r="N293" i="4"/>
  <c r="S293" i="4" s="1"/>
  <c r="N294" i="4"/>
  <c r="S294" i="4" s="1"/>
  <c r="N295" i="4"/>
  <c r="S295" i="4" s="1"/>
  <c r="N296" i="4"/>
  <c r="S296" i="4" s="1"/>
  <c r="N297" i="4"/>
  <c r="S297" i="4" s="1"/>
  <c r="N298" i="4"/>
  <c r="S298" i="4" s="1"/>
  <c r="N299" i="4"/>
  <c r="S299" i="4" s="1"/>
  <c r="N300" i="4"/>
  <c r="S300" i="4" s="1"/>
  <c r="N301" i="4"/>
  <c r="S301" i="4" s="1"/>
  <c r="N302" i="4"/>
  <c r="S302" i="4" s="1"/>
  <c r="N303" i="4"/>
  <c r="S303" i="4" s="1"/>
  <c r="N304" i="4"/>
  <c r="S304" i="4" s="1"/>
  <c r="N305" i="4"/>
  <c r="S305" i="4" s="1"/>
  <c r="N306" i="4"/>
  <c r="S306" i="4" s="1"/>
  <c r="N307" i="4"/>
  <c r="S307" i="4" s="1"/>
  <c r="N308" i="4"/>
  <c r="S308" i="4" s="1"/>
  <c r="N309" i="4"/>
  <c r="S309" i="4" s="1"/>
  <c r="N310" i="4"/>
  <c r="S310" i="4" s="1"/>
  <c r="N311" i="4"/>
  <c r="S311" i="4" s="1"/>
  <c r="N312" i="4"/>
  <c r="S312" i="4" s="1"/>
  <c r="N313" i="4"/>
  <c r="S313" i="4" s="1"/>
  <c r="N314" i="4"/>
  <c r="S314" i="4" s="1"/>
  <c r="N315" i="4"/>
  <c r="S315" i="4" s="1"/>
  <c r="N316" i="4"/>
  <c r="S316" i="4" s="1"/>
  <c r="N317" i="4"/>
  <c r="S317" i="4" s="1"/>
  <c r="N318" i="4"/>
  <c r="S318" i="4" s="1"/>
  <c r="N319" i="4"/>
  <c r="S319" i="4" s="1"/>
  <c r="N320" i="4"/>
  <c r="S320" i="4" s="1"/>
  <c r="N321" i="4"/>
  <c r="S321" i="4" s="1"/>
  <c r="N322" i="4"/>
  <c r="S322" i="4" s="1"/>
  <c r="N323" i="4"/>
  <c r="S323" i="4" s="1"/>
  <c r="N324" i="4"/>
  <c r="S324" i="4" s="1"/>
  <c r="N325" i="4"/>
  <c r="S325" i="4" s="1"/>
  <c r="N326" i="4"/>
  <c r="S326" i="4" s="1"/>
  <c r="N327" i="4"/>
  <c r="S327" i="4" s="1"/>
  <c r="N328" i="4"/>
  <c r="S328" i="4" s="1"/>
  <c r="N329" i="4"/>
  <c r="S329" i="4" s="1"/>
  <c r="N330" i="4"/>
  <c r="S330" i="4" s="1"/>
  <c r="N331" i="4"/>
  <c r="S331" i="4" s="1"/>
  <c r="N332" i="4"/>
  <c r="S332" i="4" s="1"/>
  <c r="N333" i="4"/>
  <c r="N334" i="4"/>
  <c r="S334" i="4" s="1"/>
  <c r="N335" i="4"/>
  <c r="S335" i="4" s="1"/>
  <c r="N336" i="4"/>
  <c r="S336" i="4" s="1"/>
  <c r="N337" i="4"/>
  <c r="N338" i="4"/>
  <c r="N339" i="4"/>
  <c r="N340" i="4"/>
  <c r="S340" i="4" s="1"/>
  <c r="N341" i="4"/>
  <c r="S341" i="4" s="1"/>
  <c r="N342" i="4"/>
  <c r="S342" i="4" s="1"/>
  <c r="N343" i="4"/>
  <c r="S343" i="4" s="1"/>
  <c r="N344" i="4"/>
  <c r="N345" i="4"/>
  <c r="S345" i="4" s="1"/>
  <c r="N346" i="4"/>
  <c r="S346" i="4" s="1"/>
  <c r="N347" i="4"/>
  <c r="S347" i="4" s="1"/>
  <c r="N348" i="4"/>
  <c r="S348" i="4" s="1"/>
  <c r="N349" i="4"/>
  <c r="S349" i="4" s="1"/>
  <c r="N350" i="4"/>
  <c r="S350" i="4" s="1"/>
  <c r="N351" i="4"/>
  <c r="S351" i="4" s="1"/>
  <c r="N352" i="4"/>
  <c r="S352" i="4" s="1"/>
  <c r="N353" i="4"/>
  <c r="N354" i="4"/>
  <c r="N355" i="4"/>
  <c r="S355" i="4" s="1"/>
  <c r="N356" i="4"/>
  <c r="S356" i="4" s="1"/>
  <c r="N357" i="4"/>
  <c r="S357" i="4" s="1"/>
  <c r="N358" i="4"/>
  <c r="S358" i="4" s="1"/>
  <c r="N359" i="4"/>
  <c r="S359" i="4" s="1"/>
  <c r="N360" i="4"/>
  <c r="S360" i="4" s="1"/>
  <c r="N361" i="4"/>
  <c r="S361" i="4" s="1"/>
  <c r="N362" i="4"/>
  <c r="S362" i="4" s="1"/>
  <c r="N363" i="4"/>
  <c r="S363" i="4" s="1"/>
  <c r="N364" i="4"/>
  <c r="S364" i="4" s="1"/>
  <c r="N365" i="4"/>
  <c r="S365" i="4" s="1"/>
  <c r="N366" i="4"/>
  <c r="S366" i="4" s="1"/>
  <c r="N367" i="4"/>
  <c r="S367" i="4" s="1"/>
  <c r="N368" i="4"/>
  <c r="S368" i="4" s="1"/>
  <c r="N369" i="4"/>
  <c r="S369" i="4" s="1"/>
  <c r="N370" i="4"/>
  <c r="S370" i="4" s="1"/>
  <c r="N371" i="4"/>
  <c r="S371" i="4" s="1"/>
  <c r="N372" i="4"/>
  <c r="N373" i="4"/>
  <c r="N374" i="4"/>
  <c r="N375" i="4"/>
  <c r="N376" i="4"/>
  <c r="S376" i="4" s="1"/>
  <c r="N377" i="4"/>
  <c r="S377" i="4" s="1"/>
  <c r="N378" i="4"/>
  <c r="S378" i="4" s="1"/>
  <c r="N379" i="4"/>
  <c r="S379" i="4" s="1"/>
  <c r="N380" i="4"/>
  <c r="S380" i="4" s="1"/>
  <c r="N381" i="4"/>
  <c r="S381" i="4" s="1"/>
  <c r="N382" i="4"/>
  <c r="S382" i="4" s="1"/>
  <c r="N383" i="4"/>
  <c r="S383" i="4" s="1"/>
  <c r="N384" i="4"/>
  <c r="S384" i="4" s="1"/>
  <c r="N385" i="4"/>
  <c r="N386" i="4"/>
  <c r="N387" i="4"/>
  <c r="N388" i="4"/>
  <c r="N389" i="4"/>
  <c r="S389" i="4" s="1"/>
  <c r="N390" i="4"/>
  <c r="S390" i="4" s="1"/>
  <c r="N391" i="4"/>
  <c r="S391" i="4" s="1"/>
  <c r="N392" i="4"/>
  <c r="S392" i="4" s="1"/>
  <c r="N393" i="4"/>
  <c r="S393" i="4" s="1"/>
  <c r="N394" i="4"/>
  <c r="S394" i="4" s="1"/>
  <c r="N395" i="4"/>
  <c r="S395" i="4" s="1"/>
  <c r="N396" i="4"/>
  <c r="S396" i="4" s="1"/>
  <c r="N397" i="4"/>
  <c r="S397" i="4" s="1"/>
  <c r="N398" i="4"/>
  <c r="N399" i="4"/>
  <c r="S399" i="4" s="1"/>
  <c r="N400" i="4"/>
  <c r="N401" i="4"/>
  <c r="N402" i="4"/>
  <c r="S402" i="4" s="1"/>
  <c r="N403" i="4"/>
  <c r="N404" i="4"/>
  <c r="S404" i="4" s="1"/>
  <c r="N405" i="4"/>
  <c r="S405" i="4" s="1"/>
  <c r="N406" i="4"/>
  <c r="S406" i="4" s="1"/>
  <c r="N407" i="4"/>
  <c r="S407" i="4" s="1"/>
  <c r="N408" i="4"/>
  <c r="S408" i="4" s="1"/>
  <c r="N409" i="4"/>
  <c r="N410" i="4"/>
  <c r="S410" i="4" s="1"/>
  <c r="N411" i="4"/>
  <c r="S411" i="4" s="1"/>
  <c r="N412" i="4"/>
  <c r="S412" i="4" s="1"/>
  <c r="N413" i="4"/>
  <c r="S413" i="4" s="1"/>
  <c r="N414" i="4"/>
  <c r="S414" i="4" s="1"/>
  <c r="N415" i="4"/>
  <c r="S415" i="4" s="1"/>
  <c r="N416" i="4"/>
  <c r="S416" i="4" s="1"/>
  <c r="N417" i="4"/>
  <c r="S417" i="4" s="1"/>
  <c r="N418" i="4"/>
  <c r="S418" i="4" s="1"/>
  <c r="N419" i="4"/>
  <c r="S419" i="4" s="1"/>
  <c r="N420" i="4"/>
  <c r="S420" i="4" s="1"/>
  <c r="N421" i="4"/>
  <c r="S421" i="4" s="1"/>
  <c r="N422" i="4"/>
  <c r="N423" i="4"/>
  <c r="S423" i="4" s="1"/>
  <c r="N424" i="4"/>
  <c r="S424" i="4" s="1"/>
  <c r="N425" i="4"/>
  <c r="N426" i="4"/>
  <c r="S426" i="4" s="1"/>
  <c r="N427" i="4"/>
  <c r="S427" i="4" s="1"/>
  <c r="N428" i="4"/>
  <c r="S428" i="4" s="1"/>
  <c r="N429" i="4"/>
  <c r="S429" i="4" s="1"/>
  <c r="N430" i="4"/>
  <c r="S430" i="4" s="1"/>
  <c r="N431" i="4"/>
  <c r="S431" i="4" s="1"/>
  <c r="N432" i="4"/>
  <c r="S432" i="4" s="1"/>
  <c r="N433" i="4"/>
  <c r="N434" i="4"/>
  <c r="N435" i="4"/>
  <c r="S435" i="4" s="1"/>
  <c r="N436" i="4"/>
  <c r="N437" i="4"/>
  <c r="S437" i="4" s="1"/>
  <c r="N438" i="4"/>
  <c r="S438" i="4" s="1"/>
  <c r="N439" i="4"/>
  <c r="S439" i="4" s="1"/>
  <c r="N440" i="4"/>
  <c r="S440" i="4" s="1"/>
  <c r="N441" i="4"/>
  <c r="S441" i="4" s="1"/>
  <c r="N442" i="4"/>
  <c r="N443" i="4"/>
  <c r="N444" i="4"/>
  <c r="S444" i="4" s="1"/>
  <c r="N445" i="4"/>
  <c r="S445" i="4" s="1"/>
  <c r="N446" i="4"/>
  <c r="S446" i="4" s="1"/>
  <c r="N447" i="4"/>
  <c r="S447" i="4" s="1"/>
  <c r="N448" i="4"/>
  <c r="S448" i="4" s="1"/>
  <c r="N449" i="4"/>
  <c r="S449" i="4" s="1"/>
  <c r="N450" i="4"/>
  <c r="S450" i="4" s="1"/>
  <c r="N451" i="4"/>
  <c r="N452" i="4"/>
  <c r="S452" i="4" s="1"/>
  <c r="N453" i="4"/>
  <c r="N454" i="4"/>
  <c r="S454" i="4" s="1"/>
  <c r="N455" i="4"/>
  <c r="S455" i="4" s="1"/>
  <c r="N13" i="4"/>
  <c r="S13" i="4" s="1"/>
  <c r="M13" i="4"/>
  <c r="R13" i="4" s="1"/>
  <c r="M14" i="4"/>
  <c r="R14" i="4" s="1"/>
  <c r="M15" i="4"/>
  <c r="R15" i="4" s="1"/>
  <c r="M16" i="4"/>
  <c r="R16" i="4" s="1"/>
  <c r="M17" i="4"/>
  <c r="R17" i="4" s="1"/>
  <c r="M18" i="4"/>
  <c r="R18" i="4" s="1"/>
  <c r="M19" i="4"/>
  <c r="R19" i="4" s="1"/>
  <c r="M20" i="4"/>
  <c r="R20" i="4" s="1"/>
  <c r="M21" i="4"/>
  <c r="R21" i="4" s="1"/>
  <c r="M22" i="4"/>
  <c r="R22" i="4" s="1"/>
  <c r="M23" i="4"/>
  <c r="M24" i="4"/>
  <c r="R24" i="4" s="1"/>
  <c r="M25" i="4"/>
  <c r="R25" i="4" s="1"/>
  <c r="M26" i="4"/>
  <c r="M27" i="4"/>
  <c r="M28" i="4"/>
  <c r="M29" i="4"/>
  <c r="M30" i="4"/>
  <c r="M31" i="4"/>
  <c r="M32" i="4"/>
  <c r="R32" i="4" s="1"/>
  <c r="M33" i="4"/>
  <c r="R33" i="4" s="1"/>
  <c r="M34" i="4"/>
  <c r="R34" i="4" s="1"/>
  <c r="M35" i="4"/>
  <c r="R35" i="4" s="1"/>
  <c r="M36" i="4"/>
  <c r="M37" i="4"/>
  <c r="R37" i="4" s="1"/>
  <c r="M38" i="4"/>
  <c r="R38" i="4" s="1"/>
  <c r="M39" i="4"/>
  <c r="R39" i="4" s="1"/>
  <c r="M40" i="4"/>
  <c r="R40" i="4" s="1"/>
  <c r="M41" i="4"/>
  <c r="R41" i="4" s="1"/>
  <c r="M42" i="4"/>
  <c r="M43" i="4"/>
  <c r="R43" i="4" s="1"/>
  <c r="M44" i="4"/>
  <c r="M45" i="4"/>
  <c r="M46" i="4"/>
  <c r="R46" i="4" s="1"/>
  <c r="M47" i="4"/>
  <c r="R47" i="4" s="1"/>
  <c r="M48" i="4"/>
  <c r="R48" i="4" s="1"/>
  <c r="M49" i="4"/>
  <c r="R49" i="4" s="1"/>
  <c r="M50" i="4"/>
  <c r="R50" i="4" s="1"/>
  <c r="M51" i="4"/>
  <c r="R51" i="4" s="1"/>
  <c r="M52" i="4"/>
  <c r="R52" i="4" s="1"/>
  <c r="M53" i="4"/>
  <c r="R53" i="4" s="1"/>
  <c r="M54" i="4"/>
  <c r="R54" i="4" s="1"/>
  <c r="M55" i="4"/>
  <c r="R55" i="4" s="1"/>
  <c r="M56" i="4"/>
  <c r="R56" i="4" s="1"/>
  <c r="M57" i="4"/>
  <c r="M58" i="4"/>
  <c r="M59" i="4"/>
  <c r="R59" i="4" s="1"/>
  <c r="M60" i="4"/>
  <c r="R60" i="4" s="1"/>
  <c r="M61" i="4"/>
  <c r="R61" i="4" s="1"/>
  <c r="M62" i="4"/>
  <c r="R62" i="4" s="1"/>
  <c r="M63" i="4"/>
  <c r="R63" i="4" s="1"/>
  <c r="M64" i="4"/>
  <c r="R64" i="4" s="1"/>
  <c r="M65" i="4"/>
  <c r="M66" i="4"/>
  <c r="R66" i="4" s="1"/>
  <c r="M67" i="4"/>
  <c r="R67" i="4" s="1"/>
  <c r="M68" i="4"/>
  <c r="R68" i="4" s="1"/>
  <c r="M69" i="4"/>
  <c r="R69" i="4" s="1"/>
  <c r="M70" i="4"/>
  <c r="R70" i="4" s="1"/>
  <c r="M71" i="4"/>
  <c r="R71" i="4" s="1"/>
  <c r="M72" i="4"/>
  <c r="R72" i="4" s="1"/>
  <c r="M73" i="4"/>
  <c r="M74" i="4"/>
  <c r="R74" i="4" s="1"/>
  <c r="M75" i="4"/>
  <c r="R75" i="4" s="1"/>
  <c r="M76" i="4"/>
  <c r="R76" i="4" s="1"/>
  <c r="M77" i="4"/>
  <c r="R77" i="4" s="1"/>
  <c r="M78" i="4"/>
  <c r="R78" i="4" s="1"/>
  <c r="M79" i="4"/>
  <c r="R79" i="4" s="1"/>
  <c r="M80" i="4"/>
  <c r="R80" i="4" s="1"/>
  <c r="M81" i="4"/>
  <c r="R81" i="4" s="1"/>
  <c r="M82" i="4"/>
  <c r="R82" i="4" s="1"/>
  <c r="M83" i="4"/>
  <c r="R83" i="4" s="1"/>
  <c r="M84" i="4"/>
  <c r="R84" i="4" s="1"/>
  <c r="M85" i="4"/>
  <c r="R85" i="4" s="1"/>
  <c r="M86" i="4"/>
  <c r="R86" i="4" s="1"/>
  <c r="M87" i="4"/>
  <c r="R87" i="4" s="1"/>
  <c r="M88" i="4"/>
  <c r="R88" i="4" s="1"/>
  <c r="M89" i="4"/>
  <c r="R89" i="4" s="1"/>
  <c r="M90" i="4"/>
  <c r="R90" i="4" s="1"/>
  <c r="M91" i="4"/>
  <c r="R91" i="4" s="1"/>
  <c r="M92" i="4"/>
  <c r="R92" i="4" s="1"/>
  <c r="M93" i="4"/>
  <c r="R93" i="4" s="1"/>
  <c r="M94" i="4"/>
  <c r="R94" i="4" s="1"/>
  <c r="M95" i="4"/>
  <c r="R95" i="4" s="1"/>
  <c r="M96" i="4"/>
  <c r="R96" i="4" s="1"/>
  <c r="M97" i="4"/>
  <c r="M98" i="4"/>
  <c r="M99" i="4"/>
  <c r="M100" i="4"/>
  <c r="R100" i="4" s="1"/>
  <c r="M101" i="4"/>
  <c r="R101" i="4" s="1"/>
  <c r="M102" i="4"/>
  <c r="R102" i="4" s="1"/>
  <c r="M103" i="4"/>
  <c r="R103" i="4" s="1"/>
  <c r="M104" i="4"/>
  <c r="R104" i="4" s="1"/>
  <c r="M105" i="4"/>
  <c r="M106" i="4"/>
  <c r="M107" i="4"/>
  <c r="R107" i="4" s="1"/>
  <c r="M108" i="4"/>
  <c r="R108" i="4" s="1"/>
  <c r="M109" i="4"/>
  <c r="R109" i="4" s="1"/>
  <c r="M110" i="4"/>
  <c r="R110" i="4" s="1"/>
  <c r="M111" i="4"/>
  <c r="R111" i="4" s="1"/>
  <c r="M112" i="4"/>
  <c r="R112" i="4" s="1"/>
  <c r="M113" i="4"/>
  <c r="M114" i="4"/>
  <c r="M115" i="4"/>
  <c r="R115" i="4" s="1"/>
  <c r="M116" i="4"/>
  <c r="R116" i="4" s="1"/>
  <c r="M117" i="4"/>
  <c r="R117" i="4" s="1"/>
  <c r="M118" i="4"/>
  <c r="R118" i="4" s="1"/>
  <c r="M119" i="4"/>
  <c r="R119" i="4" s="1"/>
  <c r="M120" i="4"/>
  <c r="R120" i="4" s="1"/>
  <c r="M121" i="4"/>
  <c r="R121" i="4" s="1"/>
  <c r="M122" i="4"/>
  <c r="R122" i="4" s="1"/>
  <c r="M123" i="4"/>
  <c r="M124" i="4"/>
  <c r="M125" i="4"/>
  <c r="R125" i="4" s="1"/>
  <c r="M126" i="4"/>
  <c r="M127" i="4"/>
  <c r="R127" i="4" s="1"/>
  <c r="M128" i="4"/>
  <c r="M129" i="4"/>
  <c r="R129" i="4" s="1"/>
  <c r="M130" i="4"/>
  <c r="R130" i="4" s="1"/>
  <c r="M131" i="4"/>
  <c r="R131" i="4" s="1"/>
  <c r="M132" i="4"/>
  <c r="R132" i="4" s="1"/>
  <c r="M133" i="4"/>
  <c r="M134" i="4"/>
  <c r="R134" i="4" s="1"/>
  <c r="M135" i="4"/>
  <c r="R135" i="4" s="1"/>
  <c r="M136" i="4"/>
  <c r="R136" i="4" s="1"/>
  <c r="M137" i="4"/>
  <c r="M138" i="4"/>
  <c r="M139" i="4"/>
  <c r="M140" i="4"/>
  <c r="M141" i="4"/>
  <c r="R141" i="4" s="1"/>
  <c r="M142" i="4"/>
  <c r="M143" i="4"/>
  <c r="M144" i="4"/>
  <c r="R144" i="4" s="1"/>
  <c r="M145" i="4"/>
  <c r="R145" i="4" s="1"/>
  <c r="M146" i="4"/>
  <c r="R146" i="4" s="1"/>
  <c r="M147" i="4"/>
  <c r="M148" i="4"/>
  <c r="M149" i="4"/>
  <c r="R149" i="4" s="1"/>
  <c r="M150" i="4"/>
  <c r="R150" i="4" s="1"/>
  <c r="M151" i="4"/>
  <c r="R151" i="4" s="1"/>
  <c r="M152" i="4"/>
  <c r="R152" i="4" s="1"/>
  <c r="M153" i="4"/>
  <c r="R153" i="4" s="1"/>
  <c r="M154" i="4"/>
  <c r="M155" i="4"/>
  <c r="M156" i="4"/>
  <c r="M157" i="4"/>
  <c r="M158" i="4"/>
  <c r="M159" i="4"/>
  <c r="M160" i="4"/>
  <c r="R160" i="4" s="1"/>
  <c r="M161" i="4"/>
  <c r="R161" i="4" s="1"/>
  <c r="M162" i="4"/>
  <c r="R162" i="4" s="1"/>
  <c r="M163" i="4"/>
  <c r="R163" i="4" s="1"/>
  <c r="M164" i="4"/>
  <c r="R164" i="4" s="1"/>
  <c r="M165" i="4"/>
  <c r="M166" i="4"/>
  <c r="M167" i="4"/>
  <c r="M168" i="4"/>
  <c r="R168" i="4" s="1"/>
  <c r="M169" i="4"/>
  <c r="R169" i="4" s="1"/>
  <c r="M170" i="4"/>
  <c r="R170" i="4" s="1"/>
  <c r="M171" i="4"/>
  <c r="M172" i="4"/>
  <c r="M173" i="4"/>
  <c r="M174" i="4"/>
  <c r="M175" i="4"/>
  <c r="M176" i="4"/>
  <c r="M177" i="4"/>
  <c r="M178" i="4"/>
  <c r="M179" i="4"/>
  <c r="R179" i="4" s="1"/>
  <c r="M180" i="4"/>
  <c r="M181" i="4"/>
  <c r="R181" i="4" s="1"/>
  <c r="M182" i="4"/>
  <c r="M183" i="4"/>
  <c r="R183" i="4" s="1"/>
  <c r="M184" i="4"/>
  <c r="R184" i="4" s="1"/>
  <c r="M185" i="4"/>
  <c r="R185" i="4" s="1"/>
  <c r="M186" i="4"/>
  <c r="R186" i="4" s="1"/>
  <c r="M187" i="4"/>
  <c r="R187" i="4" s="1"/>
  <c r="M188" i="4"/>
  <c r="R188" i="4" s="1"/>
  <c r="M189" i="4"/>
  <c r="R189" i="4" s="1"/>
  <c r="M190" i="4"/>
  <c r="R190" i="4" s="1"/>
  <c r="M191" i="4"/>
  <c r="R191" i="4" s="1"/>
  <c r="M192" i="4"/>
  <c r="R192" i="4" s="1"/>
  <c r="M193" i="4"/>
  <c r="R193" i="4" s="1"/>
  <c r="M194" i="4"/>
  <c r="R194" i="4" s="1"/>
  <c r="M195" i="4"/>
  <c r="R195" i="4" s="1"/>
  <c r="M196" i="4"/>
  <c r="R196" i="4" s="1"/>
  <c r="M197" i="4"/>
  <c r="R197" i="4" s="1"/>
  <c r="M198" i="4"/>
  <c r="R198" i="4" s="1"/>
  <c r="M199" i="4"/>
  <c r="R199" i="4" s="1"/>
  <c r="M200" i="4"/>
  <c r="R200" i="4" s="1"/>
  <c r="M201" i="4"/>
  <c r="R201" i="4" s="1"/>
  <c r="M202" i="4"/>
  <c r="R202" i="4" s="1"/>
  <c r="M203" i="4"/>
  <c r="R203" i="4" s="1"/>
  <c r="M204" i="4"/>
  <c r="R204" i="4" s="1"/>
  <c r="M205" i="4"/>
  <c r="M206" i="4"/>
  <c r="M207" i="4"/>
  <c r="M208" i="4"/>
  <c r="M209" i="4"/>
  <c r="M210" i="4"/>
  <c r="M211" i="4"/>
  <c r="R211" i="4" s="1"/>
  <c r="M212" i="4"/>
  <c r="R212" i="4" s="1"/>
  <c r="M213" i="4"/>
  <c r="R213" i="4" s="1"/>
  <c r="M214" i="4"/>
  <c r="R214" i="4" s="1"/>
  <c r="M215" i="4"/>
  <c r="R215" i="4" s="1"/>
  <c r="M216" i="4"/>
  <c r="R216" i="4" s="1"/>
  <c r="M217" i="4"/>
  <c r="M218" i="4"/>
  <c r="M219" i="4"/>
  <c r="M220" i="4"/>
  <c r="M221" i="4"/>
  <c r="R221" i="4" s="1"/>
  <c r="M222" i="4"/>
  <c r="R222" i="4" s="1"/>
  <c r="M223" i="4"/>
  <c r="R223" i="4" s="1"/>
  <c r="M224" i="4"/>
  <c r="M225" i="4"/>
  <c r="R225" i="4" s="1"/>
  <c r="M226" i="4"/>
  <c r="M227" i="4"/>
  <c r="R227" i="4" s="1"/>
  <c r="M228" i="4"/>
  <c r="R228" i="4" s="1"/>
  <c r="M229" i="4"/>
  <c r="R229" i="4" s="1"/>
  <c r="M230" i="4"/>
  <c r="R230" i="4" s="1"/>
  <c r="M231" i="4"/>
  <c r="R231" i="4" s="1"/>
  <c r="M232" i="4"/>
  <c r="R232" i="4" s="1"/>
  <c r="M233" i="4"/>
  <c r="R233" i="4" s="1"/>
  <c r="M234" i="4"/>
  <c r="R234" i="4" s="1"/>
  <c r="M235" i="4"/>
  <c r="R235" i="4" s="1"/>
  <c r="M236" i="4"/>
  <c r="R236" i="4" s="1"/>
  <c r="M237" i="4"/>
  <c r="R237" i="4" s="1"/>
  <c r="M238" i="4"/>
  <c r="R238" i="4" s="1"/>
  <c r="M239" i="4"/>
  <c r="R239" i="4" s="1"/>
  <c r="M240" i="4"/>
  <c r="R240" i="4" s="1"/>
  <c r="M241" i="4"/>
  <c r="R241" i="4" s="1"/>
  <c r="M242" i="4"/>
  <c r="R242" i="4" s="1"/>
  <c r="M243" i="4"/>
  <c r="R243" i="4" s="1"/>
  <c r="M244" i="4"/>
  <c r="R244" i="4" s="1"/>
  <c r="M245" i="4"/>
  <c r="M246" i="4"/>
  <c r="R246" i="4" s="1"/>
  <c r="M247" i="4"/>
  <c r="R247" i="4" s="1"/>
  <c r="M248" i="4"/>
  <c r="R248" i="4" s="1"/>
  <c r="M249" i="4"/>
  <c r="R249" i="4" s="1"/>
  <c r="M250" i="4"/>
  <c r="R250" i="4" s="1"/>
  <c r="M251" i="4"/>
  <c r="R251" i="4" s="1"/>
  <c r="M252" i="4"/>
  <c r="R252" i="4" s="1"/>
  <c r="M253" i="4"/>
  <c r="R253" i="4" s="1"/>
  <c r="M254" i="4"/>
  <c r="R254" i="4" s="1"/>
  <c r="M255" i="4"/>
  <c r="R255" i="4" s="1"/>
  <c r="M256" i="4"/>
  <c r="R256" i="4" s="1"/>
  <c r="M257" i="4"/>
  <c r="R257" i="4" s="1"/>
  <c r="M258" i="4"/>
  <c r="R258" i="4" s="1"/>
  <c r="M259" i="4"/>
  <c r="M260" i="4"/>
  <c r="R260" i="4" s="1"/>
  <c r="M261" i="4"/>
  <c r="R261" i="4" s="1"/>
  <c r="M262" i="4"/>
  <c r="R262" i="4" s="1"/>
  <c r="M263" i="4"/>
  <c r="R263" i="4" s="1"/>
  <c r="M264" i="4"/>
  <c r="R264" i="4" s="1"/>
  <c r="M265" i="4"/>
  <c r="M266" i="4"/>
  <c r="R266" i="4" s="1"/>
  <c r="M267" i="4"/>
  <c r="R267" i="4" s="1"/>
  <c r="M268" i="4"/>
  <c r="R268" i="4" s="1"/>
  <c r="M269" i="4"/>
  <c r="R269" i="4" s="1"/>
  <c r="M270" i="4"/>
  <c r="R270" i="4" s="1"/>
  <c r="M271" i="4"/>
  <c r="R271" i="4" s="1"/>
  <c r="M272" i="4"/>
  <c r="R272" i="4" s="1"/>
  <c r="M273" i="4"/>
  <c r="R273" i="4" s="1"/>
  <c r="M274" i="4"/>
  <c r="R274" i="4" s="1"/>
  <c r="M275" i="4"/>
  <c r="R275" i="4" s="1"/>
  <c r="M276" i="4"/>
  <c r="R276" i="4" s="1"/>
  <c r="M277" i="4"/>
  <c r="M278" i="4"/>
  <c r="M279" i="4"/>
  <c r="R279" i="4" s="1"/>
  <c r="M280" i="4"/>
  <c r="M281" i="4"/>
  <c r="R281" i="4" s="1"/>
  <c r="M282" i="4"/>
  <c r="R282" i="4" s="1"/>
  <c r="M283" i="4"/>
  <c r="R283" i="4" s="1"/>
  <c r="M284" i="4"/>
  <c r="R284" i="4" s="1"/>
  <c r="M285" i="4"/>
  <c r="M286" i="4"/>
  <c r="R286" i="4" s="1"/>
  <c r="M287" i="4"/>
  <c r="R287" i="4" s="1"/>
  <c r="M288" i="4"/>
  <c r="R288" i="4" s="1"/>
  <c r="M289" i="4"/>
  <c r="R289" i="4" s="1"/>
  <c r="M290" i="4"/>
  <c r="R290" i="4" s="1"/>
  <c r="M291" i="4"/>
  <c r="R291" i="4" s="1"/>
  <c r="M292" i="4"/>
  <c r="R292" i="4" s="1"/>
  <c r="M293" i="4"/>
  <c r="M294" i="4"/>
  <c r="R294" i="4" s="1"/>
  <c r="M295" i="4"/>
  <c r="R295" i="4" s="1"/>
  <c r="M296" i="4"/>
  <c r="R296" i="4" s="1"/>
  <c r="M297" i="4"/>
  <c r="R297" i="4" s="1"/>
  <c r="M298" i="4"/>
  <c r="R298" i="4" s="1"/>
  <c r="M299" i="4"/>
  <c r="R299" i="4" s="1"/>
  <c r="M300" i="4"/>
  <c r="R300" i="4" s="1"/>
  <c r="M301" i="4"/>
  <c r="M302" i="4"/>
  <c r="R302" i="4" s="1"/>
  <c r="M303" i="4"/>
  <c r="R303" i="4" s="1"/>
  <c r="M304" i="4"/>
  <c r="R304" i="4" s="1"/>
  <c r="M305" i="4"/>
  <c r="R305" i="4" s="1"/>
  <c r="M306" i="4"/>
  <c r="R306" i="4" s="1"/>
  <c r="M307" i="4"/>
  <c r="R307" i="4" s="1"/>
  <c r="M308" i="4"/>
  <c r="R308" i="4" s="1"/>
  <c r="M309" i="4"/>
  <c r="R309" i="4" s="1"/>
  <c r="M310" i="4"/>
  <c r="R310" i="4" s="1"/>
  <c r="M311" i="4"/>
  <c r="R311" i="4" s="1"/>
  <c r="M312" i="4"/>
  <c r="R312" i="4" s="1"/>
  <c r="M313" i="4"/>
  <c r="R313" i="4" s="1"/>
  <c r="M314" i="4"/>
  <c r="R314" i="4" s="1"/>
  <c r="M315" i="4"/>
  <c r="R315" i="4" s="1"/>
  <c r="M316" i="4"/>
  <c r="R316" i="4" s="1"/>
  <c r="M317" i="4"/>
  <c r="R317" i="4" s="1"/>
  <c r="M318" i="4"/>
  <c r="R318" i="4" s="1"/>
  <c r="M319" i="4"/>
  <c r="R319" i="4" s="1"/>
  <c r="M320" i="4"/>
  <c r="R320" i="4" s="1"/>
  <c r="M321" i="4"/>
  <c r="R321" i="4" s="1"/>
  <c r="M322" i="4"/>
  <c r="R322" i="4" s="1"/>
  <c r="M323" i="4"/>
  <c r="R323" i="4" s="1"/>
  <c r="M324" i="4"/>
  <c r="R324" i="4" s="1"/>
  <c r="M325" i="4"/>
  <c r="R325" i="4" s="1"/>
  <c r="M326" i="4"/>
  <c r="R326" i="4" s="1"/>
  <c r="M327" i="4"/>
  <c r="R327" i="4" s="1"/>
  <c r="M328" i="4"/>
  <c r="R328" i="4" s="1"/>
  <c r="M329" i="4"/>
  <c r="R329" i="4" s="1"/>
  <c r="M330" i="4"/>
  <c r="R330" i="4" s="1"/>
  <c r="M331" i="4"/>
  <c r="R331" i="4" s="1"/>
  <c r="M332" i="4"/>
  <c r="R332" i="4" s="1"/>
  <c r="M333" i="4"/>
  <c r="R333" i="4" s="1"/>
  <c r="M334" i="4"/>
  <c r="R334" i="4" s="1"/>
  <c r="M335" i="4"/>
  <c r="R335" i="4" s="1"/>
  <c r="M336" i="4"/>
  <c r="R336" i="4" s="1"/>
  <c r="M337" i="4"/>
  <c r="R337" i="4" s="1"/>
  <c r="M338" i="4"/>
  <c r="R338" i="4" s="1"/>
  <c r="M339" i="4"/>
  <c r="R339" i="4" s="1"/>
  <c r="M340" i="4"/>
  <c r="R340" i="4" s="1"/>
  <c r="M341" i="4"/>
  <c r="R341" i="4" s="1"/>
  <c r="M342" i="4"/>
  <c r="R342" i="4" s="1"/>
  <c r="M343" i="4"/>
  <c r="R343" i="4" s="1"/>
  <c r="M344" i="4"/>
  <c r="M345" i="4"/>
  <c r="R345" i="4" s="1"/>
  <c r="M346" i="4"/>
  <c r="R346" i="4" s="1"/>
  <c r="M347" i="4"/>
  <c r="R347" i="4" s="1"/>
  <c r="M348" i="4"/>
  <c r="R348" i="4" s="1"/>
  <c r="M349" i="4"/>
  <c r="R349" i="4" s="1"/>
  <c r="M350" i="4"/>
  <c r="R350" i="4" s="1"/>
  <c r="M351" i="4"/>
  <c r="R351" i="4" s="1"/>
  <c r="M352" i="4"/>
  <c r="M353" i="4"/>
  <c r="R353" i="4" s="1"/>
  <c r="M354" i="4"/>
  <c r="M355" i="4"/>
  <c r="R355" i="4" s="1"/>
  <c r="M356" i="4"/>
  <c r="R356" i="4" s="1"/>
  <c r="M357" i="4"/>
  <c r="M358" i="4"/>
  <c r="M359" i="4"/>
  <c r="M360" i="4"/>
  <c r="M361" i="4"/>
  <c r="M362" i="4"/>
  <c r="R362" i="4" s="1"/>
  <c r="M363" i="4"/>
  <c r="R363" i="4" s="1"/>
  <c r="M364" i="4"/>
  <c r="R364" i="4" s="1"/>
  <c r="M365" i="4"/>
  <c r="R365" i="4" s="1"/>
  <c r="M366" i="4"/>
  <c r="M367" i="4"/>
  <c r="R367" i="4" s="1"/>
  <c r="M368" i="4"/>
  <c r="R368" i="4" s="1"/>
  <c r="M369" i="4"/>
  <c r="R369" i="4" s="1"/>
  <c r="M370" i="4"/>
  <c r="R370" i="4" s="1"/>
  <c r="M371" i="4"/>
  <c r="M372" i="4"/>
  <c r="M373" i="4"/>
  <c r="M374" i="4"/>
  <c r="M375" i="4"/>
  <c r="M376" i="4"/>
  <c r="R376" i="4" s="1"/>
  <c r="M377" i="4"/>
  <c r="R377" i="4" s="1"/>
  <c r="M378" i="4"/>
  <c r="R378" i="4" s="1"/>
  <c r="M379" i="4"/>
  <c r="R379" i="4" s="1"/>
  <c r="M380" i="4"/>
  <c r="R380" i="4" s="1"/>
  <c r="M381" i="4"/>
  <c r="R381" i="4" s="1"/>
  <c r="M382" i="4"/>
  <c r="R382" i="4" s="1"/>
  <c r="M383" i="4"/>
  <c r="R383" i="4" s="1"/>
  <c r="M384" i="4"/>
  <c r="M385" i="4"/>
  <c r="R385" i="4" s="1"/>
  <c r="M386" i="4"/>
  <c r="R386" i="4" s="1"/>
  <c r="M387" i="4"/>
  <c r="R387" i="4" s="1"/>
  <c r="M388" i="4"/>
  <c r="R388" i="4" s="1"/>
  <c r="M389" i="4"/>
  <c r="R389" i="4" s="1"/>
  <c r="M390" i="4"/>
  <c r="R390" i="4" s="1"/>
  <c r="M391" i="4"/>
  <c r="R391" i="4" s="1"/>
  <c r="M392" i="4"/>
  <c r="R392" i="4" s="1"/>
  <c r="M393" i="4"/>
  <c r="R393" i="4" s="1"/>
  <c r="M394" i="4"/>
  <c r="R394" i="4" s="1"/>
  <c r="M395" i="4"/>
  <c r="R395" i="4" s="1"/>
  <c r="M396" i="4"/>
  <c r="R396" i="4" s="1"/>
  <c r="M397" i="4"/>
  <c r="R397" i="4" s="1"/>
  <c r="M398" i="4"/>
  <c r="R398" i="4" s="1"/>
  <c r="M399" i="4"/>
  <c r="R399" i="4" s="1"/>
  <c r="M400" i="4"/>
  <c r="R400" i="4" s="1"/>
  <c r="M401" i="4"/>
  <c r="R401" i="4" s="1"/>
  <c r="M402" i="4"/>
  <c r="R402" i="4" s="1"/>
  <c r="M403" i="4"/>
  <c r="R403" i="4" s="1"/>
  <c r="M404" i="4"/>
  <c r="R404" i="4" s="1"/>
  <c r="M405" i="4"/>
  <c r="M406" i="4"/>
  <c r="R406" i="4" s="1"/>
  <c r="M407" i="4"/>
  <c r="R407" i="4" s="1"/>
  <c r="M408" i="4"/>
  <c r="R408" i="4" s="1"/>
  <c r="M409" i="4"/>
  <c r="M410" i="4"/>
  <c r="R410" i="4" s="1"/>
  <c r="M411" i="4"/>
  <c r="R411" i="4" s="1"/>
  <c r="M412" i="4"/>
  <c r="R412" i="4" s="1"/>
  <c r="M413" i="4"/>
  <c r="R413" i="4" s="1"/>
  <c r="M414" i="4"/>
  <c r="R414" i="4" s="1"/>
  <c r="M415" i="4"/>
  <c r="R415" i="4" s="1"/>
  <c r="M416" i="4"/>
  <c r="R416" i="4" s="1"/>
  <c r="M417" i="4"/>
  <c r="R417" i="4" s="1"/>
  <c r="M418" i="4"/>
  <c r="R418" i="4" s="1"/>
  <c r="M419" i="4"/>
  <c r="R419" i="4" s="1"/>
  <c r="M420" i="4"/>
  <c r="R420" i="4" s="1"/>
  <c r="M421" i="4"/>
  <c r="R421" i="4" s="1"/>
  <c r="M422" i="4"/>
  <c r="R422" i="4" s="1"/>
  <c r="M423" i="4"/>
  <c r="R423" i="4" s="1"/>
  <c r="M424" i="4"/>
  <c r="R424" i="4" s="1"/>
  <c r="M425" i="4"/>
  <c r="M426" i="4"/>
  <c r="R426" i="4" s="1"/>
  <c r="M427" i="4"/>
  <c r="R427" i="4" s="1"/>
  <c r="M428" i="4"/>
  <c r="R428" i="4" s="1"/>
  <c r="M429" i="4"/>
  <c r="R429" i="4" s="1"/>
  <c r="M430" i="4"/>
  <c r="R430" i="4" s="1"/>
  <c r="M431" i="4"/>
  <c r="R431" i="4" s="1"/>
  <c r="M432" i="4"/>
  <c r="R432" i="4" s="1"/>
  <c r="M433" i="4"/>
  <c r="R433" i="4" s="1"/>
  <c r="M434" i="4"/>
  <c r="R434" i="4" s="1"/>
  <c r="M435" i="4"/>
  <c r="R435" i="4" s="1"/>
  <c r="M436" i="4"/>
  <c r="M437" i="4"/>
  <c r="R437" i="4" s="1"/>
  <c r="M438" i="4"/>
  <c r="R438" i="4" s="1"/>
  <c r="M439" i="4"/>
  <c r="R439" i="4" s="1"/>
  <c r="M440" i="4"/>
  <c r="R440" i="4" s="1"/>
  <c r="M441" i="4"/>
  <c r="R441" i="4" s="1"/>
  <c r="M442" i="4"/>
  <c r="M443" i="4"/>
  <c r="M444" i="4"/>
  <c r="M445" i="4"/>
  <c r="M446" i="4"/>
  <c r="R446" i="4" s="1"/>
  <c r="M447" i="4"/>
  <c r="R447" i="4" s="1"/>
  <c r="M448" i="4"/>
  <c r="R448" i="4" s="1"/>
  <c r="M449" i="4"/>
  <c r="R449" i="4" s="1"/>
  <c r="M450" i="4"/>
  <c r="R450" i="4" s="1"/>
  <c r="M451" i="4"/>
  <c r="M452" i="4"/>
  <c r="R452" i="4" s="1"/>
  <c r="M453" i="4"/>
  <c r="R453" i="4" s="1"/>
  <c r="M454" i="4"/>
  <c r="M455" i="4"/>
  <c r="L13" i="4"/>
  <c r="Q13" i="4" s="1"/>
  <c r="L14" i="4"/>
  <c r="Q14" i="4" s="1"/>
  <c r="L15" i="4"/>
  <c r="Q15" i="4" s="1"/>
  <c r="L16" i="4"/>
  <c r="Q16" i="4" s="1"/>
  <c r="L17" i="4"/>
  <c r="Q17" i="4" s="1"/>
  <c r="L18" i="4"/>
  <c r="Q18" i="4" s="1"/>
  <c r="Q19" i="4"/>
  <c r="L20" i="4"/>
  <c r="Q20" i="4" s="1"/>
  <c r="L21" i="4"/>
  <c r="L22" i="4"/>
  <c r="Q22" i="4" s="1"/>
  <c r="L23" i="4"/>
  <c r="L24" i="4"/>
  <c r="Q24" i="4" s="1"/>
  <c r="L25" i="4"/>
  <c r="Q25" i="4" s="1"/>
  <c r="L26" i="4"/>
  <c r="Q26" i="4" s="1"/>
  <c r="L27" i="4"/>
  <c r="Q27" i="4" s="1"/>
  <c r="L28" i="4"/>
  <c r="Q28" i="4" s="1"/>
  <c r="L29" i="4"/>
  <c r="Q29" i="4" s="1"/>
  <c r="L30" i="4"/>
  <c r="Q30" i="4" s="1"/>
  <c r="L31" i="4"/>
  <c r="Q31" i="4" s="1"/>
  <c r="L32" i="4"/>
  <c r="Q32" i="4" s="1"/>
  <c r="L33" i="4"/>
  <c r="Q33" i="4" s="1"/>
  <c r="L34" i="4"/>
  <c r="Q34" i="4" s="1"/>
  <c r="L35" i="4"/>
  <c r="Q35" i="4" s="1"/>
  <c r="L36" i="4"/>
  <c r="Q36" i="4" s="1"/>
  <c r="L37" i="4"/>
  <c r="Q37" i="4" s="1"/>
  <c r="L38" i="4"/>
  <c r="Q38" i="4" s="1"/>
  <c r="L39" i="4"/>
  <c r="Q39" i="4" s="1"/>
  <c r="L40" i="4"/>
  <c r="Q40" i="4" s="1"/>
  <c r="L41" i="4"/>
  <c r="Q41" i="4" s="1"/>
  <c r="L42" i="4"/>
  <c r="Q42" i="4" s="1"/>
  <c r="L43" i="4"/>
  <c r="Q43" i="4" s="1"/>
  <c r="L44" i="4"/>
  <c r="Q44" i="4" s="1"/>
  <c r="L45" i="4"/>
  <c r="Q45" i="4" s="1"/>
  <c r="L46" i="4"/>
  <c r="Q46" i="4" s="1"/>
  <c r="L47" i="4"/>
  <c r="Q47" i="4" s="1"/>
  <c r="L48" i="4"/>
  <c r="Q48" i="4" s="1"/>
  <c r="L49" i="4"/>
  <c r="Q49" i="4" s="1"/>
  <c r="L50" i="4"/>
  <c r="Q50" i="4" s="1"/>
  <c r="L51" i="4"/>
  <c r="L52" i="4"/>
  <c r="Q52" i="4" s="1"/>
  <c r="L53" i="4"/>
  <c r="Q53" i="4" s="1"/>
  <c r="L54" i="4"/>
  <c r="Q54" i="4" s="1"/>
  <c r="L55" i="4"/>
  <c r="Q55" i="4" s="1"/>
  <c r="L56" i="4"/>
  <c r="Q56" i="4" s="1"/>
  <c r="L57" i="4"/>
  <c r="L58" i="4"/>
  <c r="Q58" i="4" s="1"/>
  <c r="L59" i="4"/>
  <c r="Q59" i="4" s="1"/>
  <c r="L60" i="4"/>
  <c r="Q60" i="4" s="1"/>
  <c r="L61" i="4"/>
  <c r="Q61" i="4" s="1"/>
  <c r="L62" i="4"/>
  <c r="Q62" i="4" s="1"/>
  <c r="L63" i="4"/>
  <c r="Q63" i="4" s="1"/>
  <c r="L64" i="4"/>
  <c r="Q64" i="4" s="1"/>
  <c r="L65" i="4"/>
  <c r="Q65" i="4" s="1"/>
  <c r="L66" i="4"/>
  <c r="L67" i="4"/>
  <c r="L68" i="4"/>
  <c r="Q68" i="4" s="1"/>
  <c r="L69" i="4"/>
  <c r="Q69" i="4" s="1"/>
  <c r="L70" i="4"/>
  <c r="L71" i="4"/>
  <c r="L72" i="4"/>
  <c r="Q72" i="4" s="1"/>
  <c r="L73" i="4"/>
  <c r="Q73" i="4" s="1"/>
  <c r="L74" i="4"/>
  <c r="Q74" i="4" s="1"/>
  <c r="L75" i="4"/>
  <c r="Q75" i="4" s="1"/>
  <c r="L76" i="4"/>
  <c r="Q76" i="4" s="1"/>
  <c r="L77" i="4"/>
  <c r="Q77" i="4" s="1"/>
  <c r="L78" i="4"/>
  <c r="Q78" i="4" s="1"/>
  <c r="L79" i="4"/>
  <c r="Q79" i="4" s="1"/>
  <c r="L80" i="4"/>
  <c r="Q80" i="4" s="1"/>
  <c r="L81" i="4"/>
  <c r="Q81" i="4" s="1"/>
  <c r="L82" i="4"/>
  <c r="Q82" i="4" s="1"/>
  <c r="L83" i="4"/>
  <c r="Q83" i="4" s="1"/>
  <c r="L84" i="4"/>
  <c r="Q84" i="4" s="1"/>
  <c r="L85" i="4"/>
  <c r="Q85" i="4" s="1"/>
  <c r="L86" i="4"/>
  <c r="Q86" i="4" s="1"/>
  <c r="L87" i="4"/>
  <c r="Q87" i="4" s="1"/>
  <c r="L88" i="4"/>
  <c r="Q88" i="4" s="1"/>
  <c r="L89" i="4"/>
  <c r="Q89" i="4" s="1"/>
  <c r="L90" i="4"/>
  <c r="Q90" i="4" s="1"/>
  <c r="L91" i="4"/>
  <c r="Q91" i="4" s="1"/>
  <c r="L92" i="4"/>
  <c r="Q92" i="4" s="1"/>
  <c r="L93" i="4"/>
  <c r="Q93" i="4" s="1"/>
  <c r="L94" i="4"/>
  <c r="Q94" i="4" s="1"/>
  <c r="L95" i="4"/>
  <c r="Q95" i="4" s="1"/>
  <c r="L96" i="4"/>
  <c r="L97" i="4"/>
  <c r="L98" i="4"/>
  <c r="L99" i="4"/>
  <c r="L100" i="4"/>
  <c r="Q100" i="4" s="1"/>
  <c r="L101" i="4"/>
  <c r="Q101" i="4" s="1"/>
  <c r="L102" i="4"/>
  <c r="Q102" i="4" s="1"/>
  <c r="L103" i="4"/>
  <c r="Q103" i="4" s="1"/>
  <c r="L104" i="4"/>
  <c r="Q104" i="4" s="1"/>
  <c r="L105" i="4"/>
  <c r="L106" i="4"/>
  <c r="L107" i="4"/>
  <c r="Q107" i="4" s="1"/>
  <c r="L108" i="4"/>
  <c r="Q108" i="4" s="1"/>
  <c r="L109" i="4"/>
  <c r="Q109" i="4" s="1"/>
  <c r="L110" i="4"/>
  <c r="Q110" i="4" s="1"/>
  <c r="L111" i="4"/>
  <c r="Q111" i="4" s="1"/>
  <c r="L112" i="4"/>
  <c r="Q112" i="4" s="1"/>
  <c r="L113" i="4"/>
  <c r="Q113" i="4" s="1"/>
  <c r="L114" i="4"/>
  <c r="Q114" i="4" s="1"/>
  <c r="L115" i="4"/>
  <c r="Q115" i="4" s="1"/>
  <c r="L116" i="4"/>
  <c r="Q116" i="4" s="1"/>
  <c r="L117" i="4"/>
  <c r="Q117" i="4" s="1"/>
  <c r="L118" i="4"/>
  <c r="Q118" i="4" s="1"/>
  <c r="L119" i="4"/>
  <c r="Q119" i="4" s="1"/>
  <c r="L120" i="4"/>
  <c r="Q120" i="4" s="1"/>
  <c r="L121" i="4"/>
  <c r="Q121" i="4" s="1"/>
  <c r="L122" i="4"/>
  <c r="Q122" i="4" s="1"/>
  <c r="L123" i="4"/>
  <c r="Q123" i="4" s="1"/>
  <c r="L124" i="4"/>
  <c r="Q124" i="4" s="1"/>
  <c r="L125" i="4"/>
  <c r="Q125" i="4" s="1"/>
  <c r="L126" i="4"/>
  <c r="Q126" i="4" s="1"/>
  <c r="L127" i="4"/>
  <c r="Q127" i="4" s="1"/>
  <c r="L128" i="4"/>
  <c r="Q128" i="4" s="1"/>
  <c r="L129" i="4"/>
  <c r="Q129" i="4" s="1"/>
  <c r="L130" i="4"/>
  <c r="Q130" i="4" s="1"/>
  <c r="L131" i="4"/>
  <c r="L132" i="4"/>
  <c r="L133" i="4"/>
  <c r="L134" i="4"/>
  <c r="L135" i="4"/>
  <c r="Q135" i="4" s="1"/>
  <c r="L136" i="4"/>
  <c r="Q136" i="4" s="1"/>
  <c r="L137" i="4"/>
  <c r="L138" i="4"/>
  <c r="L139" i="4"/>
  <c r="L140" i="4"/>
  <c r="L141" i="4"/>
  <c r="Q141" i="4" s="1"/>
  <c r="L142" i="4"/>
  <c r="L143" i="4"/>
  <c r="L144" i="4"/>
  <c r="Q144" i="4" s="1"/>
  <c r="L145" i="4"/>
  <c r="Q145" i="4" s="1"/>
  <c r="L146" i="4"/>
  <c r="Q146" i="4" s="1"/>
  <c r="L147" i="4"/>
  <c r="Q147" i="4" s="1"/>
  <c r="L148" i="4"/>
  <c r="Q148" i="4" s="1"/>
  <c r="L149" i="4"/>
  <c r="Q149" i="4" s="1"/>
  <c r="L150" i="4"/>
  <c r="Q150" i="4" s="1"/>
  <c r="L151" i="4"/>
  <c r="Q151" i="4" s="1"/>
  <c r="L152" i="4"/>
  <c r="Q152" i="4" s="1"/>
  <c r="L153" i="4"/>
  <c r="L154" i="4"/>
  <c r="L155" i="4"/>
  <c r="L156" i="4"/>
  <c r="Q156" i="4" s="1"/>
  <c r="L157" i="4"/>
  <c r="Q157" i="4" s="1"/>
  <c r="L158" i="4"/>
  <c r="Q158" i="4" s="1"/>
  <c r="L159" i="4"/>
  <c r="L160" i="4"/>
  <c r="Q160" i="4" s="1"/>
  <c r="L161" i="4"/>
  <c r="L162" i="4"/>
  <c r="Q162" i="4" s="1"/>
  <c r="L163" i="4"/>
  <c r="Q163" i="4" s="1"/>
  <c r="L164" i="4"/>
  <c r="Q164" i="4" s="1"/>
  <c r="L165" i="4"/>
  <c r="Q165" i="4" s="1"/>
  <c r="L166" i="4"/>
  <c r="Q166" i="4" s="1"/>
  <c r="L167" i="4"/>
  <c r="Q167" i="4" s="1"/>
  <c r="L168" i="4"/>
  <c r="Q168" i="4" s="1"/>
  <c r="L169" i="4"/>
  <c r="Q169" i="4" s="1"/>
  <c r="L170" i="4"/>
  <c r="Q170" i="4" s="1"/>
  <c r="L171" i="4"/>
  <c r="Q171" i="4" s="1"/>
  <c r="L172" i="4"/>
  <c r="Q172" i="4" s="1"/>
  <c r="L173" i="4"/>
  <c r="Q173" i="4" s="1"/>
  <c r="L174" i="4"/>
  <c r="Q174" i="4" s="1"/>
  <c r="L175" i="4"/>
  <c r="Q175" i="4" s="1"/>
  <c r="L176" i="4"/>
  <c r="Q176" i="4" s="1"/>
  <c r="L177" i="4"/>
  <c r="Q177" i="4" s="1"/>
  <c r="L178" i="4"/>
  <c r="Q178" i="4" s="1"/>
  <c r="L179" i="4"/>
  <c r="Q179" i="4" s="1"/>
  <c r="L180" i="4"/>
  <c r="Q180" i="4" s="1"/>
  <c r="L181" i="4"/>
  <c r="L182" i="4"/>
  <c r="Q182" i="4" s="1"/>
  <c r="L183" i="4"/>
  <c r="Q183" i="4" s="1"/>
  <c r="L184" i="4"/>
  <c r="Q184" i="4" s="1"/>
  <c r="L185" i="4"/>
  <c r="Q185" i="4" s="1"/>
  <c r="L186" i="4"/>
  <c r="Q186" i="4" s="1"/>
  <c r="L187" i="4"/>
  <c r="Q187" i="4" s="1"/>
  <c r="L188" i="4"/>
  <c r="Q188" i="4" s="1"/>
  <c r="L189" i="4"/>
  <c r="Q189" i="4" s="1"/>
  <c r="L190" i="4"/>
  <c r="Q190" i="4" s="1"/>
  <c r="L191" i="4"/>
  <c r="Q191" i="4" s="1"/>
  <c r="L192" i="4"/>
  <c r="Q192" i="4" s="1"/>
  <c r="L193" i="4"/>
  <c r="Q193" i="4" s="1"/>
  <c r="L194" i="4"/>
  <c r="Q194" i="4" s="1"/>
  <c r="L195" i="4"/>
  <c r="Q195" i="4" s="1"/>
  <c r="L196" i="4"/>
  <c r="Q196" i="4" s="1"/>
  <c r="L197" i="4"/>
  <c r="Q197" i="4" s="1"/>
  <c r="L198" i="4"/>
  <c r="Q198" i="4" s="1"/>
  <c r="L199" i="4"/>
  <c r="Q199" i="4" s="1"/>
  <c r="L200" i="4"/>
  <c r="Q200" i="4" s="1"/>
  <c r="L201" i="4"/>
  <c r="Q201" i="4" s="1"/>
  <c r="L202" i="4"/>
  <c r="Q202" i="4" s="1"/>
  <c r="L203" i="4"/>
  <c r="Q203" i="4" s="1"/>
  <c r="L204" i="4"/>
  <c r="Q204" i="4" s="1"/>
  <c r="L205" i="4"/>
  <c r="Q205" i="4" s="1"/>
  <c r="L206" i="4"/>
  <c r="Q206" i="4" s="1"/>
  <c r="L207" i="4"/>
  <c r="Q207" i="4" s="1"/>
  <c r="L208" i="4"/>
  <c r="L209" i="4"/>
  <c r="Q209" i="4" s="1"/>
  <c r="L210" i="4"/>
  <c r="L211" i="4"/>
  <c r="Q211" i="4" s="1"/>
  <c r="L212" i="4"/>
  <c r="Q212" i="4" s="1"/>
  <c r="L213" i="4"/>
  <c r="L214" i="4"/>
  <c r="Q214" i="4" s="1"/>
  <c r="L215" i="4"/>
  <c r="Q215" i="4" s="1"/>
  <c r="L216" i="4"/>
  <c r="Q216" i="4" s="1"/>
  <c r="L217" i="4"/>
  <c r="Q217" i="4" s="1"/>
  <c r="L218" i="4"/>
  <c r="Q218" i="4" s="1"/>
  <c r="L219" i="4"/>
  <c r="Q219" i="4" s="1"/>
  <c r="L220" i="4"/>
  <c r="Q220" i="4" s="1"/>
  <c r="L221" i="4"/>
  <c r="Q221" i="4" s="1"/>
  <c r="L222" i="4"/>
  <c r="Q222" i="4" s="1"/>
  <c r="L223" i="4"/>
  <c r="L224" i="4"/>
  <c r="L225" i="4"/>
  <c r="Q225" i="4" s="1"/>
  <c r="L226" i="4"/>
  <c r="Q226" i="4" s="1"/>
  <c r="L227" i="4"/>
  <c r="Q227" i="4" s="1"/>
  <c r="L228" i="4"/>
  <c r="Q228" i="4" s="1"/>
  <c r="L229" i="4"/>
  <c r="Q229" i="4" s="1"/>
  <c r="L230" i="4"/>
  <c r="Q230" i="4" s="1"/>
  <c r="L231" i="4"/>
  <c r="Q231" i="4" s="1"/>
  <c r="L232" i="4"/>
  <c r="Q232" i="4" s="1"/>
  <c r="L233" i="4"/>
  <c r="Q233" i="4" s="1"/>
  <c r="L234" i="4"/>
  <c r="Q234" i="4" s="1"/>
  <c r="L235" i="4"/>
  <c r="Q235" i="4" s="1"/>
  <c r="L236" i="4"/>
  <c r="Q236" i="4" s="1"/>
  <c r="L237" i="4"/>
  <c r="Q237" i="4" s="1"/>
  <c r="L238" i="4"/>
  <c r="Q238" i="4" s="1"/>
  <c r="L239" i="4"/>
  <c r="Q239" i="4" s="1"/>
  <c r="L240" i="4"/>
  <c r="Q240" i="4" s="1"/>
  <c r="L241" i="4"/>
  <c r="Q241" i="4" s="1"/>
  <c r="L242" i="4"/>
  <c r="Q242" i="4" s="1"/>
  <c r="L243" i="4"/>
  <c r="Q243" i="4" s="1"/>
  <c r="L244" i="4"/>
  <c r="Q244" i="4" s="1"/>
  <c r="L245" i="4"/>
  <c r="L246" i="4"/>
  <c r="Q246" i="4" s="1"/>
  <c r="L247" i="4"/>
  <c r="Q247" i="4" s="1"/>
  <c r="L248" i="4"/>
  <c r="Q248" i="4" s="1"/>
  <c r="L249" i="4"/>
  <c r="Q249" i="4" s="1"/>
  <c r="L250" i="4"/>
  <c r="L251" i="4"/>
  <c r="Q251" i="4" s="1"/>
  <c r="L252" i="4"/>
  <c r="Q252" i="4" s="1"/>
  <c r="L253" i="4"/>
  <c r="Q253" i="4" s="1"/>
  <c r="L254" i="4"/>
  <c r="Q254" i="4" s="1"/>
  <c r="L255" i="4"/>
  <c r="Q255" i="4" s="1"/>
  <c r="L256" i="4"/>
  <c r="Q256" i="4" s="1"/>
  <c r="L257" i="4"/>
  <c r="Q257" i="4" s="1"/>
  <c r="L258" i="4"/>
  <c r="Q258" i="4" s="1"/>
  <c r="L259" i="4"/>
  <c r="Q259" i="4" s="1"/>
  <c r="L260" i="4"/>
  <c r="Q260" i="4" s="1"/>
  <c r="L261" i="4"/>
  <c r="L262" i="4"/>
  <c r="Q262" i="4" s="1"/>
  <c r="L263" i="4"/>
  <c r="Q263" i="4" s="1"/>
  <c r="L264" i="4"/>
  <c r="Q264" i="4" s="1"/>
  <c r="L265" i="4"/>
  <c r="Q265" i="4" s="1"/>
  <c r="L266" i="4"/>
  <c r="Q266" i="4" s="1"/>
  <c r="L267" i="4"/>
  <c r="Q267" i="4" s="1"/>
  <c r="L268" i="4"/>
  <c r="Q268" i="4" s="1"/>
  <c r="L269" i="4"/>
  <c r="Q269" i="4" s="1"/>
  <c r="L270" i="4"/>
  <c r="Q270" i="4" s="1"/>
  <c r="L271" i="4"/>
  <c r="Q271" i="4" s="1"/>
  <c r="L272" i="4"/>
  <c r="Q272" i="4" s="1"/>
  <c r="L273" i="4"/>
  <c r="Q273" i="4" s="1"/>
  <c r="L274" i="4"/>
  <c r="Q274" i="4" s="1"/>
  <c r="L275" i="4"/>
  <c r="Q275" i="4" s="1"/>
  <c r="L276" i="4"/>
  <c r="L277" i="4"/>
  <c r="Q277" i="4" s="1"/>
  <c r="L278" i="4"/>
  <c r="Q278" i="4" s="1"/>
  <c r="L279" i="4"/>
  <c r="Q279" i="4" s="1"/>
  <c r="L280" i="4"/>
  <c r="Q280" i="4" s="1"/>
  <c r="L281" i="4"/>
  <c r="Q281" i="4" s="1"/>
  <c r="L282" i="4"/>
  <c r="Q282" i="4" s="1"/>
  <c r="L283" i="4"/>
  <c r="Q283" i="4" s="1"/>
  <c r="L284" i="4"/>
  <c r="Q284" i="4" s="1"/>
  <c r="L285" i="4"/>
  <c r="Q285" i="4" s="1"/>
  <c r="L286" i="4"/>
  <c r="Q286" i="4" s="1"/>
  <c r="L287" i="4"/>
  <c r="Q287" i="4" s="1"/>
  <c r="L288" i="4"/>
  <c r="Q288" i="4" s="1"/>
  <c r="L289" i="4"/>
  <c r="Q289" i="4" s="1"/>
  <c r="L290" i="4"/>
  <c r="Q290" i="4" s="1"/>
  <c r="L291" i="4"/>
  <c r="Q291" i="4" s="1"/>
  <c r="L292" i="4"/>
  <c r="Q292" i="4" s="1"/>
  <c r="L293" i="4"/>
  <c r="Q293" i="4" s="1"/>
  <c r="L294" i="4"/>
  <c r="Q294" i="4" s="1"/>
  <c r="L295" i="4"/>
  <c r="Q295" i="4" s="1"/>
  <c r="L296" i="4"/>
  <c r="Q296" i="4" s="1"/>
  <c r="L297" i="4"/>
  <c r="Q297" i="4" s="1"/>
  <c r="L298" i="4"/>
  <c r="Q298" i="4" s="1"/>
  <c r="L299" i="4"/>
  <c r="Q299" i="4" s="1"/>
  <c r="L300" i="4"/>
  <c r="Q300" i="4" s="1"/>
  <c r="L301" i="4"/>
  <c r="Q301" i="4" s="1"/>
  <c r="L302" i="4"/>
  <c r="Q302" i="4" s="1"/>
  <c r="L303" i="4"/>
  <c r="Q303" i="4" s="1"/>
  <c r="L304" i="4"/>
  <c r="Q304" i="4" s="1"/>
  <c r="L305" i="4"/>
  <c r="L306" i="4"/>
  <c r="L307" i="4"/>
  <c r="Q307" i="4" s="1"/>
  <c r="L308" i="4"/>
  <c r="Q308" i="4" s="1"/>
  <c r="L309" i="4"/>
  <c r="Q309" i="4" s="1"/>
  <c r="L310" i="4"/>
  <c r="Q310" i="4" s="1"/>
  <c r="L311" i="4"/>
  <c r="Q311" i="4" s="1"/>
  <c r="L312" i="4"/>
  <c r="Q312" i="4" s="1"/>
  <c r="L313" i="4"/>
  <c r="Q313" i="4" s="1"/>
  <c r="L314" i="4"/>
  <c r="Q314" i="4" s="1"/>
  <c r="L315" i="4"/>
  <c r="Q315" i="4" s="1"/>
  <c r="L316" i="4"/>
  <c r="L317" i="4"/>
  <c r="Q317" i="4" s="1"/>
  <c r="L318" i="4"/>
  <c r="Q318" i="4" s="1"/>
  <c r="L319" i="4"/>
  <c r="Q319" i="4" s="1"/>
  <c r="L320" i="4"/>
  <c r="Q320" i="4" s="1"/>
  <c r="L321" i="4"/>
  <c r="Q321" i="4" s="1"/>
  <c r="L322" i="4"/>
  <c r="Q322" i="4" s="1"/>
  <c r="L323" i="4"/>
  <c r="Q323" i="4" s="1"/>
  <c r="L324" i="4"/>
  <c r="Q324" i="4" s="1"/>
  <c r="L325" i="4"/>
  <c r="Q325" i="4" s="1"/>
  <c r="L326" i="4"/>
  <c r="Q326" i="4" s="1"/>
  <c r="L327" i="4"/>
  <c r="Q327" i="4" s="1"/>
  <c r="L328" i="4"/>
  <c r="Q328" i="4" s="1"/>
  <c r="L329" i="4"/>
  <c r="Q329" i="4" s="1"/>
  <c r="L330" i="4"/>
  <c r="Q330" i="4" s="1"/>
  <c r="L331" i="4"/>
  <c r="Q331" i="4" s="1"/>
  <c r="L332" i="4"/>
  <c r="Q332" i="4" s="1"/>
  <c r="L333" i="4"/>
  <c r="Q333" i="4" s="1"/>
  <c r="L334" i="4"/>
  <c r="Q334" i="4" s="1"/>
  <c r="L335" i="4"/>
  <c r="Q335" i="4" s="1"/>
  <c r="L336" i="4"/>
  <c r="Q336" i="4" s="1"/>
  <c r="L337" i="4"/>
  <c r="Q337" i="4" s="1"/>
  <c r="L338" i="4"/>
  <c r="Q338" i="4" s="1"/>
  <c r="L339" i="4"/>
  <c r="L340" i="4"/>
  <c r="Q340" i="4" s="1"/>
  <c r="L341" i="4"/>
  <c r="Q341" i="4" s="1"/>
  <c r="L342" i="4"/>
  <c r="Q342" i="4" s="1"/>
  <c r="L343" i="4"/>
  <c r="Q343" i="4" s="1"/>
  <c r="L344" i="4"/>
  <c r="Q344" i="4" s="1"/>
  <c r="L345" i="4"/>
  <c r="Q345" i="4" s="1"/>
  <c r="L346" i="4"/>
  <c r="Q346" i="4" s="1"/>
  <c r="L347" i="4"/>
  <c r="Q347" i="4" s="1"/>
  <c r="L348" i="4"/>
  <c r="Q348" i="4" s="1"/>
  <c r="L349" i="4"/>
  <c r="Q349" i="4" s="1"/>
  <c r="L350" i="4"/>
  <c r="Q350" i="4" s="1"/>
  <c r="L351" i="4"/>
  <c r="Q351" i="4" s="1"/>
  <c r="L352" i="4"/>
  <c r="L353" i="4"/>
  <c r="Q353" i="4" s="1"/>
  <c r="L354" i="4"/>
  <c r="Q354" i="4" s="1"/>
  <c r="L355" i="4"/>
  <c r="Q355" i="4" s="1"/>
  <c r="L356" i="4"/>
  <c r="Q356" i="4" s="1"/>
  <c r="L357" i="4"/>
  <c r="Q357" i="4" s="1"/>
  <c r="L358" i="4"/>
  <c r="Q358" i="4" s="1"/>
  <c r="L359" i="4"/>
  <c r="Q359" i="4" s="1"/>
  <c r="L360" i="4"/>
  <c r="Q360" i="4" s="1"/>
  <c r="L361" i="4"/>
  <c r="Q361" i="4" s="1"/>
  <c r="L362" i="4"/>
  <c r="Q362" i="4" s="1"/>
  <c r="L363" i="4"/>
  <c r="Q363" i="4" s="1"/>
  <c r="L364" i="4"/>
  <c r="Q364" i="4" s="1"/>
  <c r="L365" i="4"/>
  <c r="Q365" i="4" s="1"/>
  <c r="L366" i="4"/>
  <c r="L367" i="4"/>
  <c r="Q367" i="4" s="1"/>
  <c r="L368" i="4"/>
  <c r="Q368" i="4" s="1"/>
  <c r="L369" i="4"/>
  <c r="Q369" i="4" s="1"/>
  <c r="L370" i="4"/>
  <c r="L371" i="4"/>
  <c r="L372" i="4"/>
  <c r="Q372" i="4" s="1"/>
  <c r="L373" i="4"/>
  <c r="Q373" i="4" s="1"/>
  <c r="L374" i="4"/>
  <c r="Q374" i="4" s="1"/>
  <c r="L375" i="4"/>
  <c r="Q375" i="4" s="1"/>
  <c r="L376" i="4"/>
  <c r="Q376" i="4" s="1"/>
  <c r="L377" i="4"/>
  <c r="Q377" i="4" s="1"/>
  <c r="L378" i="4"/>
  <c r="Q378" i="4" s="1"/>
  <c r="L379" i="4"/>
  <c r="Q379" i="4" s="1"/>
  <c r="L380" i="4"/>
  <c r="Q380" i="4" s="1"/>
  <c r="L381" i="4"/>
  <c r="Q381" i="4" s="1"/>
  <c r="L382" i="4"/>
  <c r="Q382" i="4" s="1"/>
  <c r="L383" i="4"/>
  <c r="Q383" i="4" s="1"/>
  <c r="L384" i="4"/>
  <c r="L385" i="4"/>
  <c r="Q385" i="4" s="1"/>
  <c r="L386" i="4"/>
  <c r="Q386" i="4" s="1"/>
  <c r="L387" i="4"/>
  <c r="Q387" i="4" s="1"/>
  <c r="L388" i="4"/>
  <c r="Q388" i="4" s="1"/>
  <c r="L389" i="4"/>
  <c r="Q389" i="4" s="1"/>
  <c r="L390" i="4"/>
  <c r="Q390" i="4" s="1"/>
  <c r="L391" i="4"/>
  <c r="Q391" i="4" s="1"/>
  <c r="L392" i="4"/>
  <c r="Q392" i="4" s="1"/>
  <c r="L393" i="4"/>
  <c r="Q393" i="4" s="1"/>
  <c r="L394" i="4"/>
  <c r="Q394" i="4" s="1"/>
  <c r="L395" i="4"/>
  <c r="Q395" i="4" s="1"/>
  <c r="L396" i="4"/>
  <c r="Q396" i="4" s="1"/>
  <c r="L397" i="4"/>
  <c r="Q397" i="4" s="1"/>
  <c r="L398" i="4"/>
  <c r="Q398" i="4" s="1"/>
  <c r="L399" i="4"/>
  <c r="Q399" i="4" s="1"/>
  <c r="L400" i="4"/>
  <c r="Q400" i="4" s="1"/>
  <c r="L401" i="4"/>
  <c r="Q401" i="4" s="1"/>
  <c r="L402" i="4"/>
  <c r="Q402" i="4" s="1"/>
  <c r="L403" i="4"/>
  <c r="Q403" i="4" s="1"/>
  <c r="L404" i="4"/>
  <c r="Q404" i="4" s="1"/>
  <c r="L405" i="4"/>
  <c r="Q405" i="4" s="1"/>
  <c r="L406" i="4"/>
  <c r="Q406" i="4" s="1"/>
  <c r="L407" i="4"/>
  <c r="Q407" i="4" s="1"/>
  <c r="L408" i="4"/>
  <c r="Q408" i="4" s="1"/>
  <c r="L409" i="4"/>
  <c r="Q409" i="4" s="1"/>
  <c r="L410" i="4"/>
  <c r="Q410" i="4" s="1"/>
  <c r="L411" i="4"/>
  <c r="Q411" i="4" s="1"/>
  <c r="L412" i="4"/>
  <c r="Q412" i="4" s="1"/>
  <c r="L413" i="4"/>
  <c r="Q413" i="4" s="1"/>
  <c r="L414" i="4"/>
  <c r="Q414" i="4" s="1"/>
  <c r="L415" i="4"/>
  <c r="Q415" i="4" s="1"/>
  <c r="L416" i="4"/>
  <c r="Q416" i="4" s="1"/>
  <c r="L417" i="4"/>
  <c r="Q417" i="4" s="1"/>
  <c r="L418" i="4"/>
  <c r="Q418" i="4" s="1"/>
  <c r="L419" i="4"/>
  <c r="Q419" i="4" s="1"/>
  <c r="L420" i="4"/>
  <c r="Q420" i="4" s="1"/>
  <c r="L421" i="4"/>
  <c r="Q421" i="4" s="1"/>
  <c r="L422" i="4"/>
  <c r="Q422" i="4" s="1"/>
  <c r="L423" i="4"/>
  <c r="Q423" i="4" s="1"/>
  <c r="L424" i="4"/>
  <c r="Q424" i="4" s="1"/>
  <c r="L425" i="4"/>
  <c r="Q425" i="4" s="1"/>
  <c r="L426" i="4"/>
  <c r="Q426" i="4" s="1"/>
  <c r="L427" i="4"/>
  <c r="Q427" i="4" s="1"/>
  <c r="L428" i="4"/>
  <c r="Q428" i="4" s="1"/>
  <c r="L429" i="4"/>
  <c r="Q429" i="4" s="1"/>
  <c r="L430" i="4"/>
  <c r="Q430" i="4" s="1"/>
  <c r="L431" i="4"/>
  <c r="Q431" i="4" s="1"/>
  <c r="L432" i="4"/>
  <c r="Q432" i="4" s="1"/>
  <c r="L433" i="4"/>
  <c r="Q433" i="4" s="1"/>
  <c r="L434" i="4"/>
  <c r="Q434" i="4" s="1"/>
  <c r="L435" i="4"/>
  <c r="Q435" i="4" s="1"/>
  <c r="L436" i="4"/>
  <c r="Q436" i="4" s="1"/>
  <c r="L437" i="4"/>
  <c r="Q437" i="4" s="1"/>
  <c r="L438" i="4"/>
  <c r="Q438" i="4" s="1"/>
  <c r="L439" i="4"/>
  <c r="Q439" i="4" s="1"/>
  <c r="L440" i="4"/>
  <c r="Q440" i="4" s="1"/>
  <c r="L441" i="4"/>
  <c r="Q441" i="4" s="1"/>
  <c r="L442" i="4"/>
  <c r="Q442" i="4" s="1"/>
  <c r="L443" i="4"/>
  <c r="Q443" i="4" s="1"/>
  <c r="L444" i="4"/>
  <c r="L445" i="4"/>
  <c r="L446" i="4"/>
  <c r="Q446" i="4" s="1"/>
  <c r="L447" i="4"/>
  <c r="Q447" i="4" s="1"/>
  <c r="L448" i="4"/>
  <c r="Q448" i="4" s="1"/>
  <c r="L449" i="4"/>
  <c r="Q449" i="4" s="1"/>
  <c r="L450" i="4"/>
  <c r="Q450" i="4" s="1"/>
  <c r="L451" i="4"/>
  <c r="Q451" i="4" s="1"/>
  <c r="L452" i="4"/>
  <c r="Q452" i="4" s="1"/>
  <c r="L453" i="4"/>
  <c r="Q453" i="4" s="1"/>
  <c r="L454" i="4"/>
  <c r="L455" i="4"/>
  <c r="K13" i="4"/>
  <c r="P13" i="4" s="1"/>
  <c r="K14" i="4"/>
  <c r="P14" i="4" s="1"/>
  <c r="K15" i="4"/>
  <c r="P15" i="4" s="1"/>
  <c r="K16" i="4"/>
  <c r="P16" i="4" s="1"/>
  <c r="K17" i="4"/>
  <c r="P17" i="4" s="1"/>
  <c r="K18" i="4"/>
  <c r="P18" i="4" s="1"/>
  <c r="K20" i="4"/>
  <c r="P20" i="4" s="1"/>
  <c r="K22" i="4"/>
  <c r="P22" i="4" s="1"/>
  <c r="K24" i="4"/>
  <c r="P24" i="4" s="1"/>
  <c r="K25" i="4"/>
  <c r="P25" i="4" s="1"/>
  <c r="K32" i="4"/>
  <c r="P32" i="4" s="1"/>
  <c r="K33" i="4"/>
  <c r="P33" i="4" s="1"/>
  <c r="K34" i="4"/>
  <c r="P34" i="4" s="1"/>
  <c r="K35" i="4"/>
  <c r="P35" i="4" s="1"/>
  <c r="K37" i="4"/>
  <c r="P37" i="4" s="1"/>
  <c r="K38" i="4"/>
  <c r="P38" i="4" s="1"/>
  <c r="K39" i="4"/>
  <c r="P39" i="4" s="1"/>
  <c r="K40" i="4"/>
  <c r="P40" i="4" s="1"/>
  <c r="K41" i="4"/>
  <c r="P41" i="4" s="1"/>
  <c r="K43" i="4"/>
  <c r="P43" i="4" s="1"/>
  <c r="K46" i="4"/>
  <c r="P46" i="4" s="1"/>
  <c r="K47" i="4"/>
  <c r="P47" i="4" s="1"/>
  <c r="K48" i="4"/>
  <c r="P48" i="4" s="1"/>
  <c r="K49" i="4"/>
  <c r="P49" i="4" s="1"/>
  <c r="K50" i="4"/>
  <c r="P50" i="4" s="1"/>
  <c r="K51" i="4"/>
  <c r="P51" i="4" s="1"/>
  <c r="K52" i="4"/>
  <c r="P52" i="4" s="1"/>
  <c r="K53" i="4"/>
  <c r="P53" i="4" s="1"/>
  <c r="K54" i="4"/>
  <c r="P54" i="4" s="1"/>
  <c r="K55" i="4"/>
  <c r="P55" i="4" s="1"/>
  <c r="K56" i="4"/>
  <c r="P56" i="4" s="1"/>
  <c r="K57" i="4"/>
  <c r="P57" i="4" s="1"/>
  <c r="K58" i="4"/>
  <c r="P58" i="4" s="1"/>
  <c r="K59" i="4"/>
  <c r="P59" i="4" s="1"/>
  <c r="K60" i="4"/>
  <c r="P60" i="4" s="1"/>
  <c r="K61" i="4"/>
  <c r="P61" i="4" s="1"/>
  <c r="K62" i="4"/>
  <c r="P62" i="4" s="1"/>
  <c r="K63" i="4"/>
  <c r="P63" i="4" s="1"/>
  <c r="K64" i="4"/>
  <c r="P64" i="4" s="1"/>
  <c r="K66" i="4"/>
  <c r="P66" i="4" s="1"/>
  <c r="K67" i="4"/>
  <c r="P67" i="4" s="1"/>
  <c r="K68" i="4"/>
  <c r="P68" i="4" s="1"/>
  <c r="K69" i="4"/>
  <c r="P69" i="4" s="1"/>
  <c r="K70" i="4"/>
  <c r="P70" i="4" s="1"/>
  <c r="K71" i="4"/>
  <c r="P71" i="4" s="1"/>
  <c r="K72" i="4"/>
  <c r="P72" i="4" s="1"/>
  <c r="K74" i="4"/>
  <c r="P74" i="4" s="1"/>
  <c r="K75" i="4"/>
  <c r="P75" i="4" s="1"/>
  <c r="K76" i="4"/>
  <c r="P76" i="4" s="1"/>
  <c r="K77" i="4"/>
  <c r="P77" i="4" s="1"/>
  <c r="K78" i="4"/>
  <c r="P78" i="4" s="1"/>
  <c r="K79" i="4"/>
  <c r="P79" i="4" s="1"/>
  <c r="K80" i="4"/>
  <c r="P80" i="4" s="1"/>
  <c r="K81" i="4"/>
  <c r="P81" i="4" s="1"/>
  <c r="K82" i="4"/>
  <c r="P82" i="4" s="1"/>
  <c r="K83" i="4"/>
  <c r="P83" i="4" s="1"/>
  <c r="K84" i="4"/>
  <c r="P84" i="4" s="1"/>
  <c r="K85" i="4"/>
  <c r="P85" i="4" s="1"/>
  <c r="K86" i="4"/>
  <c r="P86" i="4" s="1"/>
  <c r="K87" i="4"/>
  <c r="P87" i="4" s="1"/>
  <c r="K88" i="4"/>
  <c r="P88" i="4" s="1"/>
  <c r="K89" i="4"/>
  <c r="P89" i="4" s="1"/>
  <c r="K90" i="4"/>
  <c r="P90" i="4" s="1"/>
  <c r="K91" i="4"/>
  <c r="P91" i="4" s="1"/>
  <c r="K92" i="4"/>
  <c r="P92" i="4" s="1"/>
  <c r="K93" i="4"/>
  <c r="P93" i="4" s="1"/>
  <c r="K95" i="4"/>
  <c r="P95" i="4" s="1"/>
  <c r="K96" i="4"/>
  <c r="P96" i="4" s="1"/>
  <c r="K97" i="4"/>
  <c r="P97" i="4" s="1"/>
  <c r="K98" i="4"/>
  <c r="P98" i="4" s="1"/>
  <c r="K99" i="4"/>
  <c r="P99" i="4" s="1"/>
  <c r="K100" i="4"/>
  <c r="P100" i="4" s="1"/>
  <c r="K101" i="4"/>
  <c r="P101" i="4" s="1"/>
  <c r="K102" i="4"/>
  <c r="P102" i="4" s="1"/>
  <c r="K103" i="4"/>
  <c r="P103" i="4" s="1"/>
  <c r="K104" i="4"/>
  <c r="P104" i="4" s="1"/>
  <c r="K107" i="4"/>
  <c r="P107" i="4" s="1"/>
  <c r="K108" i="4"/>
  <c r="P108" i="4" s="1"/>
  <c r="K109" i="4"/>
  <c r="P109" i="4" s="1"/>
  <c r="K110" i="4"/>
  <c r="P110" i="4" s="1"/>
  <c r="K112" i="4"/>
  <c r="P112" i="4" s="1"/>
  <c r="K115" i="4"/>
  <c r="P115" i="4" s="1"/>
  <c r="K116" i="4"/>
  <c r="P116" i="4" s="1"/>
  <c r="K117" i="4"/>
  <c r="P117" i="4" s="1"/>
  <c r="K118" i="4"/>
  <c r="P118" i="4" s="1"/>
  <c r="K119" i="4"/>
  <c r="P119" i="4" s="1"/>
  <c r="K120" i="4"/>
  <c r="P120" i="4" s="1"/>
  <c r="K121" i="4"/>
  <c r="P121" i="4" s="1"/>
  <c r="K122" i="4"/>
  <c r="P122" i="4" s="1"/>
  <c r="K123" i="4"/>
  <c r="P123" i="4" s="1"/>
  <c r="K125" i="4"/>
  <c r="P125" i="4" s="1"/>
  <c r="K127" i="4"/>
  <c r="P127" i="4" s="1"/>
  <c r="K129" i="4"/>
  <c r="P129" i="4" s="1"/>
  <c r="K130" i="4"/>
  <c r="P130" i="4" s="1"/>
  <c r="K135" i="4"/>
  <c r="P135" i="4" s="1"/>
  <c r="K136" i="4"/>
  <c r="P136" i="4" s="1"/>
  <c r="K137" i="4"/>
  <c r="P137" i="4" s="1"/>
  <c r="K138" i="4"/>
  <c r="P138" i="4" s="1"/>
  <c r="K139" i="4"/>
  <c r="P139" i="4" s="1"/>
  <c r="K140" i="4"/>
  <c r="P140" i="4" s="1"/>
  <c r="K142" i="4"/>
  <c r="P142" i="4" s="1"/>
  <c r="K143" i="4"/>
  <c r="P143" i="4" s="1"/>
  <c r="K144" i="4"/>
  <c r="P144" i="4" s="1"/>
  <c r="K145" i="4"/>
  <c r="P145" i="4" s="1"/>
  <c r="K146" i="4"/>
  <c r="P146" i="4" s="1"/>
  <c r="K149" i="4"/>
  <c r="P149" i="4" s="1"/>
  <c r="K150" i="4"/>
  <c r="P150" i="4" s="1"/>
  <c r="K151" i="4"/>
  <c r="P151" i="4" s="1"/>
  <c r="K152" i="4"/>
  <c r="P152" i="4" s="1"/>
  <c r="K153" i="4"/>
  <c r="P153" i="4" s="1"/>
  <c r="K156" i="4"/>
  <c r="P156" i="4" s="1"/>
  <c r="K158" i="4"/>
  <c r="P158" i="4" s="1"/>
  <c r="K160" i="4"/>
  <c r="P160" i="4" s="1"/>
  <c r="K161" i="4"/>
  <c r="P161" i="4" s="1"/>
  <c r="K163" i="4"/>
  <c r="P163" i="4" s="1"/>
  <c r="K165" i="4"/>
  <c r="P165" i="4" s="1"/>
  <c r="K166" i="4"/>
  <c r="P166" i="4" s="1"/>
  <c r="K167" i="4"/>
  <c r="P167" i="4" s="1"/>
  <c r="K168" i="4"/>
  <c r="P168" i="4" s="1"/>
  <c r="K169" i="4"/>
  <c r="P169" i="4" s="1"/>
  <c r="K170" i="4"/>
  <c r="P170" i="4" s="1"/>
  <c r="K179" i="4"/>
  <c r="P179" i="4" s="1"/>
  <c r="K180" i="4"/>
  <c r="P180" i="4" s="1"/>
  <c r="K181" i="4"/>
  <c r="P181" i="4" s="1"/>
  <c r="K183" i="4"/>
  <c r="P183" i="4" s="1"/>
  <c r="K184" i="4"/>
  <c r="P184" i="4" s="1"/>
  <c r="K185" i="4"/>
  <c r="P185" i="4" s="1"/>
  <c r="K186" i="4"/>
  <c r="P186" i="4" s="1"/>
  <c r="K187" i="4"/>
  <c r="P187" i="4" s="1"/>
  <c r="K188" i="4"/>
  <c r="P188" i="4" s="1"/>
  <c r="K190" i="4"/>
  <c r="P190" i="4" s="1"/>
  <c r="K191" i="4"/>
  <c r="P191" i="4" s="1"/>
  <c r="K192" i="4"/>
  <c r="P192" i="4" s="1"/>
  <c r="K193" i="4"/>
  <c r="P193" i="4" s="1"/>
  <c r="K194" i="4"/>
  <c r="P194" i="4" s="1"/>
  <c r="K195" i="4"/>
  <c r="P195" i="4" s="1"/>
  <c r="K196" i="4"/>
  <c r="P196" i="4" s="1"/>
  <c r="K198" i="4"/>
  <c r="P198" i="4" s="1"/>
  <c r="K199" i="4"/>
  <c r="P199" i="4" s="1"/>
  <c r="K200" i="4"/>
  <c r="P200" i="4" s="1"/>
  <c r="K201" i="4"/>
  <c r="P201" i="4" s="1"/>
  <c r="K202" i="4"/>
  <c r="P202" i="4" s="1"/>
  <c r="K203" i="4"/>
  <c r="P203" i="4" s="1"/>
  <c r="K204" i="4"/>
  <c r="P204" i="4" s="1"/>
  <c r="K205" i="4"/>
  <c r="P205" i="4" s="1"/>
  <c r="K206" i="4"/>
  <c r="P206" i="4" s="1"/>
  <c r="K207" i="4"/>
  <c r="P207" i="4" s="1"/>
  <c r="K208" i="4"/>
  <c r="P208" i="4" s="1"/>
  <c r="K210" i="4"/>
  <c r="P210" i="4" s="1"/>
  <c r="K211" i="4"/>
  <c r="P211" i="4" s="1"/>
  <c r="K212" i="4"/>
  <c r="P212" i="4" s="1"/>
  <c r="K214" i="4"/>
  <c r="P214" i="4" s="1"/>
  <c r="K215" i="4"/>
  <c r="P215" i="4" s="1"/>
  <c r="K216" i="4"/>
  <c r="P216" i="4" s="1"/>
  <c r="K221" i="4"/>
  <c r="P221" i="4" s="1"/>
  <c r="K222" i="4"/>
  <c r="P222" i="4" s="1"/>
  <c r="K223" i="4"/>
  <c r="P223" i="4" s="1"/>
  <c r="K224" i="4"/>
  <c r="P224" i="4" s="1"/>
  <c r="K225" i="4"/>
  <c r="P225" i="4" s="1"/>
  <c r="K226" i="4"/>
  <c r="P226" i="4" s="1"/>
  <c r="K227" i="4"/>
  <c r="P227" i="4" s="1"/>
  <c r="K228" i="4"/>
  <c r="P228" i="4" s="1"/>
  <c r="K229" i="4"/>
  <c r="P229" i="4" s="1"/>
  <c r="K231" i="4"/>
  <c r="P231" i="4" s="1"/>
  <c r="K232" i="4"/>
  <c r="P232" i="4" s="1"/>
  <c r="K233" i="4"/>
  <c r="P233" i="4" s="1"/>
  <c r="K234" i="4"/>
  <c r="P234" i="4" s="1"/>
  <c r="K235" i="4"/>
  <c r="P235" i="4" s="1"/>
  <c r="K236" i="4"/>
  <c r="P236" i="4" s="1"/>
  <c r="K237" i="4"/>
  <c r="P237" i="4" s="1"/>
  <c r="K238" i="4"/>
  <c r="P238" i="4" s="1"/>
  <c r="K239" i="4"/>
  <c r="P239" i="4" s="1"/>
  <c r="K240" i="4"/>
  <c r="P240" i="4" s="1"/>
  <c r="K241" i="4"/>
  <c r="P241" i="4" s="1"/>
  <c r="K242" i="4"/>
  <c r="P242" i="4" s="1"/>
  <c r="K243" i="4"/>
  <c r="P243" i="4" s="1"/>
  <c r="K244" i="4"/>
  <c r="P244" i="4" s="1"/>
  <c r="K246" i="4"/>
  <c r="P246" i="4" s="1"/>
  <c r="K247" i="4"/>
  <c r="P247" i="4" s="1"/>
  <c r="K248" i="4"/>
  <c r="P248" i="4" s="1"/>
  <c r="K249" i="4"/>
  <c r="P249" i="4" s="1"/>
  <c r="K252" i="4"/>
  <c r="P252" i="4" s="1"/>
  <c r="K253" i="4"/>
  <c r="P253" i="4" s="1"/>
  <c r="K254" i="4"/>
  <c r="P254" i="4" s="1"/>
  <c r="K255" i="4"/>
  <c r="P255" i="4" s="1"/>
  <c r="K256" i="4"/>
  <c r="P256" i="4" s="1"/>
  <c r="K257" i="4"/>
  <c r="P257" i="4" s="1"/>
  <c r="K258" i="4"/>
  <c r="P258" i="4" s="1"/>
  <c r="K260" i="4"/>
  <c r="P260" i="4" s="1"/>
  <c r="K262" i="4"/>
  <c r="P262" i="4" s="1"/>
  <c r="K263" i="4"/>
  <c r="P263" i="4" s="1"/>
  <c r="K264" i="4"/>
  <c r="P264" i="4" s="1"/>
  <c r="K266" i="4"/>
  <c r="P266" i="4" s="1"/>
  <c r="K267" i="4"/>
  <c r="P267" i="4" s="1"/>
  <c r="K268" i="4"/>
  <c r="P268" i="4" s="1"/>
  <c r="K269" i="4"/>
  <c r="P269" i="4" s="1"/>
  <c r="K270" i="4"/>
  <c r="P270" i="4" s="1"/>
  <c r="K271" i="4"/>
  <c r="P271" i="4" s="1"/>
  <c r="K272" i="4"/>
  <c r="P272" i="4" s="1"/>
  <c r="K273" i="4"/>
  <c r="P273" i="4" s="1"/>
  <c r="K274" i="4"/>
  <c r="P274" i="4" s="1"/>
  <c r="K275" i="4"/>
  <c r="P275" i="4" s="1"/>
  <c r="K276" i="4"/>
  <c r="P276" i="4" s="1"/>
  <c r="K279" i="4"/>
  <c r="P279" i="4" s="1"/>
  <c r="K280" i="4"/>
  <c r="P280" i="4" s="1"/>
  <c r="K283" i="4"/>
  <c r="P283" i="4" s="1"/>
  <c r="K284" i="4"/>
  <c r="P284" i="4" s="1"/>
  <c r="K286" i="4"/>
  <c r="P286" i="4" s="1"/>
  <c r="K287" i="4"/>
  <c r="P287" i="4" s="1"/>
  <c r="K288" i="4"/>
  <c r="P288" i="4" s="1"/>
  <c r="K290" i="4"/>
  <c r="P290" i="4" s="1"/>
  <c r="K291" i="4"/>
  <c r="P291" i="4" s="1"/>
  <c r="K292" i="4"/>
  <c r="P292" i="4" s="1"/>
  <c r="K293" i="4"/>
  <c r="P293" i="4" s="1"/>
  <c r="K294" i="4"/>
  <c r="P294" i="4" s="1"/>
  <c r="K295" i="4"/>
  <c r="P295" i="4" s="1"/>
  <c r="K296" i="4"/>
  <c r="P296" i="4" s="1"/>
  <c r="K297" i="4"/>
  <c r="P297" i="4" s="1"/>
  <c r="K298" i="4"/>
  <c r="P298" i="4" s="1"/>
  <c r="K299" i="4"/>
  <c r="P299" i="4" s="1"/>
  <c r="K300" i="4"/>
  <c r="P300" i="4" s="1"/>
  <c r="K301" i="4"/>
  <c r="P301" i="4" s="1"/>
  <c r="K302" i="4"/>
  <c r="P302" i="4" s="1"/>
  <c r="K303" i="4"/>
  <c r="P303" i="4" s="1"/>
  <c r="K304" i="4"/>
  <c r="P304" i="4" s="1"/>
  <c r="K305" i="4"/>
  <c r="P305" i="4" s="1"/>
  <c r="K306" i="4"/>
  <c r="P306" i="4" s="1"/>
  <c r="K307" i="4"/>
  <c r="P307" i="4" s="1"/>
  <c r="K308" i="4"/>
  <c r="P308" i="4" s="1"/>
  <c r="K309" i="4"/>
  <c r="P309" i="4" s="1"/>
  <c r="K310" i="4"/>
  <c r="P310" i="4" s="1"/>
  <c r="K311" i="4"/>
  <c r="P311" i="4" s="1"/>
  <c r="K312" i="4"/>
  <c r="P312" i="4" s="1"/>
  <c r="K313" i="4"/>
  <c r="P313" i="4" s="1"/>
  <c r="K314" i="4"/>
  <c r="P314" i="4" s="1"/>
  <c r="K315" i="4"/>
  <c r="P315" i="4" s="1"/>
  <c r="K317" i="4"/>
  <c r="P317" i="4" s="1"/>
  <c r="K319" i="4"/>
  <c r="P319" i="4" s="1"/>
  <c r="K320" i="4"/>
  <c r="P320" i="4" s="1"/>
  <c r="K321" i="4"/>
  <c r="P321" i="4" s="1"/>
  <c r="K322" i="4"/>
  <c r="P322" i="4" s="1"/>
  <c r="K323" i="4"/>
  <c r="P323" i="4" s="1"/>
  <c r="K324" i="4"/>
  <c r="P324" i="4" s="1"/>
  <c r="K325" i="4"/>
  <c r="P325" i="4" s="1"/>
  <c r="K326" i="4"/>
  <c r="P326" i="4" s="1"/>
  <c r="K327" i="4"/>
  <c r="P327" i="4" s="1"/>
  <c r="K328" i="4"/>
  <c r="P328" i="4" s="1"/>
  <c r="K329" i="4"/>
  <c r="P329" i="4" s="1"/>
  <c r="K330" i="4"/>
  <c r="P330" i="4" s="1"/>
  <c r="K331" i="4"/>
  <c r="P331" i="4" s="1"/>
  <c r="K332" i="4"/>
  <c r="P332" i="4" s="1"/>
  <c r="K333" i="4"/>
  <c r="P333" i="4" s="1"/>
  <c r="K334" i="4"/>
  <c r="P334" i="4" s="1"/>
  <c r="K335" i="4"/>
  <c r="P335" i="4" s="1"/>
  <c r="K336" i="4"/>
  <c r="P336" i="4" s="1"/>
  <c r="K337" i="4"/>
  <c r="P337" i="4" s="1"/>
  <c r="K338" i="4"/>
  <c r="P338" i="4" s="1"/>
  <c r="K339" i="4"/>
  <c r="P339" i="4" s="1"/>
  <c r="K340" i="4"/>
  <c r="P340" i="4" s="1"/>
  <c r="K341" i="4"/>
  <c r="P341" i="4" s="1"/>
  <c r="K342" i="4"/>
  <c r="P342" i="4" s="1"/>
  <c r="K343" i="4"/>
  <c r="P343" i="4" s="1"/>
  <c r="K344" i="4"/>
  <c r="P344" i="4" s="1"/>
  <c r="K345" i="4"/>
  <c r="P345" i="4" s="1"/>
  <c r="K346" i="4"/>
  <c r="P346" i="4" s="1"/>
  <c r="K347" i="4"/>
  <c r="P347" i="4" s="1"/>
  <c r="K348" i="4"/>
  <c r="P348" i="4" s="1"/>
  <c r="K349" i="4"/>
  <c r="P349" i="4" s="1"/>
  <c r="K350" i="4"/>
  <c r="P350" i="4" s="1"/>
  <c r="K351" i="4"/>
  <c r="P351" i="4" s="1"/>
  <c r="K353" i="4"/>
  <c r="P353" i="4" s="1"/>
  <c r="K355" i="4"/>
  <c r="P355" i="4" s="1"/>
  <c r="K356" i="4"/>
  <c r="P356" i="4" s="1"/>
  <c r="K362" i="4"/>
  <c r="P362" i="4" s="1"/>
  <c r="K363" i="4"/>
  <c r="P363" i="4" s="1"/>
  <c r="K364" i="4"/>
  <c r="P364" i="4" s="1"/>
  <c r="K365" i="4"/>
  <c r="P365" i="4" s="1"/>
  <c r="K367" i="4"/>
  <c r="P367" i="4" s="1"/>
  <c r="K368" i="4"/>
  <c r="P368" i="4" s="1"/>
  <c r="K369" i="4"/>
  <c r="P369" i="4" s="1"/>
  <c r="K370" i="4"/>
  <c r="P370" i="4" s="1"/>
  <c r="K371" i="4"/>
  <c r="P371" i="4" s="1"/>
  <c r="K372" i="4"/>
  <c r="P372" i="4" s="1"/>
  <c r="K373" i="4"/>
  <c r="P373" i="4" s="1"/>
  <c r="K374" i="4"/>
  <c r="P374" i="4" s="1"/>
  <c r="K375" i="4"/>
  <c r="P375" i="4" s="1"/>
  <c r="K376" i="4"/>
  <c r="P376" i="4" s="1"/>
  <c r="K377" i="4"/>
  <c r="P377" i="4" s="1"/>
  <c r="K378" i="4"/>
  <c r="P378" i="4" s="1"/>
  <c r="K380" i="4"/>
  <c r="P380" i="4" s="1"/>
  <c r="K382" i="4"/>
  <c r="P382" i="4" s="1"/>
  <c r="K384" i="4"/>
  <c r="P384" i="4" s="1"/>
  <c r="K385" i="4"/>
  <c r="P385" i="4" s="1"/>
  <c r="K387" i="4"/>
  <c r="P387" i="4" s="1"/>
  <c r="K388" i="4"/>
  <c r="P388" i="4" s="1"/>
  <c r="K389" i="4"/>
  <c r="P389" i="4" s="1"/>
  <c r="K390" i="4"/>
  <c r="P390" i="4" s="1"/>
  <c r="K391" i="4"/>
  <c r="P391" i="4" s="1"/>
  <c r="K392" i="4"/>
  <c r="P392" i="4" s="1"/>
  <c r="K393" i="4"/>
  <c r="P393" i="4" s="1"/>
  <c r="K394" i="4"/>
  <c r="P394" i="4" s="1"/>
  <c r="K395" i="4"/>
  <c r="P395" i="4" s="1"/>
  <c r="K396" i="4"/>
  <c r="P396" i="4" s="1"/>
  <c r="K398" i="4"/>
  <c r="P398" i="4" s="1"/>
  <c r="K399" i="4"/>
  <c r="P399" i="4" s="1"/>
  <c r="K400" i="4"/>
  <c r="P400" i="4" s="1"/>
  <c r="K401" i="4"/>
  <c r="P401" i="4" s="1"/>
  <c r="K402" i="4"/>
  <c r="P402" i="4" s="1"/>
  <c r="K403" i="4"/>
  <c r="P403" i="4" s="1"/>
  <c r="K404" i="4"/>
  <c r="P404" i="4" s="1"/>
  <c r="K405" i="4"/>
  <c r="P405" i="4" s="1"/>
  <c r="K406" i="4"/>
  <c r="P406" i="4" s="1"/>
  <c r="K407" i="4"/>
  <c r="P407" i="4" s="1"/>
  <c r="K408" i="4"/>
  <c r="P408" i="4" s="1"/>
  <c r="K409" i="4"/>
  <c r="P409" i="4" s="1"/>
  <c r="K410" i="4"/>
  <c r="P410" i="4" s="1"/>
  <c r="K411" i="4"/>
  <c r="P411" i="4" s="1"/>
  <c r="K412" i="4"/>
  <c r="P412" i="4" s="1"/>
  <c r="K413" i="4"/>
  <c r="P413" i="4" s="1"/>
  <c r="K414" i="4"/>
  <c r="P414" i="4" s="1"/>
  <c r="K415" i="4"/>
  <c r="P415" i="4" s="1"/>
  <c r="K416" i="4"/>
  <c r="P416" i="4" s="1"/>
  <c r="K417" i="4"/>
  <c r="P417" i="4" s="1"/>
  <c r="K418" i="4"/>
  <c r="P418" i="4" s="1"/>
  <c r="K419" i="4"/>
  <c r="P419" i="4" s="1"/>
  <c r="K420" i="4"/>
  <c r="P420" i="4" s="1"/>
  <c r="K421" i="4"/>
  <c r="P421" i="4" s="1"/>
  <c r="K422" i="4"/>
  <c r="P422" i="4" s="1"/>
  <c r="K423" i="4"/>
  <c r="P423" i="4" s="1"/>
  <c r="K424" i="4"/>
  <c r="P424" i="4" s="1"/>
  <c r="K425" i="4"/>
  <c r="P425" i="4" s="1"/>
  <c r="K426" i="4"/>
  <c r="P426" i="4" s="1"/>
  <c r="K427" i="4"/>
  <c r="P427" i="4" s="1"/>
  <c r="K428" i="4"/>
  <c r="P428" i="4" s="1"/>
  <c r="K429" i="4"/>
  <c r="P429" i="4" s="1"/>
  <c r="K430" i="4"/>
  <c r="P430" i="4" s="1"/>
  <c r="K431" i="4"/>
  <c r="P431" i="4" s="1"/>
  <c r="K432" i="4"/>
  <c r="P432" i="4" s="1"/>
  <c r="K433" i="4"/>
  <c r="P433" i="4" s="1"/>
  <c r="K434" i="4"/>
  <c r="P434" i="4" s="1"/>
  <c r="K435" i="4"/>
  <c r="P435" i="4" s="1"/>
  <c r="K437" i="4"/>
  <c r="P437" i="4" s="1"/>
  <c r="K438" i="4"/>
  <c r="P438" i="4" s="1"/>
  <c r="K439" i="4"/>
  <c r="P439" i="4" s="1"/>
  <c r="K440" i="4"/>
  <c r="P440" i="4" s="1"/>
  <c r="K441" i="4"/>
  <c r="P441" i="4" s="1"/>
  <c r="K442" i="4"/>
  <c r="P442" i="4" s="1"/>
  <c r="K443" i="4"/>
  <c r="P443" i="4" s="1"/>
  <c r="K444" i="4"/>
  <c r="P444" i="4" s="1"/>
  <c r="K445" i="4"/>
  <c r="P445" i="4" s="1"/>
  <c r="K446" i="4"/>
  <c r="P446" i="4" s="1"/>
  <c r="K447" i="4"/>
  <c r="P447" i="4" s="1"/>
  <c r="K448" i="4"/>
  <c r="P448" i="4" s="1"/>
  <c r="K449" i="4"/>
  <c r="P449" i="4" s="1"/>
  <c r="K450" i="4"/>
  <c r="P450" i="4" s="1"/>
  <c r="K452" i="4"/>
  <c r="P452" i="4" s="1"/>
  <c r="K453" i="4"/>
  <c r="P453" i="4" s="1"/>
  <c r="K455" i="4"/>
  <c r="P455" i="4" s="1"/>
  <c r="L468" i="4"/>
  <c r="L472" i="4"/>
  <c r="L473" i="4"/>
  <c r="L474" i="4"/>
  <c r="L480" i="4"/>
  <c r="L484" i="4"/>
  <c r="L485" i="4"/>
  <c r="L486" i="4"/>
  <c r="L491" i="4"/>
  <c r="L495" i="4"/>
  <c r="L496" i="4"/>
  <c r="L497" i="4"/>
  <c r="L503" i="4"/>
  <c r="L508" i="4"/>
  <c r="L509" i="4"/>
  <c r="L515" i="4"/>
  <c r="L520" i="4"/>
  <c r="L521" i="4"/>
  <c r="L463" i="4"/>
  <c r="L464" i="4"/>
  <c r="L466" i="4"/>
  <c r="L467" i="4"/>
  <c r="L469" i="4"/>
  <c r="L470" i="4"/>
  <c r="L471" i="4"/>
  <c r="L475" i="4"/>
  <c r="L476" i="4"/>
  <c r="L478" i="4"/>
  <c r="L479" i="4"/>
  <c r="L481" i="4"/>
  <c r="L482" i="4"/>
  <c r="L483" i="4"/>
  <c r="L487" i="4"/>
  <c r="L488" i="4"/>
  <c r="L490" i="4"/>
  <c r="L492" i="4"/>
  <c r="L493" i="4"/>
  <c r="L494" i="4"/>
  <c r="L498" i="4"/>
  <c r="L499" i="4"/>
  <c r="L501" i="4"/>
  <c r="L502" i="4"/>
  <c r="L504" i="4"/>
  <c r="L505" i="4"/>
  <c r="L506" i="4"/>
  <c r="L507" i="4"/>
  <c r="L510" i="4"/>
  <c r="L511" i="4"/>
  <c r="L513" i="4"/>
  <c r="L514" i="4"/>
  <c r="L516" i="4"/>
  <c r="L517" i="4"/>
  <c r="L518" i="4"/>
  <c r="L519" i="4"/>
  <c r="L522" i="4"/>
  <c r="L523" i="4"/>
  <c r="K523" i="4"/>
  <c r="K522" i="4"/>
  <c r="K521" i="4"/>
  <c r="K520" i="4"/>
  <c r="K519" i="4"/>
  <c r="K518" i="4"/>
  <c r="K517" i="4"/>
  <c r="K516" i="4"/>
  <c r="K515" i="4"/>
  <c r="K514" i="4"/>
  <c r="K513" i="4"/>
  <c r="K512" i="4"/>
  <c r="K511" i="4"/>
  <c r="K510" i="4"/>
  <c r="K509" i="4"/>
  <c r="M509" i="4" s="1"/>
  <c r="K508" i="4"/>
  <c r="K507" i="4"/>
  <c r="K506" i="4"/>
  <c r="K505" i="4"/>
  <c r="K504" i="4"/>
  <c r="K503" i="4"/>
  <c r="K502" i="4"/>
  <c r="K501" i="4"/>
  <c r="K500" i="4"/>
  <c r="K499" i="4"/>
  <c r="K498" i="4"/>
  <c r="K497" i="4"/>
  <c r="K496" i="4"/>
  <c r="K495" i="4"/>
  <c r="K494" i="4"/>
  <c r="K493" i="4"/>
  <c r="K492" i="4"/>
  <c r="K491" i="4"/>
  <c r="K490" i="4"/>
  <c r="K489" i="4"/>
  <c r="K488" i="4"/>
  <c r="K487" i="4"/>
  <c r="K486" i="4"/>
  <c r="K485" i="4"/>
  <c r="K484" i="4"/>
  <c r="K483" i="4"/>
  <c r="K482" i="4"/>
  <c r="K481" i="4"/>
  <c r="K480" i="4"/>
  <c r="K479" i="4"/>
  <c r="K478" i="4"/>
  <c r="K477" i="4"/>
  <c r="K476" i="4"/>
  <c r="K475" i="4"/>
  <c r="K474" i="4"/>
  <c r="K473" i="4"/>
  <c r="K472" i="4"/>
  <c r="K471" i="4"/>
  <c r="K470" i="4"/>
  <c r="K469" i="4"/>
  <c r="K468" i="4"/>
  <c r="K467" i="4"/>
  <c r="K466" i="4"/>
  <c r="M466" i="4" s="1"/>
  <c r="K465" i="4"/>
  <c r="K464" i="4"/>
  <c r="M464" i="4" s="1"/>
  <c r="K463" i="4"/>
  <c r="K462" i="4"/>
  <c r="M523" i="4" l="1"/>
  <c r="M514" i="4"/>
  <c r="M479" i="4"/>
  <c r="M499" i="4"/>
  <c r="M476" i="4"/>
  <c r="M513" i="4"/>
  <c r="M503" i="4"/>
  <c r="M468" i="4"/>
  <c r="M474" i="4"/>
  <c r="M488" i="4"/>
  <c r="M491" i="4"/>
  <c r="M467" i="4"/>
  <c r="M475" i="4"/>
  <c r="M482" i="4"/>
  <c r="M462" i="4"/>
  <c r="M463" i="4"/>
  <c r="M487" i="4"/>
  <c r="M510" i="4"/>
  <c r="M522" i="4"/>
  <c r="M472" i="4"/>
  <c r="M502" i="4"/>
  <c r="M497" i="4"/>
  <c r="M519" i="4"/>
  <c r="M481" i="4"/>
  <c r="M490" i="4"/>
  <c r="M505" i="4"/>
  <c r="M511" i="4"/>
  <c r="M484" i="4"/>
  <c r="M495" i="4"/>
  <c r="M507" i="4"/>
  <c r="M518" i="4"/>
  <c r="M473" i="4"/>
  <c r="M485" i="4"/>
  <c r="M496" i="4"/>
  <c r="M508" i="4"/>
  <c r="M520" i="4"/>
  <c r="M469" i="4"/>
  <c r="M492" i="4"/>
  <c r="M504" i="4"/>
  <c r="M516" i="4"/>
  <c r="M470" i="4"/>
  <c r="M493" i="4"/>
  <c r="M517" i="4"/>
  <c r="M471" i="4"/>
  <c r="M483" i="4"/>
  <c r="M494" i="4"/>
  <c r="M506" i="4"/>
  <c r="M501" i="4"/>
  <c r="M515" i="4"/>
  <c r="M480" i="4"/>
  <c r="M521" i="4"/>
  <c r="M486" i="4"/>
  <c r="M498" i="4"/>
  <c r="M478" i="4"/>
  <c r="L465" i="4"/>
  <c r="M465" i="4" s="1"/>
  <c r="L512" i="4"/>
  <c r="M512" i="4" s="1"/>
  <c r="L500" i="4"/>
  <c r="M500" i="4" s="1"/>
  <c r="L489" i="4"/>
  <c r="M489" i="4" s="1"/>
  <c r="L477" i="4"/>
  <c r="M477" i="4" s="1"/>
  <c r="E8" i="3" l="1"/>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F10" i="3" l="1"/>
  <c r="F14" i="3"/>
  <c r="F18" i="3"/>
  <c r="F22" i="3"/>
  <c r="F26" i="3"/>
  <c r="F30" i="3"/>
  <c r="F34" i="3"/>
  <c r="F38" i="3"/>
  <c r="F42" i="3"/>
  <c r="F46" i="3"/>
  <c r="F50" i="3"/>
  <c r="F54" i="3"/>
  <c r="F58" i="3"/>
  <c r="F62" i="3"/>
  <c r="F66" i="3"/>
  <c r="F11" i="3"/>
  <c r="F15" i="3"/>
  <c r="F19" i="3"/>
  <c r="F23" i="3"/>
  <c r="F27" i="3"/>
  <c r="F31" i="3"/>
  <c r="F35" i="3"/>
  <c r="F39" i="3"/>
  <c r="F43" i="3"/>
  <c r="F47" i="3"/>
  <c r="F51" i="3"/>
  <c r="F55" i="3"/>
  <c r="F59" i="3"/>
  <c r="F63" i="3"/>
  <c r="F67" i="3"/>
  <c r="F56" i="3"/>
  <c r="F8" i="3"/>
  <c r="F12" i="3"/>
  <c r="F16" i="3"/>
  <c r="F20" i="3"/>
  <c r="F24" i="3"/>
  <c r="F28" i="3"/>
  <c r="F32" i="3"/>
  <c r="F36" i="3"/>
  <c r="F40" i="3"/>
  <c r="F44" i="3"/>
  <c r="F48" i="3"/>
  <c r="F52" i="3"/>
  <c r="F60" i="3"/>
  <c r="F64" i="3"/>
  <c r="F68" i="3"/>
  <c r="F9" i="3"/>
  <c r="F13" i="3"/>
  <c r="F17" i="3"/>
  <c r="F21" i="3"/>
  <c r="F25" i="3"/>
  <c r="F29" i="3"/>
  <c r="F33" i="3"/>
  <c r="F37" i="3"/>
  <c r="F41" i="3"/>
  <c r="F45" i="3"/>
  <c r="F49" i="3"/>
  <c r="F53" i="3"/>
  <c r="F57" i="3"/>
  <c r="F61" i="3"/>
  <c r="F65" i="3"/>
  <c r="F69" i="3"/>
</calcChain>
</file>

<file path=xl/sharedStrings.xml><?xml version="1.0" encoding="utf-8"?>
<sst xmlns="http://schemas.openxmlformats.org/spreadsheetml/2006/main" count="4220" uniqueCount="678">
  <si>
    <t>Formato : ESTUDIO DE MERCADO O ANALISIS DE COSTOS</t>
  </si>
  <si>
    <t xml:space="preserve">INVITACIONES A COTIZAR  / SOPORTES DEL ANALISIS DE COSTOS </t>
  </si>
  <si>
    <t>CALCULO DEL VALOR MAXIMO A PAGAR POR LA ENTIDAD</t>
  </si>
  <si>
    <t>ITEMS REPUESTOS</t>
  </si>
  <si>
    <t>ITEM</t>
  </si>
  <si>
    <t>DESCRIPCION</t>
  </si>
  <si>
    <t>CANT</t>
  </si>
  <si>
    <t>VALOR CON IVA
PRADO [LC 90] VX AT 3400CC 5P TC</t>
  </si>
  <si>
    <t>VALOR CON IVA
FORTUNER SR5 MT 4000CC 4X4</t>
  </si>
  <si>
    <t>VALOR CON IVA
PRADO [LC 150] TX AT 4000CC 5P</t>
  </si>
  <si>
    <t>VALOR CON IVA
BURBUJA [LC 80] AUTANA [FZJ80] MT 4500CC</t>
  </si>
  <si>
    <t>VALOR CON IVA
PRADO [LC 150] TX-L AT 4000CC 5P CT</t>
  </si>
  <si>
    <t>VALOR CON IVA 4RUNNER SR5 AT4000CC 5P</t>
  </si>
  <si>
    <t>VALOR CON IVA HILUX DC 2,4 DIESEL 4X4</t>
  </si>
  <si>
    <t>ABRAZADERA BARRA ESTABILIZADORA</t>
  </si>
  <si>
    <t>UNIDAD</t>
  </si>
  <si>
    <t>ABRAZADERAS RADIADOR</t>
  </si>
  <si>
    <t>ACEITE COMPRESOR</t>
  </si>
  <si>
    <t>CUARTO</t>
  </si>
  <si>
    <t>N/A</t>
  </si>
  <si>
    <t>ACEITE HIDRAULICO</t>
  </si>
  <si>
    <t>ACEITE MOTOR</t>
  </si>
  <si>
    <t>ACEITE MOTOR SINTETICO</t>
  </si>
  <si>
    <t>ACEITE MOTOR X 1 CUARTO</t>
  </si>
  <si>
    <t>AJUSTADOR BANDAS DE FRENO</t>
  </si>
  <si>
    <t>ALTERNADOR</t>
  </si>
  <si>
    <t>ALTERNADOR AIRE ACONDICIONADO</t>
  </si>
  <si>
    <t>AMORTIGUADOR CAPOT</t>
  </si>
  <si>
    <t>JUEGO</t>
  </si>
  <si>
    <t>AMORTIGUADOR DELANTERO</t>
  </si>
  <si>
    <t>AMORTIGUADOR DIRECCION</t>
  </si>
  <si>
    <t>AMORTIGUADOR SILLAS</t>
  </si>
  <si>
    <t>AMORTIGUADOR TRASERO</t>
  </si>
  <si>
    <t>ANILLO SEPARADOR EJE</t>
  </si>
  <si>
    <t>ANILLO SINCRONIZADOR DE CUARTA</t>
  </si>
  <si>
    <t>ANILLO SINCRONIZADOR DE PRIMERA</t>
  </si>
  <si>
    <t>ANILLO SINCRONIZADOR DE QUINTA</t>
  </si>
  <si>
    <t>ANILLO SINCRONIZADOR DE SEGUNDA</t>
  </si>
  <si>
    <t>ANILLO SINCRONIZADOR DE TERCERA</t>
  </si>
  <si>
    <t>ANILLO SINCRONIZADOR PRIMERA Y REVERSO</t>
  </si>
  <si>
    <t>ANILLOS DEL PISTON</t>
  </si>
  <si>
    <t>ANILLOS DEL PISTON MOTOR</t>
  </si>
  <si>
    <t>ARANDELA TAPON CARTER</t>
  </si>
  <si>
    <t>ARANDELAS DE AJUSTE</t>
  </si>
  <si>
    <t>ARANDELAS DE AJUSTE (CAJA )</t>
  </si>
  <si>
    <t>ARANDELAS DE AJUSTE (TRANSMISION )</t>
  </si>
  <si>
    <t>ARBOL DE LEVAS</t>
  </si>
  <si>
    <t>ARBOL DE LEVAS ADMISION</t>
  </si>
  <si>
    <t>ARBOL DE LEVAS ESCAPE</t>
  </si>
  <si>
    <t>ARRANQUE</t>
  </si>
  <si>
    <t>ASIENTO PALANCA CAMBIO</t>
  </si>
  <si>
    <t>BALANCIN COMPLETO MUELLE</t>
  </si>
  <si>
    <t>BALINERA ALTERNADOR</t>
  </si>
  <si>
    <t>BALINERA VOLANTE</t>
  </si>
  <si>
    <t>BALINERA VOLANTE MOTOR</t>
  </si>
  <si>
    <t>BANDA FRENO TRASERO</t>
  </si>
  <si>
    <t>BANDAS FRENOS</t>
  </si>
  <si>
    <t>BANDAS FRENOS TRASEROS</t>
  </si>
  <si>
    <t>BARRA ESTABILIZADORA</t>
  </si>
  <si>
    <t>BARRA ESTABILIZADORA- DEL</t>
  </si>
  <si>
    <t>BARRA ESTABILIZADORA- TRAS</t>
  </si>
  <si>
    <t>BASE AMORTIGUADOR DELANTERO</t>
  </si>
  <si>
    <t>BASE AMORTIGUADOR TRASERO</t>
  </si>
  <si>
    <t>BATERIA</t>
  </si>
  <si>
    <t>BATERIA (INCLUYE REVISION CARGA )</t>
  </si>
  <si>
    <t>BIELA</t>
  </si>
  <si>
    <t>BIELA DIRECCION</t>
  </si>
  <si>
    <t>BIELETA CONTROL CAMBIOS</t>
  </si>
  <si>
    <t>BISAGRA CAPOT</t>
  </si>
  <si>
    <t>N/S</t>
  </si>
  <si>
    <t>BLOQUE MOTOR</t>
  </si>
  <si>
    <t>BOBINA COMPRESOR A/A</t>
  </si>
  <si>
    <t>BOBINA DE ENCENDIDO</t>
  </si>
  <si>
    <t>BOBINADO ARRANQUE</t>
  </si>
  <si>
    <t>BOBINAS DE CAMPO</t>
  </si>
  <si>
    <t>BOCIN RUEDA COMPLETO</t>
  </si>
  <si>
    <t>BOMBA AUXILIAR DE EMBRAGUE</t>
  </si>
  <si>
    <t>BOMBA COMBUSTIBLE (CON DESMONTAR Y MONTAR TANQUE)</t>
  </si>
  <si>
    <t>BOMBA COMBUSTIBLE (SIN DESMONTAR Y MONTAR TANQUE)</t>
  </si>
  <si>
    <t>BOMBA DE ACEITE</t>
  </si>
  <si>
    <t>BOMBA DE AGUA</t>
  </si>
  <si>
    <t>BOMBA DE COMBUSTIBLE</t>
  </si>
  <si>
    <t>BOMBA DE FRENO</t>
  </si>
  <si>
    <t>BOMBA HIDRAULICA</t>
  </si>
  <si>
    <t>BOMBA INYECCION</t>
  </si>
  <si>
    <t>BOMBA PRINCIPAL EMBRAGUE</t>
  </si>
  <si>
    <t>BOMBILLO COCUYO</t>
  </si>
  <si>
    <t>BOMBILLO DIRECCIONAL</t>
  </si>
  <si>
    <t>BOMBILLO ESTROBER</t>
  </si>
  <si>
    <t>BOMBILLO EXPLORADORA</t>
  </si>
  <si>
    <t>BOMBILLO FAROLA</t>
  </si>
  <si>
    <t>BOMBILLO HALOGENO</t>
  </si>
  <si>
    <t>BOMBILLO LUZ TECHO</t>
  </si>
  <si>
    <t>BOMBILLO REVERSA</t>
  </si>
  <si>
    <t>BOMBILLO STOP</t>
  </si>
  <si>
    <t>BOMBILLO TABLERO</t>
  </si>
  <si>
    <t>BOMBILLO TIPO FUSIBLE</t>
  </si>
  <si>
    <t>BOMBILLO UNIDAD</t>
  </si>
  <si>
    <t>BOMBILLO UNIDAD LUZ DIA</t>
  </si>
  <si>
    <t>BOSTER</t>
  </si>
  <si>
    <t>BOSTER PUERTA</t>
  </si>
  <si>
    <t>BOTELLA FILTRO DESIDRATADOR A/A</t>
  </si>
  <si>
    <t>BOTIQUIN</t>
  </si>
  <si>
    <t>KIT</t>
  </si>
  <si>
    <t>BRAZO AXIAL</t>
  </si>
  <si>
    <t>BRAZO AXIAL DIRECCION</t>
  </si>
  <si>
    <t>BRAZO DE ARRASTRE TRASERO</t>
  </si>
  <si>
    <t>BRAZO DE CAMBIO DE REVERSA</t>
  </si>
  <si>
    <t>BRAZO DE CONTROL TRASERO</t>
  </si>
  <si>
    <t>BRAZO TENSOR VENTILADOR</t>
  </si>
  <si>
    <t>BRONCES SINCRONIZADORES (JUEGO)</t>
  </si>
  <si>
    <t>BUJE CONTROL CAMBIOS</t>
  </si>
  <si>
    <t>BUJE CREMALLERA</t>
  </si>
  <si>
    <t>BUJE DEL EJE DE SELECCION Y CAMBIO</t>
  </si>
  <si>
    <t>BUJE INFERIOR Y ANILLO SOPORTE ENGANCHE</t>
  </si>
  <si>
    <t>BUJE MUELLE PARTE FIJA</t>
  </si>
  <si>
    <t>BUJE PUENTE DELANTERO TRANSFER</t>
  </si>
  <si>
    <t>BUJE SUJECION CAJA DE DIRECCION</t>
  </si>
  <si>
    <t>BUJE SUJECION CAJA DIRECCION</t>
  </si>
  <si>
    <t>BUJE TIJERA INFERIOR</t>
  </si>
  <si>
    <t>BUJE TIJERA SUPERIOR</t>
  </si>
  <si>
    <t>BUJE TIJERA SUPERIOR X 2 UNI</t>
  </si>
  <si>
    <t>BUJES BARRA ESTABILIZADORA (CAUCHO) X 2 UNI</t>
  </si>
  <si>
    <t>BUJES BARRA ESTABILIZADORA (CENTRALES CAUCHO)</t>
  </si>
  <si>
    <t>BUJES BRAZO DE CONTROL</t>
  </si>
  <si>
    <t>BUJES CUNA MOTOR X 4 UNI</t>
  </si>
  <si>
    <t>BUJES DE CONTROL BRAZO SUPERIOR TRASERO</t>
  </si>
  <si>
    <t>BUJES MOTOR ARRANQUE</t>
  </si>
  <si>
    <t>BUJES TIJERA INFERIOR X 2 UNI</t>
  </si>
  <si>
    <t>BUJIA MOTOR</t>
  </si>
  <si>
    <t>BUJIA PRE- CALENTAMIENTO</t>
  </si>
  <si>
    <t>CABLE AUTOMOTRIZ N° 14 A 18 X METRO</t>
  </si>
  <si>
    <t>CABLE AUTOMOTRIZ N° 8 X METRO</t>
  </si>
  <si>
    <t>CABLE AUTOMOTRIZ N°10 X METRO</t>
  </si>
  <si>
    <t>CADENA CARDAN</t>
  </si>
  <si>
    <t>CAJA DE DIRECCION</t>
  </si>
  <si>
    <t>CAJA DEL DIFERENCIAL</t>
  </si>
  <si>
    <t>CAJA DEL TRAS-EJE IZQUIERDA (CARCASA)</t>
  </si>
  <si>
    <t>CALIPER COMPLETO</t>
  </si>
  <si>
    <t>CAMARA</t>
  </si>
  <si>
    <t>CAMARA TRASERA DE RESORTE</t>
  </si>
  <si>
    <t>CAMBIO SIGLAS</t>
  </si>
  <si>
    <t>CAMPANA FRENO</t>
  </si>
  <si>
    <t>CAMPANA FRENO TRASERA</t>
  </si>
  <si>
    <t>CANASTA DIFERENCIAL</t>
  </si>
  <si>
    <t>CARCAZA ALTERNADOR</t>
  </si>
  <si>
    <t>CARCAZA SINFIN CAJA DE DIRECCION</t>
  </si>
  <si>
    <t>CARDAN DE TRANSFER</t>
  </si>
  <si>
    <t>CARDAN PRINCIPAL</t>
  </si>
  <si>
    <t>CARTER</t>
  </si>
  <si>
    <t>CASQUETES DE BANCADA</t>
  </si>
  <si>
    <t>CASQUETES DE LA BIELA</t>
  </si>
  <si>
    <t>CATALIZADOR EXOSTO</t>
  </si>
  <si>
    <t>CAUCHO Y BALINERA CARDAN</t>
  </si>
  <si>
    <t>CHAPA PUERTA</t>
  </si>
  <si>
    <t>CHUPA BOMBA FRENO</t>
  </si>
  <si>
    <t>CHUPAS</t>
  </si>
  <si>
    <t>CIGÜEÑAL</t>
  </si>
  <si>
    <t>CILINDRO DE AIRE</t>
  </si>
  <si>
    <t>CILINDRO FRENO</t>
  </si>
  <si>
    <t>CINTA AISLANTE</t>
  </si>
  <si>
    <t>CLIMA FRESS</t>
  </si>
  <si>
    <t>COLLARIN EMBRAGUE</t>
  </si>
  <si>
    <t>COLUMNA DIRECCION</t>
  </si>
  <si>
    <t>COMPRESOR AIRE ACONDICIONADO</t>
  </si>
  <si>
    <t>CONDUCTO DE REFRIGERACION (TUBO)</t>
  </si>
  <si>
    <t>CONDUCTO PLASTICO DE REFRIGERACION (TUBO)</t>
  </si>
  <si>
    <t>CONECTOR AIRE</t>
  </si>
  <si>
    <t>CONECTOR ALTERNADOR</t>
  </si>
  <si>
    <t>CONECTOR ELECTRICO</t>
  </si>
  <si>
    <t>CONECTOR SISTEMA DE INYECCION</t>
  </si>
  <si>
    <t>CONTROL ALARMA</t>
  </si>
  <si>
    <t>COPAS RIN</t>
  </si>
  <si>
    <t>CORONA Y SPEED</t>
  </si>
  <si>
    <t>CORREA BOMBA HIDRAULICA</t>
  </si>
  <si>
    <t>CORREA AIRE ACONDICIONADO</t>
  </si>
  <si>
    <t>CORREA ALTERNADOR</t>
  </si>
  <si>
    <t>CORREA AUXILIAR A/A</t>
  </si>
  <si>
    <t>CORREA COMPRESOR</t>
  </si>
  <si>
    <t>CORREA UNICA ACCESORIOS</t>
  </si>
  <si>
    <t>CORREA VENTILADOR</t>
  </si>
  <si>
    <t>CORREAL BOMBA HIDRAULICA</t>
  </si>
  <si>
    <t>CREMALLERA CAJA DIRECCION</t>
  </si>
  <si>
    <t>CREMALLERA VIDRIO PUERTA</t>
  </si>
  <si>
    <t>CRUCETA CARDAN</t>
  </si>
  <si>
    <t>CUBIERTA REPARTICION COMPLETA</t>
  </si>
  <si>
    <t>CUBO SINCRONIZADOR DE 1-2 MARCHAS</t>
  </si>
  <si>
    <t>CUBO SINCRONIZADOR DE 3 Y 4 MARCHAS</t>
  </si>
  <si>
    <t>CULATA</t>
  </si>
  <si>
    <t>CUNA MOTOR</t>
  </si>
  <si>
    <t>DEPOSITO LAVA VIDRIOS</t>
  </si>
  <si>
    <t>DESENGRASANTE</t>
  </si>
  <si>
    <t>DIAFRAGMA CAMARA</t>
  </si>
  <si>
    <t>DIAFRAGMA FRENO DE AHOGO</t>
  </si>
  <si>
    <t>DISCO FRENO</t>
  </si>
  <si>
    <t>DISCO FRENO DELANTERO</t>
  </si>
  <si>
    <t>DISCO FRENO TRASERO</t>
  </si>
  <si>
    <t>DISCO FRICCION</t>
  </si>
  <si>
    <t>DISTRIBUIDOR</t>
  </si>
  <si>
    <t>EJE ENGRANAJE DE REVERSA</t>
  </si>
  <si>
    <t>EJE CUENTA KILOMETROS</t>
  </si>
  <si>
    <t>EJE DE CAMBIO DE BAJA VELOCIDAD</t>
  </si>
  <si>
    <t>EJE DE CAMBIO DE REVERSA/QUINTA MARCHA</t>
  </si>
  <si>
    <t>EJE DE ENTRADA</t>
  </si>
  <si>
    <t>EJE DE SELECCION Y CAMBIO</t>
  </si>
  <si>
    <t>EJE DEL ENGRANAJE DEL PIÑON DIFERENCIAL</t>
  </si>
  <si>
    <t>ELECTROVALVULA</t>
  </si>
  <si>
    <t>ELEMENTO SEDIMENTADOR</t>
  </si>
  <si>
    <t>EMPAQUE BOMBA DE AGUA</t>
  </si>
  <si>
    <t>EMPAQUE CUERPO ACELERACION</t>
  </si>
  <si>
    <t>EMPAQUE DE LA CAJA DE CONTROL DE ENGRANAJE DE CAMBIOS</t>
  </si>
  <si>
    <t>EMPAQUETADURA BOMBA FRENO</t>
  </si>
  <si>
    <t>EMPAQUETADURA CAJA DIRECCION COMPLETA</t>
  </si>
  <si>
    <t>EMPAQUETADURA COMPLETA CAJA DIRECCION</t>
  </si>
  <si>
    <t>EMPAQUETADURA MOTOR COMPLETA</t>
  </si>
  <si>
    <t>ENFOCADOR RADIADOR</t>
  </si>
  <si>
    <t>ENFRIADOR DE ACEITE</t>
  </si>
  <si>
    <t>ENGRACE GENERAL</t>
  </si>
  <si>
    <t>ENGRANAJE DE CUARTA MARCHA DEL EJE CONTADOR</t>
  </si>
  <si>
    <t>ENGRANAJE DE CUARTA MARCHA EJE DE ENTRADA</t>
  </si>
  <si>
    <t>ENGRANAJE DE PRIMERA MARCHA EJE CONTADOR</t>
  </si>
  <si>
    <t>ENGRANAJE DE QUINTA MARCHA DEL EJE CONTADOR</t>
  </si>
  <si>
    <t>ENGRANAJE DE REVERSA</t>
  </si>
  <si>
    <t>ENGRANAJE DE SEGUNDA MARCHA DEL EJE CONTADOR</t>
  </si>
  <si>
    <t>ENGRANAJE DE TERCERA MARCHA DEL EJE CONTADOR</t>
  </si>
  <si>
    <t>ENGRANAJE DE TERCERA MARCHA EJE DE ENTRADA</t>
  </si>
  <si>
    <t>ENGRANAJE DEL LADO DEL DIFERENCIAL</t>
  </si>
  <si>
    <t>ENGRANAJE DEL VELOCIMETRO</t>
  </si>
  <si>
    <t>ENGRANAJE O PIÑON DIFERENCIAL</t>
  </si>
  <si>
    <t>ENGRANAJE QUINTA MARCHA DEL EJE DE ENTRADA</t>
  </si>
  <si>
    <t>ESCOBILLA ALTERNADOR</t>
  </si>
  <si>
    <t>ESCOBILLA ARRANQUE</t>
  </si>
  <si>
    <t>ESCOBILLAS DE ALTERNADOR</t>
  </si>
  <si>
    <t>EXTRACTOR ELECTRICO BAÑO</t>
  </si>
  <si>
    <t>FAN CLUTCH</t>
  </si>
  <si>
    <t>FILTRO AUXILIAR ACEITE</t>
  </si>
  <si>
    <t>FILTRO COALESCENTE DE ACEITE</t>
  </si>
  <si>
    <t>FILTRO DE ACEITE</t>
  </si>
  <si>
    <t>FILTRO DE AIRE</t>
  </si>
  <si>
    <t>FILTRO DE AIRE ACONDICIONADO</t>
  </si>
  <si>
    <t>FILTRO DE AIRE EXTERNO</t>
  </si>
  <si>
    <t>FILTRO DE AIRE INTERNO</t>
  </si>
  <si>
    <t>FILTRO DE COMBUSTIBLE</t>
  </si>
  <si>
    <t>FILTRO EVAPORADOR A/C</t>
  </si>
  <si>
    <t>FILTRO PRINCIPAL ACEITE</t>
  </si>
  <si>
    <t>FILTRO SEDIMENTADOR COMPLETO</t>
  </si>
  <si>
    <t>FILTRO SEPARADOR DE AGUA</t>
  </si>
  <si>
    <t>FILTRO SEPARADOR DE COMBUSTIBLE (TRAMPA)</t>
  </si>
  <si>
    <t>FILTRO TRAMPA DE COMBUSTIBLE</t>
  </si>
  <si>
    <t>FISIBLE DE AUTOMOCION MINI DE 2 A 30 AMPER</t>
  </si>
  <si>
    <t>FISIBLE MAXI DE 20 A 50 AMPER</t>
  </si>
  <si>
    <t>FISIBLE MAXI DE 60 A 100 AMPER</t>
  </si>
  <si>
    <t>FISIBLE MINI PERFIL BAJO DE 2 A 30 AMPER</t>
  </si>
  <si>
    <t>FLASHER DIRECCIONALES</t>
  </si>
  <si>
    <t>FLOTADOR TANQUE COMBUSTIBLE</t>
  </si>
  <si>
    <t>FORMADOR DE EMPAQUES</t>
  </si>
  <si>
    <t>FORRO TIMON</t>
  </si>
  <si>
    <t>FORROS SILLAS</t>
  </si>
  <si>
    <t>FRENO ENBRAGUE</t>
  </si>
  <si>
    <t>FUELLE AIRES PARA ASIENTO</t>
  </si>
  <si>
    <t>FUELLE AIRES PARA CABINA</t>
  </si>
  <si>
    <t>FUSIBLE DE AUTOMOCION MINI DE 2 A 30 AMPER</t>
  </si>
  <si>
    <t>GALON</t>
  </si>
  <si>
    <t>FUSIBLE MAXI DE 20 A 50 AMPER</t>
  </si>
  <si>
    <t>FUSIBLE MAXI DE 60 A 100 AMPER</t>
  </si>
  <si>
    <t>FUSIBLE MINI PERFIL BAJO DE 2 A 30 AMPER</t>
  </si>
  <si>
    <t>FUSIBLE NORMAL DE 1 A 40 AMPER</t>
  </si>
  <si>
    <t>FUSIBLE TERMICO</t>
  </si>
  <si>
    <t>GOBERNADOR</t>
  </si>
  <si>
    <t>GOLLETE TANQUE COMBUSTIBLE</t>
  </si>
  <si>
    <t>GRASA DE LITIO</t>
  </si>
  <si>
    <t>GUARDA POLVOS AXIALES</t>
  </si>
  <si>
    <t>GUARDA POLVOS CAJA DE DIRECCION</t>
  </si>
  <si>
    <t>GUARDA POLVOS CAJA DIRECCION</t>
  </si>
  <si>
    <t>GUARDAPOLVO EJE MOTRIZ</t>
  </si>
  <si>
    <t>GUARDAPOLVO HORQUILLA</t>
  </si>
  <si>
    <t>GUAYA ACELERADOR</t>
  </si>
  <si>
    <t>GUAYA CONTROL CAMBIOS</t>
  </si>
  <si>
    <t>GUAYA EMBRAGUE</t>
  </si>
  <si>
    <t>GUAYA FRENO DE MANO - DER</t>
  </si>
  <si>
    <t>GUAYA FRENO DE MANO – IZQ</t>
  </si>
  <si>
    <t>GUAYA SELECTORA CONTROL CAMBIOS</t>
  </si>
  <si>
    <t>GUAYA TAPA BAUL</t>
  </si>
  <si>
    <t>GUAYA VELOCIMETRO</t>
  </si>
  <si>
    <t>GUIAS VALVULA</t>
  </si>
  <si>
    <t>GUIAS VALVULA ADMISION</t>
  </si>
  <si>
    <t>GUIAS VALVULA ESCAPE</t>
  </si>
  <si>
    <t>GUZANILLO A/A</t>
  </si>
  <si>
    <t>HOJA PRINCIPAL MUELLE</t>
  </si>
  <si>
    <t>HOJA PRINCIPAL MUELLE DELANTERO</t>
  </si>
  <si>
    <t>HOJA PRINCIPAL MUELLE TRASEO</t>
  </si>
  <si>
    <t>HORQUILLA DE CAMBIO DE ALTA VELOCIDAD</t>
  </si>
  <si>
    <t>HORQUILLA DE CAMBIO DE BAJA VELOCIDAD</t>
  </si>
  <si>
    <t>HORQUILLA DE CAMBIO DE REVERSA/QUINTA MARCHA</t>
  </si>
  <si>
    <t>HORQUILLA EMBRAGUE</t>
  </si>
  <si>
    <t>IMPULSADOR MOTOR</t>
  </si>
  <si>
    <t>IMPULSOR O BENDIX</t>
  </si>
  <si>
    <t>INDICADOR DE BAJA PRESION</t>
  </si>
  <si>
    <t>INDUCIDO ALTERNADOR</t>
  </si>
  <si>
    <t>INDUCIDO O BOBINA </t>
  </si>
  <si>
    <t>INSTALACION DE ALTA</t>
  </si>
  <si>
    <t>INTERCULER</t>
  </si>
  <si>
    <t>INTERRUPTOR ELEVA VIDRIOS</t>
  </si>
  <si>
    <t>INTERRUPTOR O PERA DE REVERSA</t>
  </si>
  <si>
    <t>INTERRUPTOR PARQUEO</t>
  </si>
  <si>
    <t>INYECTOR</t>
  </si>
  <si>
    <t>JUEGO DE CAUCHO VALVULAS</t>
  </si>
  <si>
    <t>JUEGO DE LAINAS AJUSTE DIFERENCIAL</t>
  </si>
  <si>
    <t>JUEGO JUNTAS EJE CARDANISO</t>
  </si>
  <si>
    <t>JUNTA CUERPO DEL ACELERADOR</t>
  </si>
  <si>
    <t>JUNTA CULATA</t>
  </si>
  <si>
    <t>JUNTA DEL MULTIPLE ESCAPE</t>
  </si>
  <si>
    <t>JUNTA MULTIPLE</t>
  </si>
  <si>
    <t>JUNTA MULTIPLE DE ADMISION</t>
  </si>
  <si>
    <t>JUNTA TAPA CARTER MOTOR</t>
  </si>
  <si>
    <t>JUNTA TAPA VALVULAS</t>
  </si>
  <si>
    <t>KIT CENTRO CARDAN</t>
  </si>
  <si>
    <t>KIT EMBRAGUE (DISCO, PRENSA Y BALINERA)</t>
  </si>
  <si>
    <t>KIT EMBRAGUE(DISCO, PRENSA Y BALINERA)</t>
  </si>
  <si>
    <t>KIT PRE FILTROS INYECTORES</t>
  </si>
  <si>
    <t>KIT REPARACION (PISTON, ANILLOS Y CAMISAS)</t>
  </si>
  <si>
    <t>KIT REPARACION 5TA RUEDA</t>
  </si>
  <si>
    <t>KIT REPARTICION MOTOR COMPLETA (CORREA, TENSOR Y PATIN)</t>
  </si>
  <si>
    <t>KIT VARILLAJE PALANCA DE CAMBIOS</t>
  </si>
  <si>
    <t>LAMPARA DIRECCIONAL DER</t>
  </si>
  <si>
    <t>LAMPARA DIRECCIONAL IZQ.</t>
  </si>
  <si>
    <t>LAMPARA STOP TRASERO</t>
  </si>
  <si>
    <t>LAMPARA STOP TRASERO DER</t>
  </si>
  <si>
    <t>LAMPARA STOP TRASERO IZQ.</t>
  </si>
  <si>
    <t>LAMPARA UNIDAD LUZ DER</t>
  </si>
  <si>
    <t>LAMPARA UNIDAD LUZ IZQ.</t>
  </si>
  <si>
    <t>LIANAS ANTI RUIDO PASTILLAS</t>
  </si>
  <si>
    <t>LIGA CAMARA DINAMICA</t>
  </si>
  <si>
    <t>LIMITADOR FRENADA</t>
  </si>
  <si>
    <t>LIMPIA CARBURADO</t>
  </si>
  <si>
    <t>LIMPIADOR DE INYECTORES</t>
  </si>
  <si>
    <t>LIMPIADOR INYECTORES</t>
  </si>
  <si>
    <t>LIMPIADOR PARTES DE FRENO</t>
  </si>
  <si>
    <t>LIMPIADOR PARTES ELECTRICAS</t>
  </si>
  <si>
    <t>LINEA COMPRESOR A/A A CONDENSADOR</t>
  </si>
  <si>
    <t>LINEA COMPRESOR A/A AL EVAPORADOR</t>
  </si>
  <si>
    <t>LINEA DE AIRE</t>
  </si>
  <si>
    <t>LIQUIDO DE FRENOS X PINTA</t>
  </si>
  <si>
    <t>LIQUIDO PARA BATERIA</t>
  </si>
  <si>
    <t>LIQUIDO REFRIGERANTE</t>
  </si>
  <si>
    <t>LLANTA</t>
  </si>
  <si>
    <t>LLANTAS (ESPECIALES DE TACO)</t>
  </si>
  <si>
    <t>LLAVE SWITCH</t>
  </si>
  <si>
    <t>LLAVE SWITCH CON CHIP</t>
  </si>
  <si>
    <t>LUCES LATERALES</t>
  </si>
  <si>
    <t>MANGAS SINCRONIZADORAS CAMBIOS</t>
  </si>
  <si>
    <t>MANGERA FRENO TRASERO</t>
  </si>
  <si>
    <t>MANGERA TURBO</t>
  </si>
  <si>
    <t>MANGUERA A/A</t>
  </si>
  <si>
    <t>MANGUERA CALEFACTOR ENTRADA</t>
  </si>
  <si>
    <t>MANGUERA CALEFACTOR SALIDA</t>
  </si>
  <si>
    <t>MANGUERA CONDUCTO PLASTICO DE REFRIGERACION</t>
  </si>
  <si>
    <t>MANGUERA DE DESFOGUE</t>
  </si>
  <si>
    <t>MANGUERA DE PRESION EMBRAGUE</t>
  </si>
  <si>
    <t>MANGUERA DIRECCION HIDRAULICA</t>
  </si>
  <si>
    <t>MANGUERA ENTRADA AIRE TURBO</t>
  </si>
  <si>
    <t>MANGUERA ENTRADA INTERCULER</t>
  </si>
  <si>
    <t>MANGUERA ENTRADA MULTIPLE ADMISION</t>
  </si>
  <si>
    <t>MANGUERA FRENO DELANTERO</t>
  </si>
  <si>
    <t>MANGUERA FRENO TRASERO</t>
  </si>
  <si>
    <t>MANGUERA INFERIOR RADIADOR</t>
  </si>
  <si>
    <t>MANGUERA MULTIPLE ADMISION</t>
  </si>
  <si>
    <t>MANGUERA O TUBO PASO COMBUSTIBLE</t>
  </si>
  <si>
    <t>MANGUERA RETORNO TANQUE RECUPERADOR</t>
  </si>
  <si>
    <t>MANGUERA SALIDA INTERCULER</t>
  </si>
  <si>
    <t>MANGUERA SALIDA PURIFICADOR AIRE</t>
  </si>
  <si>
    <t>MANGUERA SUPERIOR RADIADOR</t>
  </si>
  <si>
    <t>MANGUERA TERMOSTATO</t>
  </si>
  <si>
    <t>MANGUERA TURBO</t>
  </si>
  <si>
    <t>MANGUITO SINCRONIZADOR DE 1-2 MARCHAS</t>
  </si>
  <si>
    <t>MANGUITO SINCRONIZADOR DE 3 Y 4 MARCHAS</t>
  </si>
  <si>
    <t>MANIJA PUERTA</t>
  </si>
  <si>
    <t>MANOMETRO DE AIRE</t>
  </si>
  <si>
    <t>MODULADOR M-30</t>
  </si>
  <si>
    <t>MODULO ELECTRONICO</t>
  </si>
  <si>
    <t>MODULO ELECTRONICO DE ENCENDIDO</t>
  </si>
  <si>
    <t>MORDAZA</t>
  </si>
  <si>
    <t>MOTOR LIMPIA BRISAS</t>
  </si>
  <si>
    <t>MOTO-VENTILADOR</t>
  </si>
  <si>
    <t>MUÑECO O TEMPLETE ESTABILIZADORA</t>
  </si>
  <si>
    <t>ORING</t>
  </si>
  <si>
    <t>PALANCA DE CAMBIO</t>
  </si>
  <si>
    <t>PALANCA DE CAMBIO DE REVERSA</t>
  </si>
  <si>
    <t>PALANCA GUIA DEL CONTROL DE CAMBIOS</t>
  </si>
  <si>
    <t>PALANCA SELECTORA</t>
  </si>
  <si>
    <t>PANAL A/A</t>
  </si>
  <si>
    <t>PANTALLA VIDEO</t>
  </si>
  <si>
    <t>PARLANTES</t>
  </si>
  <si>
    <t>PASADOR DEL EJE DEL DIFERENCIAL</t>
  </si>
  <si>
    <t>PASADOR ECUALIZADOR DIFERENCIAL</t>
  </si>
  <si>
    <t>PASADOR LANZA REMOLQUE</t>
  </si>
  <si>
    <t>PASADOR MUELLE</t>
  </si>
  <si>
    <t>PASADOR MUELLE TRASERO</t>
  </si>
  <si>
    <t>PASADOR SELECTOR CAMBIOS</t>
  </si>
  <si>
    <t>PASADOR Y ARANDELA CAJA</t>
  </si>
  <si>
    <t>PASTILLAS FRENOS (X 4 UNID) DELANTERAS</t>
  </si>
  <si>
    <t>PASTILLAS FRENOS (X 4 UNID) TRASERAS</t>
  </si>
  <si>
    <t>PASTILLAS FRENOS X 4 UNID</t>
  </si>
  <si>
    <t>PASTILLAS FRENO</t>
  </si>
  <si>
    <t>PATIN TENSOR CORREA ACCESORIOS</t>
  </si>
  <si>
    <t>PERA ACEITE</t>
  </si>
  <si>
    <t>PERA REVERSO</t>
  </si>
  <si>
    <t>PERA STOP</t>
  </si>
  <si>
    <t>PERA TEMPERATURA</t>
  </si>
  <si>
    <t>PERNO CENTRA DIRECCION</t>
  </si>
  <si>
    <t>PERNO CON TUERCA</t>
  </si>
  <si>
    <t>PILA BOMBA DE COMBUSTIBLE</t>
  </si>
  <si>
    <t>PILA COMBUSTIBLE</t>
  </si>
  <si>
    <t>PIN GUAYA CONTROL CAMBIOS</t>
  </si>
  <si>
    <t>PIÑON DIFERENCIAL</t>
  </si>
  <si>
    <t>PIÑON SIN FIN</t>
  </si>
  <si>
    <t>PIÑON SINFIN</t>
  </si>
  <si>
    <t>PISTON FRENO</t>
  </si>
  <si>
    <t>PITO</t>
  </si>
  <si>
    <t>PLACA PORTA DIODOS</t>
  </si>
  <si>
    <t>PLANETARIOS</t>
  </si>
  <si>
    <t>PLUMILLA LIMPIA BRISA TRASERA</t>
  </si>
  <si>
    <t>PLUMILLAS</t>
  </si>
  <si>
    <t>PLUMILLAS LIMPIA BRISAS</t>
  </si>
  <si>
    <t>PLUMILLAS LIMPIA BRISAS DELANTERAS</t>
  </si>
  <si>
    <t>POLEA ALTERNADOR</t>
  </si>
  <si>
    <t>POLEA CIGÜEÑAL</t>
  </si>
  <si>
    <t>PORTA ESCOBILLAS</t>
  </si>
  <si>
    <t>PORTA FUSIBLE</t>
  </si>
  <si>
    <t>PRE-FILTROS INYECTORES</t>
  </si>
  <si>
    <t>PUNTA CENTRO</t>
  </si>
  <si>
    <t>PUNTA EJE LADO CAJA</t>
  </si>
  <si>
    <t>PUNTA EJE LADO RUEDA</t>
  </si>
  <si>
    <t>RADIADOR</t>
  </si>
  <si>
    <t>RADIADOR CALEFACCION</t>
  </si>
  <si>
    <t>RADIO MUSICAL CON PANTALLA</t>
  </si>
  <si>
    <t>RADIO MUSICAL MP3 USB</t>
  </si>
  <si>
    <t>REFRIGERANTE AIRE ACONDICIONADO</t>
  </si>
  <si>
    <t>REGULADOR ALTERNADOR</t>
  </si>
  <si>
    <t>RELE</t>
  </si>
  <si>
    <t>REPARACION TRANSMISION AUXILIAR</t>
  </si>
  <si>
    <t>RESORTE BANDA FRENO</t>
  </si>
  <si>
    <t>RESORTE ESPIRAL DELANTERO</t>
  </si>
  <si>
    <t>RESORTE ESPIRAL TRASERO</t>
  </si>
  <si>
    <t>RESORTE HORQUILLA</t>
  </si>
  <si>
    <t>RESORTE TENSOR A/A</t>
  </si>
  <si>
    <t>RETEN BOMBA HIDRAULICA</t>
  </si>
  <si>
    <t>RETEN COUPLING</t>
  </si>
  <si>
    <t>RETEN CUPLING</t>
  </si>
  <si>
    <t>RETEN DELANTERO CIGÜEÑAL</t>
  </si>
  <si>
    <t>RETEN EJE DE LEVAS</t>
  </si>
  <si>
    <t>RETEN EJE LADO CAJA</t>
  </si>
  <si>
    <t>RETEN EJE MOTRIZ</t>
  </si>
  <si>
    <t>RETEN EJE TOMA CAJA</t>
  </si>
  <si>
    <t>RETEN POLE REPARTICION</t>
  </si>
  <si>
    <t>RETEN POLEA REPARTICION</t>
  </si>
  <si>
    <t>RETEN SELECTOR</t>
  </si>
  <si>
    <t>RETEN SPEED DELANTERO</t>
  </si>
  <si>
    <t>RETEN TOMA CAJA</t>
  </si>
  <si>
    <t>RETEN TRASERO CIGÜEÑAL</t>
  </si>
  <si>
    <t>RETENEDOR BOSIN RUEDA DELANTERA</t>
  </si>
  <si>
    <t>RETENEDOR CAJA DIRECCION</t>
  </si>
  <si>
    <t>RETENEDOR DEL ACEITE DEL DIFERENCIAL IZQUIERDO</t>
  </si>
  <si>
    <t>RETENEDOR DELANTERO TRANSMISION</t>
  </si>
  <si>
    <t>RETENEDOR EXTERNO RUEDA</t>
  </si>
  <si>
    <t>RETENEDOR INTERNO RUEDA</t>
  </si>
  <si>
    <t>RETENEDOR RUEDA</t>
  </si>
  <si>
    <t>RETENEDOR SPEED TRASERO</t>
  </si>
  <si>
    <t>RODAMIENTO ALTERNADOR</t>
  </si>
  <si>
    <t>RODAMIENTO CAJA DIRECCION</t>
  </si>
  <si>
    <t>RODAMIENTO CANASTILLA BASE AMORTIGUADOR</t>
  </si>
  <si>
    <t>RODAMIENTO DE ENGRANAJE DE TERCERA MARCHA EJE DE ENTRADA</t>
  </si>
  <si>
    <t>RODAMIENTO DEL DIFERENCIAL DERECHO</t>
  </si>
  <si>
    <t>RODAMIENTO DEL DIFERENCIAL IZQUIERDO</t>
  </si>
  <si>
    <t>RODAMIENTO DEL EJE DE ENTRADA</t>
  </si>
  <si>
    <t>RODAMIENTO DEL ENGRANAJE DE CUARTA MARCHA</t>
  </si>
  <si>
    <t>RODAMIENTO DEL ENGRANAJE DE PRIMERA MARCHA EJE CONTADOR</t>
  </si>
  <si>
    <t>RODAMIENTO DEL ENGRANAJE DE QUINTA MARCHA EJE DE ENTRADA</t>
  </si>
  <si>
    <t>RODAMIENTO DEL ENGRANAJE DE SEGUNDA MARCHA EJE CONTADOR</t>
  </si>
  <si>
    <t>RODAMIENTO DIFERENCIAL</t>
  </si>
  <si>
    <t>RODAMIENTO IZQUIERDO DEL EJE DE ENTRADA</t>
  </si>
  <si>
    <t>RODAMIENTO IZQUIERDO EJE CONTADO</t>
  </si>
  <si>
    <t>RODAMIENTO RUEDA DELANTERO EXTERNO</t>
  </si>
  <si>
    <t>RODAMIENTO RUEDA TRASERO INTERNO</t>
  </si>
  <si>
    <t>RODAMIENTO RUEDA TRASERO EXTERNO</t>
  </si>
  <si>
    <t>RODAMIENTO TRASERO RUEDA</t>
  </si>
  <si>
    <t>RODAMIENTOS DEL SPEED</t>
  </si>
  <si>
    <t>ROTOR ALTERNADOR</t>
  </si>
  <si>
    <t>ROTOR BOMBA HIDRAULICA</t>
  </si>
  <si>
    <t>ROTULA</t>
  </si>
  <si>
    <t>ROTULA INFERIOR</t>
  </si>
  <si>
    <t>ROTULA INFERIOR C/U</t>
  </si>
  <si>
    <t>ROTULA SUPERIOR</t>
  </si>
  <si>
    <t>SALPICADERA - DEL</t>
  </si>
  <si>
    <t>SALPICADERA - TRAS</t>
  </si>
  <si>
    <t>SATELITES</t>
  </si>
  <si>
    <t>SELECTOR CAMBIOS</t>
  </si>
  <si>
    <t>SELLO DE VALVULA</t>
  </si>
  <si>
    <t>SENSOR APP (POSICION PEDAL DE ACELERADOR)</t>
  </si>
  <si>
    <t>SENSOR KNOCK (DE DETONACION)</t>
  </si>
  <si>
    <t>SENSOR ACT (TEMPERATURA AIRE ADMISION)</t>
  </si>
  <si>
    <t>SENSOR BTA (DEL CUERPO DE ACELERACION)</t>
  </si>
  <si>
    <t>SENSOR CKP (POSICION DEL CIGÜEÑAL)</t>
  </si>
  <si>
    <t>SENSOR CLIMATIZADOR A/A</t>
  </si>
  <si>
    <t>SENSOR CMP (POSICION DEL ARBOL DE LEVAS)</t>
  </si>
  <si>
    <t>SENSOR CYL O CYP (POSICION DEL PISTON</t>
  </si>
  <si>
    <t>SENSOR ECT (TEMPERATURA DEL REFRIGERANTE)</t>
  </si>
  <si>
    <t>SENSOR FLS (NIVEL DE COMBUSTIBLE)</t>
  </si>
  <si>
    <t>SENSOR FRP (PRESION DEL RIEL DE COMBUSTIBLE)</t>
  </si>
  <si>
    <t>SENSOR FRP(PRESION DEL RIEL DE COMBUSTIBLE)</t>
  </si>
  <si>
    <t>SENSOR IAT (TEMPERATURA AIRE ADMISION)</t>
  </si>
  <si>
    <t>SENSOR IAT(TEMPERATURA AIRE ADMISION)</t>
  </si>
  <si>
    <t>SENSOR KS (DE DETONACION)</t>
  </si>
  <si>
    <t>SENSOR MAF (FLUJO DE AIRE)</t>
  </si>
  <si>
    <t>SENSOR MAP (PRESION ABSOLUTA MULTIPLE)</t>
  </si>
  <si>
    <t>SENSOR O2 (DE OXIGENO)</t>
  </si>
  <si>
    <t>SENSOR OPS (PRESION DE ACEITE)</t>
  </si>
  <si>
    <t>SENSOR PSP (PRESION DE DIRECCION)</t>
  </si>
  <si>
    <t>SENSOR PSP(PRESION DE DIRECCION)</t>
  </si>
  <si>
    <t>SENSOR RPS (DE PRESION DE REFRIGERANTE)</t>
  </si>
  <si>
    <t>SENSOR TDC (PUNTO MUERTO PISTON)</t>
  </si>
  <si>
    <t>SENSOR TPS (POSICION DEL ACELERADOR)</t>
  </si>
  <si>
    <t>SENSOR VSS (DE VELOCIMETRO)</t>
  </si>
  <si>
    <t>SERVO FRENO</t>
  </si>
  <si>
    <t>SERVOFRENO</t>
  </si>
  <si>
    <t>SILICONA ALTA TEMPERATURA</t>
  </si>
  <si>
    <t>SOLENOIDE / AUTOMATICO. </t>
  </si>
  <si>
    <t>SOPORTE BATERIA</t>
  </si>
  <si>
    <t>SOPORTE CAJA DE VELOCIDADES</t>
  </si>
  <si>
    <t>SOPORTE EXOSTO</t>
  </si>
  <si>
    <t>SOPORTE MOTOR</t>
  </si>
  <si>
    <t>SOPORTE MOTOR INFERIOR</t>
  </si>
  <si>
    <t>SOPORTE MOTOR SUPERIOR</t>
  </si>
  <si>
    <t>SOPORTE TANQUE DE COMBUSTIBLE</t>
  </si>
  <si>
    <t>SWITCH DIRECCIONAL</t>
  </si>
  <si>
    <t>SWITCH IGNICION</t>
  </si>
  <si>
    <t>TANQUE RADIADOR</t>
  </si>
  <si>
    <t>TANQUE HIDRAULICO</t>
  </si>
  <si>
    <t>TANQUE LIMPIA BRISAS</t>
  </si>
  <si>
    <t>TAPA RETEN SEMI EJE</t>
  </si>
  <si>
    <t>TAPA ACEITE MOTOR</t>
  </si>
  <si>
    <t>TAPA RADIADOR</t>
  </si>
  <si>
    <t>TAPA TRASERA MOTOR ARRANQUE</t>
  </si>
  <si>
    <t>TAPON CARTER</t>
  </si>
  <si>
    <t>TENSOR DE AJUSTE (BRAZO)</t>
  </si>
  <si>
    <t>TERMINAL DE OJO</t>
  </si>
  <si>
    <t>TERMINAL DIRECCION</t>
  </si>
  <si>
    <t>TERMINAL DIRECCION CORTA</t>
  </si>
  <si>
    <t>TERMINAL DIRECCION LARGA</t>
  </si>
  <si>
    <t>TERMOSTATO</t>
  </si>
  <si>
    <t>TIJERA INFERIOR</t>
  </si>
  <si>
    <t>TIJERA SUPERIOR</t>
  </si>
  <si>
    <t>TRINQUETE FRENO DE MANO</t>
  </si>
  <si>
    <t>TRINQUETE PEDAL EMBRAGUE</t>
  </si>
  <si>
    <t>TUBO BOMBA DE AGUA</t>
  </si>
  <si>
    <t>TUERCA BRAZO TENSOR</t>
  </si>
  <si>
    <t>VALVULA DE ADMISION</t>
  </si>
  <si>
    <t>VALVULA DE DRENAJE</t>
  </si>
  <si>
    <t>VALVULA DE ESCAPE</t>
  </si>
  <si>
    <t>VALVULA DE FRENO DE RESORTE SR</t>
  </si>
  <si>
    <t>VALVULA DE RETENCION</t>
  </si>
  <si>
    <t>VALVULA IAC (CONTROL DE AIRE AL RALENTI)</t>
  </si>
  <si>
    <t>VALVULA REGULADORA DE GAS</t>
  </si>
  <si>
    <t>VALVULA SELLOMATIC</t>
  </si>
  <si>
    <t>VALVULINA CAJA</t>
  </si>
  <si>
    <t>VALVULINA CAJA X 1 CUARTO</t>
  </si>
  <si>
    <t>VALVULINA TRANSMISION X 1 CUARTO</t>
  </si>
  <si>
    <t>VARILLA DEL MEDIDOR NIVEL DE ACEITE</t>
  </si>
  <si>
    <t>VENTILADOR A/A</t>
  </si>
  <si>
    <t>VIDRIO PANORAMICO</t>
  </si>
  <si>
    <t>VOLANTE</t>
  </si>
  <si>
    <t>VOLANTE MOTOR</t>
  </si>
  <si>
    <t>YOQUI CAJA DIRECCION</t>
  </si>
  <si>
    <t>ITEMS MANO DE OBRA</t>
  </si>
  <si>
    <t>MANO DE OBRA</t>
  </si>
  <si>
    <t>ARREGLO GENERAL DE LUCES</t>
  </si>
  <si>
    <t>REPARACION ALTERNADOR</t>
  </si>
  <si>
    <t>REPARACION ARRANQUE</t>
  </si>
  <si>
    <t>REPARACION DE MOTOR LIMPIABRISAS</t>
  </si>
  <si>
    <t>CAMBIO DE BOBINA DE ENCENDIDO</t>
  </si>
  <si>
    <t>CAMBIO SENSOR DE MINIMA</t>
  </si>
  <si>
    <t>CAMBIO SENSOR FLUJO DE AIRE</t>
  </si>
  <si>
    <t>CAMBIO SENSOR MAP</t>
  </si>
  <si>
    <t>CAMBIO REGULADOR ALTERNADOR</t>
  </si>
  <si>
    <t>CAMBIO MOTOR ELEVAVIDRIOS</t>
  </si>
  <si>
    <t>CAMBIO SWICHT DE IGNICION</t>
  </si>
  <si>
    <t>CAMBIO SENSOR DE REVERSO</t>
  </si>
  <si>
    <t>CAMBIO O REPARACION ALARMA</t>
  </si>
  <si>
    <t>CAMBIO FLOTADOR GASOLINA</t>
  </si>
  <si>
    <t>CAMBIO PERA FRENO</t>
  </si>
  <si>
    <t>CAMBIO SWICHT DE LUCES</t>
  </si>
  <si>
    <t>CAMBIO SWICHT DE LIMPIA VIDRIOS</t>
  </si>
  <si>
    <t>CAMBIO INYECTORES DE COMBUSTIBLE</t>
  </si>
  <si>
    <t>CAMBIO TERMINALES DIRECCION</t>
  </si>
  <si>
    <t>CAMBIO AMORTIGUADORES DELANTEROS</t>
  </si>
  <si>
    <t>CAMBIO AMORTIGUADORES TRASEROS</t>
  </si>
  <si>
    <t>CAMBIO RODAMIENTOS TRASEROS</t>
  </si>
  <si>
    <t>CAMBIO RODAMIENTOS DELANTEROS</t>
  </si>
  <si>
    <t>CAMBIOS TIJERAS</t>
  </si>
  <si>
    <t>CAMBIOS BUJES TIJERAS</t>
  </si>
  <si>
    <t>CAMBIO BUJES VARILLA ESRTABILIZADORA</t>
  </si>
  <si>
    <t>CAMBIOS ROTULAS SUPERIOR E INFERIOR</t>
  </si>
  <si>
    <t>BALANCEO RINES CADA UNO</t>
  </si>
  <si>
    <t>CAMBIO AMORTIGUADORES DIRECCION</t>
  </si>
  <si>
    <t xml:space="preserve"> CAMBIOS DE MUÑECOS</t>
  </si>
  <si>
    <t>CAMBIO VARILLA CENTRAL</t>
  </si>
  <si>
    <t>CAMBIO RETEN EJE</t>
  </si>
  <si>
    <t>ALINEACION DIRECCION</t>
  </si>
  <si>
    <t>RECTIFICAR RINES</t>
  </si>
  <si>
    <t>REVISION DIRECCION</t>
  </si>
  <si>
    <t>ARREGLO GENERAL FRENOS</t>
  </si>
  <si>
    <t>CAMBIO PASTILLAS</t>
  </si>
  <si>
    <t>CAMBIO DISCO C / U</t>
  </si>
  <si>
    <t>CAMBIO BOMBA FRENOS</t>
  </si>
  <si>
    <t>REMACHAR Y/O PEGAR BANDAS TRASERAS</t>
  </si>
  <si>
    <t>DESMONTAR Y MONTAR BOSTER</t>
  </si>
  <si>
    <t>CAMBIO CILINDRO RUEDA</t>
  </si>
  <si>
    <t>CAMBIO CHUPAS CILINDRO</t>
  </si>
  <si>
    <t>RECTIFICACION CAMPANAS</t>
  </si>
  <si>
    <t>RECTIFICACION DISCOS</t>
  </si>
  <si>
    <t>TENSIONADA DE FRENOS</t>
  </si>
  <si>
    <t>CAMBIO DE EMBRAGUE</t>
  </si>
  <si>
    <t>CAMBIO BOMBA AUXILIAR</t>
  </si>
  <si>
    <t>CAMBIO BOMBA PRINCIPAL</t>
  </si>
  <si>
    <t>REPARACION GENERAL</t>
  </si>
  <si>
    <t>RECTIFICACION MOTOR</t>
  </si>
  <si>
    <t>SINCRONIZAR MOTOR</t>
  </si>
  <si>
    <t>CAMBIO EMPAQUE CULATA</t>
  </si>
  <si>
    <t>CAMBIO RETEN POLEA DEL SIGUEÑAL</t>
  </si>
  <si>
    <t>CAMBIO RETEN TRASERO DEL SIGUEÑAL</t>
  </si>
  <si>
    <t>CAMBIO RETEN CONTROL CAMBIOS</t>
  </si>
  <si>
    <t>CAMBIO BUJES CONTROL CAMBIOS</t>
  </si>
  <si>
    <t>DESMONTAR Y MONTAR TANQUE COMBUSTIBLE</t>
  </si>
  <si>
    <t>DESPINCHE LLANTA NORMAL</t>
  </si>
  <si>
    <t>ENGRASE GENERAL</t>
  </si>
  <si>
    <t>SERVICIO DE DESVARE</t>
  </si>
  <si>
    <t>CAMBIO CRUCETAS CARDAN</t>
  </si>
  <si>
    <t>CARGA DE AIRE ACONDICIONADO</t>
  </si>
  <si>
    <t>OBSERVACIONES</t>
  </si>
  <si>
    <r>
      <t xml:space="preserve">Es preciso señalar que el valor contemplado como presupuesto oficial surgió del análisis realizado de histórico de consumos mensuales del contrato de prestación de servicios 036-2025. Así mismo, dichos consumos mensuales obedecieron a los ítems contemplados contractualmente. 
</t>
    </r>
    <r>
      <rPr>
        <b/>
        <sz val="10"/>
        <rFont val="Arial"/>
        <family val="2"/>
      </rPr>
      <t>Nota:</t>
    </r>
    <r>
      <rPr>
        <sz val="10"/>
        <rFont val="Arial"/>
        <family val="2"/>
      </rPr>
      <t xml:space="preserve"> Las casillas identificadas como "N/A", no se deben tener en cuenta, toda vez que estos ítems no hacen parte integral de la línea especifica del vehículo a ofertar.</t>
    </r>
  </si>
  <si>
    <t>PRESUPUESTO OFICIAL</t>
  </si>
  <si>
    <t xml:space="preserve">INDIRA ELISA PACHO SERNA </t>
  </si>
  <si>
    <t>COORDINADORA DEL GRUPO DE SERVICIOS ADMINISTRATIVOS</t>
  </si>
  <si>
    <t xml:space="preserve">Elaboró: Fabio Ricardo Diaz Baquero / Asistente Administrativo </t>
  </si>
  <si>
    <t>DESCRIPCIÒN</t>
  </si>
  <si>
    <r>
      <t xml:space="preserve">Que con base en lo anterior, </t>
    </r>
    <r>
      <rPr>
        <b/>
        <sz val="11"/>
        <rFont val="Arial"/>
        <family val="2"/>
      </rPr>
      <t>Dirección Seccional de Adminsitración Judicial de Bogotá</t>
    </r>
    <r>
      <rPr>
        <sz val="11"/>
        <rFont val="Arial"/>
        <family val="2"/>
      </rPr>
      <t xml:space="preserve"> calculo con el valor unitario del suministro y servicios a contratar, a través de el analisis de precios histórico redondeado a la unidad mayor con cero decimales</t>
    </r>
  </si>
  <si>
    <t>PRODUCTO (NOMBRE DEL ÍTEM)</t>
  </si>
  <si>
    <t>VALOR UNITARIO VALOR PRESENTE</t>
  </si>
  <si>
    <t>VR / UNITARIO CON IVA</t>
  </si>
  <si>
    <t xml:space="preserve"> INDIRA ELISA PACHÓN SERNA</t>
  </si>
  <si>
    <t>PROFESIONAL UNIVERSITARIO GRADO 11</t>
  </si>
  <si>
    <t>VALOR HISTORIO CONTRATO 036-2025 (VALOR PRESENTE)</t>
  </si>
  <si>
    <t>Inflación Anual (5.1%)</t>
  </si>
  <si>
    <t xml:space="preserve">1. El valor unitario para cada actividad, corresponde al valor unitario adjudicado en el contrato 036-2025 con la empresa CARCO S.A.S durante la vigencia 2025 proyectado a la vigencia 2026 teniendo en cuenta el % de inflación anual registrado para el año 2025, siguiendo los parametros establecidos en el numeral 4.2 Preparación de datos: uso de valores monetarios históricos de la "GUÍA DE ELABORACIÓN DE ESTUDIOS DE SECTOR - GEES" de Colombia Compra Eficiente.
</t>
  </si>
  <si>
    <t>El calculo de valor unitario para cada una de las actividades es determinado mediante la proyección de los valores unitarios adjudicados en el contrato 036-2025, teniendo en cuenta que corresponde al ultimo contrato celebrado por la entidad y cuyo listado de items ha sido modificado y actualizado respecto a lo contratado en la vigencia 2025 y se realiza la proyección de los mismos conforme a lo establecido en el numeral 4.2. Preparación de datos: uso de valores monetarios históricos de la "GUÍA DE ELABORACIÓN DE ESTUDIOS DE SECTOR - GEES" de Colombia Compra Eficiente.</t>
  </si>
  <si>
    <r>
      <t>ANEXOS:</t>
    </r>
    <r>
      <rPr>
        <sz val="10"/>
        <rFont val="Arial"/>
        <family val="2"/>
      </rPr>
      <t xml:space="preserve"> Hace parte integral del presente estudio de mercado, el formato de cotización, las comunicaciones mediante las cuales se remitió invitación a cotizar a los posibles interesados, así como los demás documentos que fueron tenidos en cuenta para efectuar el análisis económico.</t>
    </r>
  </si>
  <si>
    <r>
      <rPr>
        <b/>
        <sz val="18"/>
        <color theme="1"/>
        <rFont val="Arial"/>
        <family val="2"/>
      </rPr>
      <t>CARCO S.A.</t>
    </r>
    <r>
      <rPr>
        <b/>
        <sz val="14"/>
        <color rgb="FFED0000"/>
        <rFont val="Arial"/>
        <family val="2"/>
      </rPr>
      <t xml:space="preserve">
</t>
    </r>
    <r>
      <rPr>
        <b/>
        <sz val="11"/>
        <color theme="1"/>
        <rFont val="Arial"/>
        <family val="2"/>
      </rPr>
      <t>RAMA JUDICIAL DE COLOMBIA - CONSEJO SUPERIOR DE LA JUDICATURA
DIRECCION SECCIONAL DE ADMINISTRACION JUDICIAL BOGOTÀ
AREA ADMINISTRATIVA - GRUPO DE SERICIOS ADMINISTRATIVOS</t>
    </r>
  </si>
  <si>
    <t>En cuanto al histórico de la contratación realizada por otras entidades con objetos similares, encontramos la siguiente información: No aplica</t>
  </si>
  <si>
    <t>PRECIO PUBLICO CON IVA
PRADO [LC 90] VX AT 3400CC 5P TC</t>
  </si>
  <si>
    <t>PRECIO PUBLICO CON IVA
FORTUNER SR5 MT 4000CC 4X4</t>
  </si>
  <si>
    <t>PRECIO PUBLICO CON IVA
PRADO [LC 150] TX AT 4000CC 5P</t>
  </si>
  <si>
    <t xml:space="preserve">
PRECIO PUBLICO CON IVA
BURBUJA [LC 80] AUTANA [FZJ80] MT 4500CC</t>
  </si>
  <si>
    <t>PRECIO PUBLICO CON IVA
206 LAND CRUSIER PRADO TX</t>
  </si>
  <si>
    <t>PRECIO PUBLICO CON IVA
4RUNNER SR5 AT4000CC 5P</t>
  </si>
  <si>
    <t>PRECIO PUBLICO CON IVA
HILUX DC 2.4 DIESEL 4X4</t>
  </si>
  <si>
    <t>OBSERVACIONES:
1. LOS PRECIOS SON LOS VIGENTES A LA FECHA Y PUEDEN VARIAR SIN PREVIO AVISO.
2. LAS REFERENCIAS COTIZADAS PUEDEN VARIAR, DE ACUERDO CON EL VIN DE CADA VEHICULOS.
3. N/A NO APLICA PARA EL VEHICULO COTIZADO.
4. N/S NO SE SUMINISTRA, BIEN PORQUE ESTA DESCONTINUADO POR EL MODELO DEL VEHICULO O SE SUMINISTRA EN UN CONJUNTO MAYOR.</t>
  </si>
  <si>
    <t>COTIZACIÓN CARCO SAS - 2026</t>
  </si>
  <si>
    <t>CONTRATO 036-2025</t>
  </si>
  <si>
    <t>VALOR UNITARIO (OFERTA 2025) A VALOR PRESENTE</t>
  </si>
  <si>
    <t>OFERTA GANADORA CONTRATO CTO 036-2025</t>
  </si>
  <si>
    <t>COTIZACIÓN - CARCO S.A.S. - 2026</t>
  </si>
  <si>
    <t>PRECIO TECHO</t>
  </si>
  <si>
    <t>CONTRATO 135 DE 2023</t>
  </si>
  <si>
    <t>VALOR UNITARIO (OFERTA 2023 - DEAJ) A VALOR PRESENTE</t>
  </si>
  <si>
    <r>
      <t xml:space="preserve">Con el fin de establecer el Presupuesto Oficial Estimado para el  presente proceso de selección por la modalidad de </t>
    </r>
    <r>
      <rPr>
        <sz val="10"/>
        <color theme="1"/>
        <rFont val="Arial"/>
        <family val="2"/>
      </rPr>
      <t xml:space="preserve">mímina cuantia </t>
    </r>
    <r>
      <rPr>
        <sz val="10"/>
        <rFont val="Arial"/>
        <family val="2"/>
      </rPr>
      <t xml:space="preserve">que tiene por objeto de: </t>
    </r>
    <r>
      <rPr>
        <i/>
        <sz val="10"/>
        <rFont val="Arial"/>
        <family val="2"/>
      </rPr>
      <t>"Prestar el servicio de mantenimiento, incluidos los repuestos para las camionetas marca TOYOTA a cargo de la Dirección Seccional de Administración Judicial de Bogotá."</t>
    </r>
    <r>
      <rPr>
        <sz val="10"/>
        <rFont val="Arial"/>
        <family val="2"/>
      </rPr>
      <t>,  la Dirección Seccional de Adminsitración Judicial de Bogotá adelantó el  análisis económico con base en el estudio de mercado efectuado, tal y como se describe a continuación:</t>
    </r>
  </si>
  <si>
    <r>
      <t>Con base en el anterior análisis, la Entidad estima el Presupuesto Oficial en la suma de</t>
    </r>
    <r>
      <rPr>
        <b/>
        <sz val="10"/>
        <rFont val="Arial"/>
        <family val="2"/>
      </rPr>
      <t xml:space="preserve"> CIENTO SETENTA Y CINCO MILLONES ($175.000.000,00)</t>
    </r>
    <r>
      <rPr>
        <sz val="10"/>
        <rFont val="Arial"/>
        <family val="2"/>
      </rPr>
      <t xml:space="preserve"> presupuesto que tiene incluido una bolsa de repuestos del 20% del presupuesto oficla asignado de </t>
    </r>
    <r>
      <rPr>
        <b/>
        <sz val="10"/>
        <rFont val="Arial"/>
        <family val="2"/>
      </rPr>
      <t>TREINTA Y CINCO MILLONES DE PESOS ($35.000.000,00)</t>
    </r>
    <r>
      <rPr>
        <sz val="10"/>
        <rFont val="Arial"/>
        <family val="2"/>
      </rPr>
      <t xml:space="preserve">,  incluidos todos los impuestos, gastos, deducciones y costos directos e indirectos que conlleven la celebración y ejecución del contrato.
</t>
    </r>
  </si>
  <si>
    <r>
      <t xml:space="preserve">Empresas a las cuales se realizó la invitación a Cotizar: </t>
    </r>
    <r>
      <rPr>
        <sz val="10"/>
        <rFont val="Arial"/>
        <family val="2"/>
      </rPr>
      <t xml:space="preserve"> Para este efecto se remitió solicitud de cotización mediante correo electrónico el día 23 de febrero de 2026, por medio de formato de cotización el listado costo de repuestos y de mano de obra concernientes con el proceso de mantenimiento para vehículos TOYOTA, a las siguientes empresas: TOYONORTE, YOKOMOTOR, TOYOTA, DISTOYOTA y CARCO. obteniendo una (1) cotización por parte de la empresa CARCO S.A.S., el día 4 de marzo de 2026.
Adicionalmente el grupo de asuntos legales adelanto la Solicitud Información a Proveedores en la plataforma SECOPII (DSAJBO-SIP-014-2026) Prestar el servicio de mantenimiento incluido los repuestos para las camionetas marca TOYOTA de la Dirección Seccional de Administración Judicial de Bogotá y realizo el invitación mediante correo electrónico el día 28 de abril y se invitaron a los siguientes posibles proveedores mediante correo electrónico: efonrodona@toyonorte.com.co; contratacion@toyonorte.com.co; carolina.ruiz@toyotaservi.com.co; mantenimiento@autosurcsa.com.</t>
    </r>
  </si>
  <si>
    <t>Para calcula el presupuesto oficial estimado, se remitió solicitud de cotización mediante correo electrónico el día 23 de febrero de 2026, por medio de formato de cotización el listado costo de repuestos y de mano de obra concernientes con el proceso de mantenimiento para vehículos TOYOTA, a las siguientes empresas: 
(i)	TOYONORTE
(ii)	YOKOMOTOR
(iii)	TOYOTA
(iv)	DISTOYOTA
(v)	CARCO
Obteniendo una (1) cotización por parte de la empresa CARCO S.A.S., el día 4 de marzo de 2026.
Adicionalmente el grupo de asuntos legales adelanto la Solicitud Información a Proveedores en la plataforma SECOPII, con el No. DSAJBO-SIP-014-2026, para “Prestar el servicio de mantenimiento incluido los repuestos para las camionetas marca TOYOTA de la Dirección Seccional de Administración Judicial de Bogotá” y,
Realizó la invitación para la cotización, mediante correo electrónico el día 28 de abril a los siguientes posibles proveedores: 
(i)	efonrodona@toyonorte.com.co  
(ii)	contratacion@toyonorte.com.co 
(iii)	carolina.ruiz@toyotaservi.com.co 
(iv)	 mantenimiento@autosurcsa.com 
El cálculo del valor unitario para cada una de las actividades se determinó con base en los valores unitarios de los repuestos presentados en la cotización remitida por la sociedad CARCO S.A.S.
Con el fin de establecer valores unitarios técnicamente fundamentados y acordes con las condiciones reales del mercado, se desarrollaron de manera secuencial las actividades definidas en la Guía de Elaboración de Estudios de Sector – GEES. Dicho procedimiento permitió consolidar una base técnica y confiable para la estimación económica del presente proceso contractual.
En este sentido, se realizó la Solicitud de Información a Proveedores (SIP), la cual fue publicada el 17 de abril de 2026 bajo el identificador DSAJBO-SIP-014-2026. No obstante, durante el periodo de publicación no se recibieron cotizaciones ni observaciones por parte de los proveedores del sector.
Adicionalmente, se llevó a cabo la Solicitud de Cotizaciones mediante correo electrónico enviado el 23 de febrero de 2026 a las empresas TOYONORTE, YOKOMOTOR, TOYOTA, DISTOYOTA y CARCO, obteniéndose, a la fecha de elaboración del presente estudio, únicamente la cotización remitida por la empresa CARCO S.A.S.
Cálculo del valor presente
En cumplimiento de lo dispuesto en el numeral 4.2 “Preparación de datos” de la GEES, se tomaron como referencia valores históricos asociados a bienes y servicios comparables. Como principal insumo, se consideraron los siguientes contratos previamente ejecutados por la Entidad:
	Contrato No. 135 de 2023, suscrito entre la Dirección Ejecutiva de Administración Judicial (DEAJ) y la sociedad CARCO S.A.S.
	Contrato No. 036 de 2025, suscrito entre la Dirección Seccional de Administración Judicial de Bogotá y la sociedad CARCO S.A.S.
A partir de esta información, se realizó la correspondiente actualización económica mediante la aplicación del Índice de Precios al Consumidor (IPC) certificado por el Departamento Administrativo Nacional de Estadística – DANE, teniendo en cuenta una variación del 5,20 % para el año 2024 y del 5,1 % para el año 2025. 
Lo anterior permitió reflejar el comportamiento inflacionario del periodo analizado y obtener valores presentes consistentes con los lineamientos establecidos en la GEES, garantizando una estimación razonable y ajustada a las condiciones del mercado para los bienes y servicios objeto del proceso contractual.
Análisis comparativo de precios
Teniendo en cuenta que se obtuvo una única cotización por medio de correo electrónico, se procedió a efectuar un análisis comparativo entre la cotización remitida por la sociedad CARCO S.A.S. y el Contrato No. 036 de 2025 para los repuestos que hacen parte del presente estudio, teniendo en cuenta que los ítems son comprables. 
Para el análisis de la mano de obra, se tuvieron en cuenta los valores consignados en la cotización y los precios de los siguientes contratos, previamente actualizados a valor presente:
i.	Los precios de los ítems contratados (mano de obra) a través del Contrato No. 135 de 2023, suscrito con la sociedad CARCO S.A.S.
j.	Los precios de los ítems contratados a través del Contrato de prestación de servicios No. 036 de 2025, suscrito con la sociedad CARCO S.A.S.
k.	Ambos contratos tienen como objeto: “Prestar el servicio de mantenimiento, incluidos los repuestos, para las camionetas marca TOYOTA de la Dirección Seccional de Administración Judicial de Bogotá.”
El cálculo del presupuesto podrá ser consultado en el documento denominado “ESTUDIO DE MERCADO O ANÁLISIS DE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</si>
</sst>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quot;$&quot;* #,##0.00_-;_-&quot;$&quot;* &quot;-&quot;??_-;_-@_-"/>
    <numFmt numFmtId="164" formatCode="_-&quot;$&quot;\ * #,##0.00_-;\-&quot;$&quot;\ * #,##0.00_-;_-&quot;$&quot;\ * &quot;-&quot;??_-;_-@_-"/>
    <numFmt numFmtId="165" formatCode="_ [$$-240A]\ * #,##0.00_ ;_ [$$-240A]\ * \-#,##0.00_ ;_ [$$-240A]\ * &quot;-&quot;??_ ;_ @_ "/>
    <numFmt numFmtId="166" formatCode="_-[$$-240A]\ * #,##0.00_-;\-[$$-240A]\ * #,##0.00_-;_-[$$-240A]\ * &quot;-&quot;??_-;_-@_-"/>
    <numFmt numFmtId="167" formatCode="[$$-240A]\ #,##0.00"/>
    <numFmt numFmtId="168" formatCode="_-[$$-240A]\ * #,##0_-;\-[$$-240A]\ * #,##0_-;_-[$$-240A]\ * &quot;-&quot;??_-;_-@_-"/>
  </numFmts>
  <fonts count="20">
    <font>
      <sz val="11"/>
      <color theme="1"/>
      <name val="Aptos Narrow"/>
      <family val="2"/>
      <scheme val="minor"/>
    </font>
    <font>
      <sz val="11"/>
      <color theme="1"/>
      <name val="Aptos Narrow"/>
      <family val="2"/>
      <scheme val="minor"/>
    </font>
    <font>
      <sz val="10"/>
      <name val="Arial"/>
      <family val="2"/>
    </font>
    <font>
      <b/>
      <sz val="10"/>
      <name val="Arial"/>
      <family val="2"/>
    </font>
    <font>
      <sz val="10"/>
      <color theme="1"/>
      <name val="Arial"/>
      <family val="2"/>
    </font>
    <font>
      <sz val="10"/>
      <color rgb="FFFF0000"/>
      <name val="Arial"/>
      <family val="2"/>
    </font>
    <font>
      <i/>
      <sz val="10"/>
      <name val="Arial"/>
      <family val="2"/>
    </font>
    <font>
      <b/>
      <sz val="10"/>
      <color theme="1"/>
      <name val="Arial"/>
      <family val="2"/>
    </font>
    <font>
      <b/>
      <sz val="14"/>
      <color rgb="FFED0000"/>
      <name val="Arial"/>
      <family val="2"/>
    </font>
    <font>
      <b/>
      <sz val="11"/>
      <color theme="1"/>
      <name val="Arial"/>
      <family val="2"/>
    </font>
    <font>
      <b/>
      <sz val="12"/>
      <color theme="1"/>
      <name val="Aptos Narrow"/>
      <family val="2"/>
      <scheme val="minor"/>
    </font>
    <font>
      <sz val="11"/>
      <color theme="1"/>
      <name val="Arial"/>
      <family val="2"/>
    </font>
    <font>
      <b/>
      <sz val="11"/>
      <name val="Arial"/>
      <family val="2"/>
    </font>
    <font>
      <sz val="11"/>
      <name val="Arial"/>
      <family val="2"/>
    </font>
    <font>
      <sz val="10"/>
      <color theme="1"/>
      <name val="Zurich BT"/>
      <family val="2"/>
    </font>
    <font>
      <sz val="8"/>
      <name val="Arial"/>
      <family val="2"/>
    </font>
    <font>
      <sz val="9"/>
      <name val="Arial"/>
      <family val="2"/>
    </font>
    <font>
      <sz val="8"/>
      <color rgb="FF000000"/>
      <name val="Arial"/>
      <family val="2"/>
    </font>
    <font>
      <b/>
      <sz val="18"/>
      <color theme="1"/>
      <name val="Arial"/>
      <family val="2"/>
    </font>
    <font>
      <sz val="10"/>
      <color rgb="FF000000"/>
      <name val="Arial"/>
      <family val="2"/>
    </font>
  </fonts>
  <fills count="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style="thin">
        <color theme="0"/>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2" fillId="0" borderId="0"/>
    <xf numFmtId="0" fontId="14" fillId="0" borderId="0"/>
    <xf numFmtId="0" fontId="14" fillId="0" borderId="0"/>
  </cellStyleXfs>
  <cellXfs count="198">
    <xf numFmtId="0" fontId="0" fillId="0" borderId="0" xfId="0"/>
    <xf numFmtId="0" fontId="2" fillId="2" borderId="1" xfId="0" applyFont="1" applyFill="1" applyBorder="1" applyAlignment="1">
      <alignment vertical="center" wrapText="1"/>
    </xf>
    <xf numFmtId="0" fontId="3" fillId="2" borderId="2" xfId="2" applyFont="1" applyFill="1" applyBorder="1" applyAlignment="1">
      <alignment vertical="center" wrapText="1"/>
    </xf>
    <xf numFmtId="0" fontId="4" fillId="0" borderId="0" xfId="0" applyFont="1" applyAlignment="1">
      <alignment vertical="center"/>
    </xf>
    <xf numFmtId="0" fontId="2" fillId="0" borderId="0" xfId="0" applyFont="1" applyAlignment="1">
      <alignment vertical="center"/>
    </xf>
    <xf numFmtId="0" fontId="2" fillId="0" borderId="10" xfId="0" applyFont="1" applyBorder="1" applyAlignment="1">
      <alignment horizontal="center" vertical="center" wrapText="1"/>
    </xf>
    <xf numFmtId="0" fontId="4" fillId="0" borderId="11" xfId="0" applyFont="1" applyBorder="1" applyAlignment="1">
      <alignment vertical="center"/>
    </xf>
    <xf numFmtId="0" fontId="4" fillId="0" borderId="11" xfId="0" applyFont="1" applyBorder="1" applyAlignment="1">
      <alignment horizontal="center" vertical="center"/>
    </xf>
    <xf numFmtId="164" fontId="4" fillId="0" borderId="12" xfId="1" applyFont="1" applyBorder="1" applyAlignment="1">
      <alignment horizontal="center" vertical="center"/>
    </xf>
    <xf numFmtId="164" fontId="4" fillId="0" borderId="12" xfId="1" applyFont="1" applyBorder="1" applyAlignment="1">
      <alignment horizontal="center" vertical="center" wrapText="1"/>
    </xf>
    <xf numFmtId="0" fontId="2" fillId="0" borderId="13" xfId="0" applyFont="1" applyBorder="1" applyAlignment="1">
      <alignment horizontal="center" vertical="center" wrapText="1"/>
    </xf>
    <xf numFmtId="0" fontId="4" fillId="0" borderId="14" xfId="0" applyFont="1" applyBorder="1" applyAlignment="1">
      <alignment vertical="center"/>
    </xf>
    <xf numFmtId="0" fontId="4" fillId="0" borderId="0" xfId="0" applyFont="1" applyAlignment="1">
      <alignment horizontal="center" vertical="center"/>
    </xf>
    <xf numFmtId="0" fontId="2" fillId="0" borderId="22" xfId="0" applyFont="1" applyBorder="1" applyAlignment="1">
      <alignment horizontal="center" vertical="center" wrapText="1"/>
    </xf>
    <xf numFmtId="0" fontId="4" fillId="0" borderId="23" xfId="0" applyFont="1" applyBorder="1" applyAlignment="1">
      <alignment vertical="center"/>
    </xf>
    <xf numFmtId="0" fontId="2" fillId="3" borderId="24"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4" fillId="0" borderId="29" xfId="0" applyFont="1" applyBorder="1" applyAlignment="1">
      <alignment vertical="center"/>
    </xf>
    <xf numFmtId="0" fontId="4" fillId="0" borderId="29" xfId="0" applyFont="1" applyBorder="1" applyAlignment="1">
      <alignment horizontal="center" vertical="center"/>
    </xf>
    <xf numFmtId="0" fontId="4" fillId="0" borderId="30" xfId="0" applyFont="1" applyBorder="1" applyAlignment="1">
      <alignment vertical="center"/>
    </xf>
    <xf numFmtId="0" fontId="4" fillId="0" borderId="30"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10" fillId="0" borderId="20" xfId="0" applyFont="1" applyBorder="1" applyAlignment="1">
      <alignment horizontal="center" vertical="center" wrapText="1"/>
    </xf>
    <xf numFmtId="0" fontId="10" fillId="0" borderId="31" xfId="0" applyFont="1" applyBorder="1" applyAlignment="1">
      <alignment horizontal="center" vertical="center" wrapText="1"/>
    </xf>
    <xf numFmtId="1" fontId="11" fillId="0" borderId="22" xfId="0" applyNumberFormat="1" applyFont="1" applyBorder="1" applyAlignment="1">
      <alignment horizontal="right" vertical="center"/>
    </xf>
    <xf numFmtId="0" fontId="4" fillId="0" borderId="23" xfId="0" applyFont="1" applyBorder="1"/>
    <xf numFmtId="0" fontId="11" fillId="0" borderId="23" xfId="0" applyFont="1" applyBorder="1" applyAlignment="1">
      <alignment horizontal="center" vertical="center"/>
    </xf>
    <xf numFmtId="164" fontId="4" fillId="0" borderId="25" xfId="1" applyFont="1" applyBorder="1" applyAlignment="1">
      <alignment horizontal="center"/>
    </xf>
    <xf numFmtId="0" fontId="11" fillId="0" borderId="0" xfId="0" applyFont="1" applyAlignment="1">
      <alignment vertical="center"/>
    </xf>
    <xf numFmtId="1" fontId="11" fillId="0" borderId="10" xfId="0" applyNumberFormat="1" applyFont="1" applyBorder="1" applyAlignment="1">
      <alignment horizontal="right" vertical="center"/>
    </xf>
    <xf numFmtId="0" fontId="4" fillId="0" borderId="11" xfId="0" applyFont="1" applyBorder="1"/>
    <xf numFmtId="0" fontId="11" fillId="0" borderId="11" xfId="0" applyFont="1" applyBorder="1" applyAlignment="1">
      <alignment horizontal="center" vertical="center"/>
    </xf>
    <xf numFmtId="0" fontId="11" fillId="0" borderId="0" xfId="0" applyFont="1"/>
    <xf numFmtId="164" fontId="4" fillId="0" borderId="12" xfId="1" applyFont="1" applyBorder="1" applyAlignment="1">
      <alignment horizontal="center"/>
    </xf>
    <xf numFmtId="167" fontId="11" fillId="0" borderId="11" xfId="0" applyNumberFormat="1" applyFont="1" applyBorder="1" applyAlignment="1">
      <alignment horizontal="center" vertical="center"/>
    </xf>
    <xf numFmtId="1" fontId="11" fillId="0" borderId="13" xfId="0" applyNumberFormat="1" applyFont="1" applyBorder="1" applyAlignment="1">
      <alignment horizontal="right" vertical="center"/>
    </xf>
    <xf numFmtId="0" fontId="4" fillId="0" borderId="14" xfId="0" applyFont="1" applyBorder="1"/>
    <xf numFmtId="0" fontId="11" fillId="0" borderId="14" xfId="0" applyFont="1" applyBorder="1" applyAlignment="1">
      <alignment horizontal="center" vertical="center"/>
    </xf>
    <xf numFmtId="164" fontId="4" fillId="0" borderId="32" xfId="1" applyFont="1" applyBorder="1" applyAlignment="1">
      <alignment horizontal="center"/>
    </xf>
    <xf numFmtId="0" fontId="0" fillId="0" borderId="0" xfId="0" applyAlignment="1">
      <alignment horizontal="center"/>
    </xf>
    <xf numFmtId="0" fontId="0" fillId="0" borderId="0" xfId="0" applyAlignment="1">
      <alignment horizontal="center" vertical="center"/>
    </xf>
    <xf numFmtId="0" fontId="2" fillId="2" borderId="1" xfId="0" applyFont="1" applyFill="1" applyBorder="1" applyAlignment="1">
      <alignment wrapText="1"/>
    </xf>
    <xf numFmtId="0" fontId="12" fillId="2" borderId="2" xfId="2" applyFont="1" applyFill="1" applyBorder="1" applyAlignment="1">
      <alignment vertical="center" wrapText="1"/>
    </xf>
    <xf numFmtId="0" fontId="3" fillId="3" borderId="11" xfId="0" applyFont="1" applyFill="1" applyBorder="1" applyAlignment="1">
      <alignment horizontal="center" vertical="center" wrapText="1"/>
    </xf>
    <xf numFmtId="164" fontId="0" fillId="0" borderId="0" xfId="1" applyFont="1"/>
    <xf numFmtId="44" fontId="0" fillId="0" borderId="0" xfId="0" applyNumberFormat="1"/>
    <xf numFmtId="0" fontId="2" fillId="3" borderId="11" xfId="0" applyFont="1" applyFill="1" applyBorder="1" applyAlignment="1">
      <alignment horizontal="center" vertical="top" wrapText="1"/>
    </xf>
    <xf numFmtId="0" fontId="15" fillId="0" borderId="11" xfId="0" applyFont="1" applyBorder="1" applyAlignment="1">
      <alignment vertical="center" wrapText="1"/>
    </xf>
    <xf numFmtId="0" fontId="16" fillId="3" borderId="11" xfId="0" applyFont="1" applyFill="1" applyBorder="1" applyAlignment="1">
      <alignment horizontal="center" vertical="center" wrapText="1"/>
    </xf>
    <xf numFmtId="168" fontId="16" fillId="3" borderId="11" xfId="0" applyNumberFormat="1" applyFont="1" applyFill="1" applyBorder="1" applyAlignment="1">
      <alignment horizontal="center" vertical="center" wrapText="1"/>
    </xf>
    <xf numFmtId="164" fontId="17" fillId="0" borderId="11" xfId="1" applyFont="1" applyFill="1" applyBorder="1" applyAlignment="1">
      <alignment vertical="center" wrapText="1"/>
    </xf>
    <xf numFmtId="166" fontId="4" fillId="0" borderId="0" xfId="0" applyNumberFormat="1" applyFont="1" applyAlignment="1">
      <alignment horizontal="center" vertical="center"/>
    </xf>
    <xf numFmtId="0" fontId="0" fillId="0" borderId="0" xfId="0" applyAlignment="1">
      <alignment vertical="center"/>
    </xf>
    <xf numFmtId="164" fontId="2" fillId="0" borderId="0" xfId="0" applyNumberFormat="1" applyFont="1" applyAlignment="1">
      <alignment vertical="center"/>
    </xf>
    <xf numFmtId="164" fontId="17" fillId="0" borderId="0" xfId="1" applyFont="1" applyFill="1" applyBorder="1" applyAlignment="1">
      <alignment vertical="center" wrapText="1"/>
    </xf>
    <xf numFmtId="0" fontId="4" fillId="0" borderId="41"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42" xfId="0" applyFont="1" applyBorder="1" applyAlignment="1">
      <alignment horizontal="center" vertical="center"/>
    </xf>
    <xf numFmtId="0" fontId="4" fillId="0" borderId="10" xfId="0" applyFont="1" applyBorder="1" applyAlignment="1">
      <alignment horizontal="center" vertical="center"/>
    </xf>
    <xf numFmtId="167" fontId="4" fillId="0" borderId="10" xfId="0" applyNumberFormat="1" applyFont="1" applyBorder="1" applyAlignment="1">
      <alignment horizontal="center" vertical="center"/>
    </xf>
    <xf numFmtId="0" fontId="4" fillId="0" borderId="13" xfId="0" applyFont="1" applyBorder="1" applyAlignment="1">
      <alignment horizontal="center" vertical="center"/>
    </xf>
    <xf numFmtId="0" fontId="7" fillId="4" borderId="11" xfId="0" applyFont="1" applyFill="1" applyBorder="1" applyAlignment="1">
      <alignment horizontal="center" vertical="center" wrapText="1"/>
    </xf>
    <xf numFmtId="164" fontId="2" fillId="4" borderId="11" xfId="0" applyNumberFormat="1" applyFont="1" applyFill="1" applyBorder="1" applyAlignment="1">
      <alignment vertical="center"/>
    </xf>
    <xf numFmtId="166" fontId="4" fillId="6" borderId="11" xfId="0" applyNumberFormat="1" applyFont="1" applyFill="1" applyBorder="1" applyAlignment="1">
      <alignment horizontal="center" vertical="center"/>
    </xf>
    <xf numFmtId="0" fontId="2" fillId="6" borderId="11" xfId="0" applyFont="1" applyFill="1" applyBorder="1" applyAlignment="1">
      <alignment vertical="center"/>
    </xf>
    <xf numFmtId="164" fontId="17" fillId="6" borderId="11" xfId="1" applyFont="1" applyFill="1" applyBorder="1" applyAlignment="1">
      <alignment vertical="center" wrapText="1"/>
    </xf>
    <xf numFmtId="0" fontId="7" fillId="7" borderId="19" xfId="0" applyFont="1" applyFill="1" applyBorder="1" applyAlignment="1">
      <alignment horizontal="center" vertical="center" wrapText="1"/>
    </xf>
    <xf numFmtId="0" fontId="7" fillId="7" borderId="20" xfId="0" applyFont="1" applyFill="1" applyBorder="1" applyAlignment="1">
      <alignment horizontal="center" vertical="center" wrapText="1"/>
    </xf>
    <xf numFmtId="0" fontId="7" fillId="7" borderId="31" xfId="0" applyFont="1" applyFill="1" applyBorder="1" applyAlignment="1">
      <alignment horizontal="center" vertical="center" wrapText="1"/>
    </xf>
    <xf numFmtId="165" fontId="3" fillId="7" borderId="15" xfId="0" applyNumberFormat="1" applyFont="1" applyFill="1" applyBorder="1" applyAlignment="1">
      <alignment horizontal="center" vertical="center" wrapText="1"/>
    </xf>
    <xf numFmtId="164" fontId="4" fillId="7" borderId="23" xfId="1" applyFont="1" applyFill="1" applyBorder="1" applyAlignment="1">
      <alignment horizontal="right" vertical="center"/>
    </xf>
    <xf numFmtId="164" fontId="4" fillId="7" borderId="23" xfId="1" applyFont="1" applyFill="1" applyBorder="1" applyAlignment="1">
      <alignment horizontal="center" vertical="center"/>
    </xf>
    <xf numFmtId="164" fontId="4" fillId="7" borderId="24" xfId="1" applyFont="1" applyFill="1" applyBorder="1" applyAlignment="1">
      <alignment horizontal="center" vertical="center"/>
    </xf>
    <xf numFmtId="164" fontId="4" fillId="7" borderId="11" xfId="1" applyFont="1" applyFill="1" applyBorder="1" applyAlignment="1">
      <alignment horizontal="right" vertical="center"/>
    </xf>
    <xf numFmtId="164" fontId="4" fillId="7" borderId="11" xfId="1" applyFont="1" applyFill="1" applyBorder="1" applyAlignment="1">
      <alignment horizontal="center" vertical="center"/>
    </xf>
    <xf numFmtId="164" fontId="4" fillId="7" borderId="26" xfId="1" applyFont="1" applyFill="1" applyBorder="1" applyAlignment="1">
      <alignment horizontal="center" vertical="center"/>
    </xf>
    <xf numFmtId="164" fontId="4" fillId="7" borderId="11" xfId="1" applyFont="1" applyFill="1" applyBorder="1" applyAlignment="1">
      <alignment horizontal="center" vertical="center" wrapText="1"/>
    </xf>
    <xf numFmtId="164" fontId="4" fillId="7" borderId="26" xfId="1" applyFont="1" applyFill="1" applyBorder="1" applyAlignment="1">
      <alignment horizontal="center" vertical="center" wrapText="1"/>
    </xf>
    <xf numFmtId="164" fontId="4" fillId="7" borderId="14" xfId="1" applyFont="1" applyFill="1" applyBorder="1" applyAlignment="1">
      <alignment horizontal="right" vertical="center"/>
    </xf>
    <xf numFmtId="164" fontId="4" fillId="7" borderId="14" xfId="1" applyFont="1" applyFill="1" applyBorder="1" applyAlignment="1">
      <alignment horizontal="center" vertical="center" wrapText="1"/>
    </xf>
    <xf numFmtId="164" fontId="4" fillId="7" borderId="14" xfId="1" applyFont="1" applyFill="1" applyBorder="1" applyAlignment="1">
      <alignment horizontal="center" vertical="center"/>
    </xf>
    <xf numFmtId="164" fontId="4" fillId="7" borderId="27" xfId="1" applyFont="1" applyFill="1" applyBorder="1" applyAlignment="1">
      <alignment horizontal="center" vertical="center" wrapText="1"/>
    </xf>
    <xf numFmtId="0" fontId="10" fillId="0" borderId="21" xfId="0" applyFont="1" applyBorder="1" applyAlignment="1">
      <alignment horizontal="center" vertical="center" wrapText="1"/>
    </xf>
    <xf numFmtId="167" fontId="11" fillId="0" borderId="0" xfId="0" applyNumberFormat="1" applyFont="1" applyAlignment="1">
      <alignment horizontal="center" vertical="center"/>
    </xf>
    <xf numFmtId="0" fontId="3" fillId="2" borderId="5" xfId="2" applyFont="1" applyFill="1" applyBorder="1" applyAlignment="1">
      <alignment vertical="center" wrapText="1"/>
    </xf>
    <xf numFmtId="0" fontId="2" fillId="3" borderId="5" xfId="0" applyFont="1" applyFill="1" applyBorder="1" applyAlignment="1">
      <alignment vertical="center" wrapText="1"/>
    </xf>
    <xf numFmtId="0" fontId="3" fillId="2" borderId="5" xfId="0" applyFont="1" applyFill="1" applyBorder="1" applyAlignment="1">
      <alignment vertical="center" wrapText="1"/>
    </xf>
    <xf numFmtId="0" fontId="5" fillId="2" borderId="5" xfId="0" applyFont="1" applyFill="1" applyBorder="1" applyAlignment="1">
      <alignment vertical="center" wrapText="1"/>
    </xf>
    <xf numFmtId="0" fontId="7" fillId="6" borderId="23"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2" xfId="0" applyFont="1" applyBorder="1" applyAlignment="1">
      <alignment vertical="center"/>
    </xf>
    <xf numFmtId="164" fontId="19" fillId="6" borderId="11" xfId="1" applyFont="1" applyFill="1" applyBorder="1" applyAlignment="1">
      <alignment vertical="center" wrapText="1"/>
    </xf>
    <xf numFmtId="0" fontId="7" fillId="7" borderId="11" xfId="0" applyFont="1" applyFill="1" applyBorder="1" applyAlignment="1">
      <alignment horizontal="center" vertical="center" wrapText="1"/>
    </xf>
    <xf numFmtId="165" fontId="3" fillId="7" borderId="11" xfId="0" applyNumberFormat="1" applyFont="1" applyFill="1" applyBorder="1" applyAlignment="1">
      <alignment horizontal="center" vertical="center" wrapText="1"/>
    </xf>
    <xf numFmtId="164" fontId="4" fillId="7" borderId="24" xfId="1" applyFont="1" applyFill="1" applyBorder="1" applyAlignment="1">
      <alignment vertical="center"/>
    </xf>
    <xf numFmtId="164" fontId="4" fillId="7" borderId="26" xfId="1" applyFont="1" applyFill="1" applyBorder="1" applyAlignment="1">
      <alignment vertical="center"/>
    </xf>
    <xf numFmtId="164" fontId="4" fillId="7" borderId="11" xfId="1" applyFont="1" applyFill="1" applyBorder="1" applyAlignment="1">
      <alignment horizontal="right" vertical="center" wrapText="1"/>
    </xf>
    <xf numFmtId="164" fontId="4" fillId="7" borderId="27" xfId="1" applyFont="1" applyFill="1" applyBorder="1" applyAlignment="1">
      <alignment vertical="center"/>
    </xf>
    <xf numFmtId="0" fontId="3" fillId="6" borderId="11" xfId="0" applyFont="1" applyFill="1" applyBorder="1" applyAlignment="1">
      <alignment vertical="center" wrapText="1"/>
    </xf>
    <xf numFmtId="0" fontId="7" fillId="6" borderId="11" xfId="0" applyFont="1" applyFill="1" applyBorder="1" applyAlignment="1">
      <alignment horizontal="center" vertical="center" wrapText="1"/>
    </xf>
    <xf numFmtId="166" fontId="7" fillId="6" borderId="11" xfId="0" applyNumberFormat="1" applyFont="1" applyFill="1" applyBorder="1" applyAlignment="1">
      <alignment horizontal="center" vertical="center" wrapText="1"/>
    </xf>
    <xf numFmtId="164" fontId="4" fillId="6" borderId="45" xfId="0" applyNumberFormat="1" applyFont="1" applyFill="1" applyBorder="1" applyAlignment="1">
      <alignment vertical="center"/>
    </xf>
    <xf numFmtId="164" fontId="4" fillId="6" borderId="43" xfId="0" applyNumberFormat="1" applyFont="1" applyFill="1" applyBorder="1" applyAlignment="1">
      <alignment vertical="center"/>
    </xf>
    <xf numFmtId="164" fontId="4" fillId="6" borderId="44" xfId="0" applyNumberFormat="1" applyFont="1" applyFill="1" applyBorder="1" applyAlignment="1">
      <alignment vertical="center"/>
    </xf>
    <xf numFmtId="0" fontId="3" fillId="4" borderId="11" xfId="0" applyFont="1" applyFill="1" applyBorder="1" applyAlignment="1">
      <alignment horizontal="center" vertical="center"/>
    </xf>
    <xf numFmtId="164" fontId="2" fillId="4" borderId="23" xfId="0" applyNumberFormat="1" applyFont="1" applyFill="1" applyBorder="1" applyAlignment="1">
      <alignment vertical="center"/>
    </xf>
    <xf numFmtId="0" fontId="3" fillId="8" borderId="0" xfId="0" applyFont="1" applyFill="1" applyAlignment="1">
      <alignment horizontal="center" vertical="center"/>
    </xf>
    <xf numFmtId="0" fontId="3" fillId="8" borderId="33" xfId="0" applyFont="1" applyFill="1" applyBorder="1" applyAlignment="1">
      <alignment horizontal="center" vertical="center"/>
    </xf>
    <xf numFmtId="0" fontId="7" fillId="8" borderId="11" xfId="0" applyFont="1" applyFill="1" applyBorder="1" applyAlignment="1">
      <alignment horizontal="center" vertical="center" wrapText="1"/>
    </xf>
    <xf numFmtId="164" fontId="2" fillId="8" borderId="23" xfId="0" applyNumberFormat="1" applyFont="1" applyFill="1" applyBorder="1" applyAlignment="1">
      <alignment vertical="center"/>
    </xf>
    <xf numFmtId="164" fontId="2" fillId="8" borderId="11" xfId="0" applyNumberFormat="1" applyFont="1" applyFill="1" applyBorder="1" applyAlignment="1">
      <alignment vertical="center"/>
    </xf>
    <xf numFmtId="0" fontId="3" fillId="3" borderId="1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2" borderId="40" xfId="2" applyFont="1" applyFill="1" applyBorder="1" applyAlignment="1">
      <alignment horizontal="center" vertical="center" wrapText="1"/>
    </xf>
    <xf numFmtId="0" fontId="3" fillId="2" borderId="15"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2" fillId="3" borderId="18" xfId="0" applyFont="1" applyFill="1" applyBorder="1" applyAlignment="1">
      <alignment horizontal="left" vertical="center" wrapText="1"/>
    </xf>
    <xf numFmtId="0" fontId="2" fillId="3" borderId="17" xfId="0" applyFont="1" applyFill="1" applyBorder="1" applyAlignment="1">
      <alignment horizontal="left" vertical="center" wrapText="1"/>
    </xf>
    <xf numFmtId="0" fontId="2" fillId="3" borderId="28" xfId="0" applyFont="1" applyFill="1" applyBorder="1" applyAlignment="1">
      <alignment horizontal="left" vertical="center" wrapText="1"/>
    </xf>
    <xf numFmtId="0" fontId="2" fillId="3" borderId="8"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33" xfId="0" applyFont="1" applyFill="1" applyBorder="1" applyAlignment="1">
      <alignment horizontal="center" vertical="center"/>
    </xf>
    <xf numFmtId="0" fontId="3" fillId="4" borderId="23"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 xfId="0" applyFont="1" applyFill="1" applyBorder="1" applyAlignment="1">
      <alignment horizontal="center" wrapText="1"/>
    </xf>
    <xf numFmtId="0" fontId="3" fillId="3" borderId="2" xfId="0" applyFont="1" applyFill="1" applyBorder="1" applyAlignment="1">
      <alignment horizontal="center" wrapText="1"/>
    </xf>
    <xf numFmtId="0" fontId="3" fillId="3" borderId="4" xfId="0" applyFont="1" applyFill="1" applyBorder="1" applyAlignment="1">
      <alignment horizontal="center" wrapText="1"/>
    </xf>
    <xf numFmtId="0" fontId="3" fillId="3" borderId="5" xfId="0" applyFont="1" applyFill="1" applyBorder="1" applyAlignment="1">
      <alignment horizontal="center" wrapText="1"/>
    </xf>
    <xf numFmtId="0" fontId="3" fillId="3" borderId="0" xfId="0" applyFont="1" applyFill="1" applyAlignment="1">
      <alignment horizontal="center" wrapText="1"/>
    </xf>
    <xf numFmtId="0" fontId="3" fillId="3" borderId="6" xfId="0" applyFont="1" applyFill="1" applyBorder="1" applyAlignment="1">
      <alignment horizontal="center" wrapText="1"/>
    </xf>
    <xf numFmtId="0" fontId="3" fillId="3" borderId="5"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6"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7" fillId="0" borderId="2" xfId="0" applyFont="1" applyBorder="1" applyAlignment="1">
      <alignment horizontal="right" vertical="center"/>
    </xf>
    <xf numFmtId="0" fontId="3" fillId="3" borderId="39"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2" fillId="0" borderId="0" xfId="0" applyFont="1" applyAlignment="1">
      <alignment horizontal="center" vertical="center" wrapText="1"/>
    </xf>
    <xf numFmtId="0" fontId="3" fillId="7" borderId="1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3" fillId="5" borderId="26" xfId="0" applyFont="1" applyFill="1" applyBorder="1" applyAlignment="1">
      <alignment horizontal="center" vertical="center" wrapText="1"/>
    </xf>
    <xf numFmtId="0" fontId="3" fillId="5" borderId="46" xfId="0" applyFont="1" applyFill="1" applyBorder="1" applyAlignment="1">
      <alignment horizontal="center" vertical="center" wrapText="1"/>
    </xf>
    <xf numFmtId="0" fontId="3" fillId="5" borderId="47"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3" fillId="7" borderId="15"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3" borderId="36" xfId="0" applyFont="1" applyFill="1" applyBorder="1" applyAlignment="1">
      <alignment horizontal="center" wrapText="1"/>
    </xf>
    <xf numFmtId="0" fontId="3" fillId="3" borderId="9" xfId="0" applyFont="1" applyFill="1" applyBorder="1" applyAlignment="1">
      <alignment horizontal="center" wrapText="1"/>
    </xf>
    <xf numFmtId="0" fontId="2" fillId="3" borderId="36" xfId="0" applyFont="1" applyFill="1" applyBorder="1" applyAlignment="1">
      <alignment horizontal="center" wrapText="1"/>
    </xf>
    <xf numFmtId="0" fontId="2" fillId="3" borderId="0" xfId="0" applyFont="1" applyFill="1" applyAlignment="1">
      <alignment horizontal="center" wrapText="1"/>
    </xf>
    <xf numFmtId="0" fontId="2" fillId="3" borderId="9" xfId="0" applyFont="1" applyFill="1" applyBorder="1" applyAlignment="1">
      <alignment horizontal="center" wrapText="1"/>
    </xf>
    <xf numFmtId="0" fontId="2" fillId="3" borderId="24" xfId="0" applyFont="1" applyFill="1" applyBorder="1" applyAlignment="1">
      <alignment horizontal="left" wrapText="1"/>
    </xf>
    <xf numFmtId="0" fontId="2" fillId="3" borderId="37" xfId="0" applyFont="1" applyFill="1" applyBorder="1" applyAlignment="1">
      <alignment horizontal="left" wrapText="1"/>
    </xf>
    <xf numFmtId="0" fontId="2" fillId="3" borderId="38" xfId="0" applyFont="1" applyFill="1" applyBorder="1" applyAlignment="1">
      <alignment horizontal="left" wrapText="1"/>
    </xf>
    <xf numFmtId="0" fontId="13" fillId="2" borderId="34"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35"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6" fillId="2" borderId="11" xfId="0" applyFont="1" applyFill="1" applyBorder="1" applyAlignment="1">
      <alignment horizontal="center" vertical="top" wrapText="1"/>
    </xf>
    <xf numFmtId="0" fontId="12" fillId="2" borderId="33" xfId="2" applyFont="1" applyFill="1" applyBorder="1" applyAlignment="1">
      <alignment horizontal="center" vertical="center" wrapText="1"/>
    </xf>
    <xf numFmtId="0" fontId="13" fillId="2" borderId="11" xfId="0" applyFont="1" applyFill="1" applyBorder="1" applyAlignment="1">
      <alignment horizontal="left" vertical="center" wrapText="1"/>
    </xf>
    <xf numFmtId="0" fontId="3" fillId="0" borderId="11" xfId="3" applyFont="1" applyBorder="1" applyAlignment="1">
      <alignment horizontal="center" vertical="center" wrapText="1"/>
    </xf>
    <xf numFmtId="0" fontId="3" fillId="3" borderId="33" xfId="0" applyFont="1" applyFill="1" applyBorder="1" applyAlignment="1">
      <alignment horizontal="center" vertical="center" wrapText="1"/>
    </xf>
    <xf numFmtId="0" fontId="3" fillId="3" borderId="23" xfId="0" applyFont="1" applyFill="1" applyBorder="1" applyAlignment="1">
      <alignment horizontal="center" vertical="center" wrapText="1"/>
    </xf>
    <xf numFmtId="3" fontId="7" fillId="3" borderId="15" xfId="0" applyNumberFormat="1" applyFont="1" applyFill="1" applyBorder="1" applyAlignment="1">
      <alignment horizontal="center" vertical="center" wrapText="1"/>
    </xf>
    <xf numFmtId="3" fontId="7" fillId="3" borderId="7" xfId="0" applyNumberFormat="1" applyFont="1" applyFill="1" applyBorder="1" applyAlignment="1">
      <alignment horizontal="center" vertical="center" wrapText="1"/>
    </xf>
    <xf numFmtId="3" fontId="7" fillId="3" borderId="8" xfId="0" applyNumberFormat="1" applyFont="1" applyFill="1" applyBorder="1" applyAlignment="1">
      <alignment horizontal="center" vertical="center" wrapText="1"/>
    </xf>
    <xf numFmtId="3" fontId="8" fillId="0" borderId="1" xfId="0" applyNumberFormat="1" applyFont="1" applyBorder="1" applyAlignment="1">
      <alignment horizontal="center" vertical="center" wrapText="1"/>
    </xf>
    <xf numFmtId="3" fontId="8" fillId="0" borderId="2" xfId="0" applyNumberFormat="1" applyFont="1" applyBorder="1" applyAlignment="1">
      <alignment horizontal="center" vertical="center" wrapText="1"/>
    </xf>
    <xf numFmtId="3" fontId="8" fillId="0" borderId="4" xfId="0" applyNumberFormat="1" applyFont="1" applyBorder="1" applyAlignment="1">
      <alignment horizontal="center" vertical="center" wrapText="1"/>
    </xf>
    <xf numFmtId="3" fontId="8" fillId="0" borderId="5" xfId="0" applyNumberFormat="1" applyFont="1" applyBorder="1" applyAlignment="1">
      <alignment horizontal="center" vertical="center" wrapText="1"/>
    </xf>
    <xf numFmtId="3" fontId="8" fillId="0" borderId="0" xfId="0" applyNumberFormat="1" applyFont="1" applyAlignment="1">
      <alignment horizontal="center" vertical="center" wrapText="1"/>
    </xf>
    <xf numFmtId="3" fontId="8" fillId="0" borderId="6" xfId="0" applyNumberFormat="1" applyFont="1" applyBorder="1" applyAlignment="1">
      <alignment horizontal="center" vertical="center" wrapText="1"/>
    </xf>
    <xf numFmtId="3" fontId="8" fillId="0" borderId="18" xfId="0" applyNumberFormat="1" applyFont="1" applyBorder="1" applyAlignment="1">
      <alignment horizontal="center" vertical="center" wrapText="1"/>
    </xf>
    <xf numFmtId="3" fontId="8" fillId="0" borderId="17" xfId="0" applyNumberFormat="1" applyFont="1" applyBorder="1" applyAlignment="1">
      <alignment horizontal="center" vertical="center" wrapText="1"/>
    </xf>
    <xf numFmtId="3" fontId="8" fillId="0" borderId="28" xfId="0" applyNumberFormat="1" applyFont="1" applyBorder="1" applyAlignment="1">
      <alignment horizontal="center" vertical="center" wrapText="1"/>
    </xf>
  </cellXfs>
  <cellStyles count="5">
    <cellStyle name="Moneda" xfId="1" builtinId="4"/>
    <cellStyle name="Normal" xfId="0" builtinId="0"/>
    <cellStyle name="Normal 2" xfId="2" xr:uid="{ED5A7352-D5B8-4DFA-8DE6-F69A0EFB4B33}"/>
    <cellStyle name="Normal 2 2" xfId="3" xr:uid="{C1436490-6C84-4521-9F25-06E1823D69E0}"/>
    <cellStyle name="Normal 2 2 2" xfId="4" xr:uid="{0EBFB898-8711-467B-804E-E06E421B2C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32303</xdr:rowOff>
    </xdr:from>
    <xdr:to>
      <xdr:col>1</xdr:col>
      <xdr:colOff>1343008</xdr:colOff>
      <xdr:row>1</xdr:row>
      <xdr:rowOff>609600</xdr:rowOff>
    </xdr:to>
    <xdr:pic>
      <xdr:nvPicPr>
        <xdr:cNvPr id="2" name="Imagen 1">
          <a:extLst>
            <a:ext uri="{FF2B5EF4-FFF2-40B4-BE49-F238E27FC236}">
              <a16:creationId xmlns:a16="http://schemas.microsoft.com/office/drawing/2014/main" id="{4FF3D296-F746-403C-8CA2-962EF6FE17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79953"/>
          <a:ext cx="2105008" cy="5772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1</xdr:col>
      <xdr:colOff>1123188</xdr:colOff>
      <xdr:row>0</xdr:row>
      <xdr:rowOff>609600</xdr:rowOff>
    </xdr:to>
    <xdr:pic>
      <xdr:nvPicPr>
        <xdr:cNvPr id="2" name="Imagen 1">
          <a:extLst>
            <a:ext uri="{FF2B5EF4-FFF2-40B4-BE49-F238E27FC236}">
              <a16:creationId xmlns:a16="http://schemas.microsoft.com/office/drawing/2014/main" id="{4F698246-1BF9-4D85-98C8-89E22CCE06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66675"/>
          <a:ext cx="1847088" cy="542925"/>
        </a:xfrm>
        <a:prstGeom prst="rect">
          <a:avLst/>
        </a:prstGeom>
      </xdr:spPr>
    </xdr:pic>
    <xdr:clientData/>
  </xdr:twoCellAnchor>
  <xdr:twoCellAnchor editAs="oneCell">
    <xdr:from>
      <xdr:col>1</xdr:col>
      <xdr:colOff>1276350</xdr:colOff>
      <xdr:row>70</xdr:row>
      <xdr:rowOff>591536</xdr:rowOff>
    </xdr:from>
    <xdr:to>
      <xdr:col>5</xdr:col>
      <xdr:colOff>857250</xdr:colOff>
      <xdr:row>70</xdr:row>
      <xdr:rowOff>2505834</xdr:rowOff>
    </xdr:to>
    <xdr:pic>
      <xdr:nvPicPr>
        <xdr:cNvPr id="3" name="Imagen 2">
          <a:extLst>
            <a:ext uri="{FF2B5EF4-FFF2-40B4-BE49-F238E27FC236}">
              <a16:creationId xmlns:a16="http://schemas.microsoft.com/office/drawing/2014/main" id="{A2E1150E-D1C1-4462-9203-8568FF44EA3E}"/>
            </a:ext>
          </a:extLst>
        </xdr:cNvPr>
        <xdr:cNvPicPr>
          <a:picLocks noChangeAspect="1"/>
        </xdr:cNvPicPr>
      </xdr:nvPicPr>
      <xdr:blipFill>
        <a:blip xmlns:r="http://schemas.openxmlformats.org/officeDocument/2006/relationships" r:embed="rId2"/>
        <a:stretch>
          <a:fillRect/>
        </a:stretch>
      </xdr:blipFill>
      <xdr:spPr>
        <a:xfrm>
          <a:off x="2038350" y="18974786"/>
          <a:ext cx="4295775" cy="19142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diazb/Downloads/Copia%20de%20Oferta%20Econ&#243;mica%20df_%20VF%20reptos%20y%20mano%20de%20obra%20(002)%20df.%20(2).xlsx" TargetMode="External"/><Relationship Id="rId2" Type="http://schemas.openxmlformats.org/officeDocument/2006/relationships/externalLinkPath" Target="file:///C:\Users\fdiazb\Downloads\Copia%20de%20Oferta%20Econ&#243;mica%20df_%20VF%20reptos%20y%20mano%20de%20obra%20(002)%20df.%20(2).xlsx" TargetMode="External"/><Relationship Id="rId1" Type="http://schemas.openxmlformats.org/officeDocument/2006/relationships/externalLinkPath" Target="/Users/fdiazb/Downloads/Copia%20de%20Oferta%20Econ&#243;mica%20df_%20VF%20reptos%20y%20mano%20de%20obra%20(002)%20df.%20(2).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fdiazb/Downloads/Copia%20de%20Anexo%20Oferta%20Econ&#243;mica%20def_.xlsx" TargetMode="External"/><Relationship Id="rId2" Type="http://schemas.openxmlformats.org/officeDocument/2006/relationships/externalLinkPath" Target="file:///C:\Users\fdiazb\Downloads\Copia%20de%20Anexo%20Oferta%20Econ&#243;mica%20def_.xlsx" TargetMode="External"/><Relationship Id="rId1" Type="http://schemas.openxmlformats.org/officeDocument/2006/relationships/externalLinkPath" Target="/Users/fdiazb/Downloads/Copia%20de%20Anexo%20Oferta%20Econ&#243;mica%20def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STUDIO DE MERCADO"/>
      <sheetName val="PRADO  LC 90  VX AT 3400CC 5P T"/>
      <sheetName val="FORTUNER SR5 MT 4000CC 4X4"/>
      <sheetName val="PRADO  LC 150  TX AT 4000CC 5P"/>
      <sheetName val="BURBUJA  LC 80  AUTANA FZJ80 "/>
      <sheetName val="PRADO  LC 150  TX-L AT 4000CC 5"/>
      <sheetName val="Mano de Obra"/>
      <sheetName val="Hoja2"/>
      <sheetName val="Hoja1"/>
    </sheetNames>
    <sheetDataSet>
      <sheetData sheetId="0"/>
      <sheetData sheetId="1">
        <row r="11">
          <cell r="B11" t="str">
            <v xml:space="preserve">DESCRIPCIÓN </v>
          </cell>
          <cell r="C11" t="str">
            <v>UNI MEDID</v>
          </cell>
          <cell r="D11" t="str">
            <v>CANT</v>
          </cell>
          <cell r="E11" t="str">
            <v xml:space="preserve">VALOR UNITARIO
PROMEDIO ESTUDIO DE MERCADO SIN IVA
</v>
          </cell>
          <cell r="F11" t="str">
            <v>VALOR UNITARIO PROPUESTA ECONOMICA VIGENCIA 2025</v>
          </cell>
          <cell r="G11" t="str">
            <v xml:space="preserve">VALOR TOTAL
PROMEDIO ESTUDIO DE MERCADO CON IVA
</v>
          </cell>
          <cell r="H11" t="str">
            <v>VALOR UNITARIO (PROPUESTA 2025) A VALOR PRESENTE 5.1%
PRADO LC90 VX AT 3400CC 5P T</v>
          </cell>
        </row>
        <row r="12">
          <cell r="B12" t="str">
            <v>ABRAZADERA BARRA ESTABILIZADORA</v>
          </cell>
          <cell r="C12" t="str">
            <v>UNIDAD</v>
          </cell>
          <cell r="D12">
            <v>1</v>
          </cell>
          <cell r="E12">
            <v>62000</v>
          </cell>
          <cell r="F12">
            <v>60140</v>
          </cell>
          <cell r="G12">
            <v>60140</v>
          </cell>
          <cell r="H12">
            <v>63207.14</v>
          </cell>
        </row>
        <row r="13">
          <cell r="B13" t="str">
            <v>ABRAZADERAS RADIADOR</v>
          </cell>
          <cell r="C13" t="str">
            <v>UNIDAD</v>
          </cell>
          <cell r="D13">
            <v>1</v>
          </cell>
          <cell r="E13">
            <v>25000</v>
          </cell>
          <cell r="F13">
            <v>24250</v>
          </cell>
          <cell r="G13">
            <v>24250</v>
          </cell>
          <cell r="H13">
            <v>25486.75</v>
          </cell>
        </row>
        <row r="14">
          <cell r="B14" t="str">
            <v>ACEITE HIDRAULICO</v>
          </cell>
          <cell r="C14" t="str">
            <v>CUARTO</v>
          </cell>
          <cell r="D14">
            <v>1</v>
          </cell>
          <cell r="E14">
            <v>41650</v>
          </cell>
          <cell r="F14">
            <v>40401</v>
          </cell>
          <cell r="G14">
            <v>40401</v>
          </cell>
          <cell r="H14">
            <v>42461.451000000001</v>
          </cell>
        </row>
        <row r="15">
          <cell r="B15" t="str">
            <v>ACEITE MOTOR</v>
          </cell>
          <cell r="C15" t="str">
            <v>CUARTO</v>
          </cell>
          <cell r="D15">
            <v>1</v>
          </cell>
          <cell r="E15">
            <v>47600</v>
          </cell>
          <cell r="F15">
            <v>46172</v>
          </cell>
          <cell r="G15">
            <v>46172</v>
          </cell>
          <cell r="H15">
            <v>48526.771999999997</v>
          </cell>
        </row>
        <row r="16">
          <cell r="B16" t="str">
            <v>ACEITE MOTOR SINTETICO</v>
          </cell>
          <cell r="C16" t="str">
            <v>CUARTO</v>
          </cell>
          <cell r="D16">
            <v>1</v>
          </cell>
          <cell r="E16">
            <v>47600</v>
          </cell>
          <cell r="F16">
            <v>46172</v>
          </cell>
          <cell r="G16">
            <v>46172</v>
          </cell>
          <cell r="H16">
            <v>48526.771999999997</v>
          </cell>
        </row>
        <row r="17">
          <cell r="B17" t="str">
            <v>ACEITE MOTOR X 1 CUARTO</v>
          </cell>
          <cell r="C17" t="str">
            <v>CUARTO</v>
          </cell>
          <cell r="D17">
            <v>1</v>
          </cell>
          <cell r="E17">
            <v>47600</v>
          </cell>
          <cell r="F17">
            <v>46172</v>
          </cell>
          <cell r="G17">
            <v>46172</v>
          </cell>
          <cell r="H17">
            <v>48526.771999999997</v>
          </cell>
        </row>
        <row r="18">
          <cell r="B18" t="str">
            <v>ALTERNADOR</v>
          </cell>
          <cell r="C18" t="str">
            <v>UNIDAD</v>
          </cell>
          <cell r="D18">
            <v>1</v>
          </cell>
          <cell r="E18">
            <v>5138000</v>
          </cell>
          <cell r="F18">
            <v>4983860</v>
          </cell>
          <cell r="G18">
            <v>4983860</v>
          </cell>
          <cell r="H18">
            <v>5238036.8600000003</v>
          </cell>
        </row>
        <row r="19">
          <cell r="B19" t="str">
            <v>AMORTIGUADOR DELANTERO</v>
          </cell>
          <cell r="C19" t="str">
            <v>JUEGO</v>
          </cell>
          <cell r="D19">
            <v>1</v>
          </cell>
          <cell r="E19">
            <v>1443000</v>
          </cell>
          <cell r="F19">
            <v>1399710</v>
          </cell>
          <cell r="G19">
            <v>1399710</v>
          </cell>
          <cell r="H19">
            <v>1471095.21</v>
          </cell>
        </row>
        <row r="20">
          <cell r="B20" t="str">
            <v>AMORTIGUADOR TRASERO</v>
          </cell>
          <cell r="C20" t="str">
            <v>JUEGO</v>
          </cell>
          <cell r="D20">
            <v>1</v>
          </cell>
          <cell r="E20">
            <v>413000</v>
          </cell>
          <cell r="F20">
            <v>400610</v>
          </cell>
          <cell r="G20">
            <v>400610</v>
          </cell>
          <cell r="H20">
            <v>421041.11</v>
          </cell>
        </row>
        <row r="21">
          <cell r="B21" t="str">
            <v>ANILLO SEPARADOR EJE</v>
          </cell>
          <cell r="C21" t="str">
            <v>UNIDAD</v>
          </cell>
          <cell r="D21">
            <v>1</v>
          </cell>
          <cell r="E21">
            <v>102000</v>
          </cell>
          <cell r="F21">
            <v>98940</v>
          </cell>
          <cell r="G21">
            <v>98940</v>
          </cell>
          <cell r="H21">
            <v>103985.94</v>
          </cell>
        </row>
        <row r="22">
          <cell r="B22" t="str">
            <v>ANILLOS DEL PISTON</v>
          </cell>
          <cell r="C22" t="str">
            <v>JUEGO</v>
          </cell>
          <cell r="D22">
            <v>1</v>
          </cell>
          <cell r="E22">
            <v>1382001</v>
          </cell>
          <cell r="F22">
            <v>1340541</v>
          </cell>
          <cell r="G22">
            <v>1340541</v>
          </cell>
          <cell r="H22">
            <v>1408908.591</v>
          </cell>
        </row>
        <row r="23">
          <cell r="B23" t="str">
            <v>ANILLOS DEL PISTON MOTOR</v>
          </cell>
          <cell r="C23" t="str">
            <v>JUEGO</v>
          </cell>
          <cell r="D23">
            <v>1</v>
          </cell>
          <cell r="E23">
            <v>1382001</v>
          </cell>
          <cell r="F23">
            <v>1340541</v>
          </cell>
          <cell r="G23">
            <v>1340541</v>
          </cell>
          <cell r="H23">
            <v>1408908.591</v>
          </cell>
        </row>
        <row r="24">
          <cell r="B24" t="str">
            <v>ARANDELA TAPON CARTER</v>
          </cell>
          <cell r="C24" t="str">
            <v>UNIDAD</v>
          </cell>
          <cell r="D24">
            <v>1</v>
          </cell>
          <cell r="E24">
            <v>5000</v>
          </cell>
          <cell r="F24">
            <v>4850</v>
          </cell>
          <cell r="G24">
            <v>4850</v>
          </cell>
          <cell r="H24">
            <v>5097.3500000000004</v>
          </cell>
        </row>
        <row r="25">
          <cell r="B25" t="str">
            <v>ARANDELAS DE AJUSTE</v>
          </cell>
          <cell r="C25" t="str">
            <v>JUEGO</v>
          </cell>
          <cell r="D25">
            <v>1</v>
          </cell>
          <cell r="E25">
            <v>197000</v>
          </cell>
          <cell r="F25">
            <v>191090</v>
          </cell>
          <cell r="G25">
            <v>191090</v>
          </cell>
          <cell r="H25">
            <v>200835.59</v>
          </cell>
        </row>
        <row r="26">
          <cell r="B26" t="str">
            <v>ARANDELAS DE AJUSTE (TRANSMISION )</v>
          </cell>
          <cell r="C26" t="str">
            <v>JUEGO</v>
          </cell>
          <cell r="D26">
            <v>1</v>
          </cell>
          <cell r="E26">
            <v>48000</v>
          </cell>
          <cell r="F26">
            <v>46560</v>
          </cell>
          <cell r="G26">
            <v>46560</v>
          </cell>
          <cell r="H26">
            <v>48934.559999999998</v>
          </cell>
        </row>
        <row r="27">
          <cell r="B27" t="str">
            <v>ARBOL DE LEVAS</v>
          </cell>
          <cell r="C27" t="str">
            <v>UNIDAD</v>
          </cell>
          <cell r="D27">
            <v>1</v>
          </cell>
          <cell r="E27">
            <v>2495000</v>
          </cell>
          <cell r="F27">
            <v>2420150</v>
          </cell>
          <cell r="G27">
            <v>2420150</v>
          </cell>
          <cell r="H27">
            <v>2543577.65</v>
          </cell>
        </row>
        <row r="28">
          <cell r="B28" t="str">
            <v>ARBOL DE LEVAS ADMISION</v>
          </cell>
          <cell r="C28" t="str">
            <v>UNIDAD</v>
          </cell>
          <cell r="D28">
            <v>1</v>
          </cell>
          <cell r="E28">
            <v>2495000</v>
          </cell>
          <cell r="F28">
            <v>2420150</v>
          </cell>
          <cell r="G28">
            <v>2420150</v>
          </cell>
          <cell r="H28">
            <v>2543577.65</v>
          </cell>
        </row>
        <row r="29">
          <cell r="B29" t="str">
            <v>ARBOL DE LEVAS ESCAPE</v>
          </cell>
          <cell r="C29" t="str">
            <v>UNIDAD</v>
          </cell>
          <cell r="D29">
            <v>1</v>
          </cell>
          <cell r="E29">
            <v>1738000</v>
          </cell>
          <cell r="F29">
            <v>1685860</v>
          </cell>
          <cell r="G29">
            <v>1685860</v>
          </cell>
          <cell r="H29">
            <v>1771838.86</v>
          </cell>
        </row>
        <row r="30">
          <cell r="B30" t="str">
            <v>ARRANQUE</v>
          </cell>
          <cell r="C30" t="str">
            <v>UNIDAD</v>
          </cell>
          <cell r="D30">
            <v>1</v>
          </cell>
          <cell r="E30">
            <v>4134001</v>
          </cell>
          <cell r="F30">
            <v>4009981</v>
          </cell>
          <cell r="G30">
            <v>4009981</v>
          </cell>
          <cell r="H30">
            <v>4214490.0310000004</v>
          </cell>
        </row>
        <row r="31">
          <cell r="B31" t="str">
            <v>BALINERA ALTERNADOR</v>
          </cell>
          <cell r="C31" t="str">
            <v>JUEGO</v>
          </cell>
          <cell r="D31">
            <v>1</v>
          </cell>
          <cell r="E31">
            <v>134000</v>
          </cell>
          <cell r="F31">
            <v>129980</v>
          </cell>
          <cell r="G31">
            <v>129980</v>
          </cell>
          <cell r="H31">
            <v>136608.98000000001</v>
          </cell>
        </row>
        <row r="32">
          <cell r="B32" t="str">
            <v>BANDA FRENO TRASERO</v>
          </cell>
          <cell r="C32" t="str">
            <v>JUEGO</v>
          </cell>
          <cell r="D32">
            <v>1</v>
          </cell>
          <cell r="E32">
            <v>548000</v>
          </cell>
          <cell r="F32">
            <v>531560</v>
          </cell>
          <cell r="G32">
            <v>531560</v>
          </cell>
          <cell r="H32">
            <v>558669.56000000006</v>
          </cell>
        </row>
        <row r="33">
          <cell r="B33" t="str">
            <v>BANDAS FRENOS</v>
          </cell>
          <cell r="C33" t="str">
            <v>JUEGO</v>
          </cell>
          <cell r="D33">
            <v>1</v>
          </cell>
          <cell r="E33">
            <v>548000</v>
          </cell>
          <cell r="F33">
            <v>531560</v>
          </cell>
          <cell r="G33">
            <v>531560</v>
          </cell>
          <cell r="H33">
            <v>558669.56000000006</v>
          </cell>
        </row>
        <row r="34">
          <cell r="B34" t="str">
            <v>BANDAS FRENOS TRASEROS</v>
          </cell>
          <cell r="C34" t="str">
            <v>JUEGO</v>
          </cell>
          <cell r="D34">
            <v>1</v>
          </cell>
          <cell r="E34">
            <v>548000</v>
          </cell>
          <cell r="F34">
            <v>531560</v>
          </cell>
          <cell r="G34">
            <v>531560</v>
          </cell>
          <cell r="H34">
            <v>558669.56000000006</v>
          </cell>
        </row>
        <row r="35">
          <cell r="B35" t="str">
            <v>BARRA ESTABILIZADORA</v>
          </cell>
          <cell r="C35" t="str">
            <v>UNIDAD</v>
          </cell>
          <cell r="D35">
            <v>1</v>
          </cell>
          <cell r="E35">
            <v>991999</v>
          </cell>
          <cell r="F35">
            <v>962239</v>
          </cell>
          <cell r="G35">
            <v>962239</v>
          </cell>
          <cell r="H35">
            <v>1011313.189</v>
          </cell>
        </row>
        <row r="36">
          <cell r="B36" t="str">
            <v>BARRA ESTABILIZADORA- DEL</v>
          </cell>
          <cell r="C36" t="str">
            <v>UNIDAD</v>
          </cell>
          <cell r="D36">
            <v>1</v>
          </cell>
          <cell r="E36">
            <v>991999</v>
          </cell>
          <cell r="F36">
            <v>962239</v>
          </cell>
          <cell r="G36">
            <v>962239</v>
          </cell>
          <cell r="H36">
            <v>1011313.189</v>
          </cell>
        </row>
        <row r="37">
          <cell r="B37" t="str">
            <v>BARRA ESTABILIZADORA- TRAS</v>
          </cell>
          <cell r="C37" t="str">
            <v>UNIDAD</v>
          </cell>
          <cell r="D37">
            <v>1</v>
          </cell>
          <cell r="E37">
            <v>676000</v>
          </cell>
          <cell r="F37">
            <v>655720</v>
          </cell>
          <cell r="G37">
            <v>655720</v>
          </cell>
          <cell r="H37">
            <v>689161.72</v>
          </cell>
        </row>
        <row r="38">
          <cell r="B38" t="str">
            <v>BASE AMORTIGUADOR DELANTERO</v>
          </cell>
          <cell r="C38" t="str">
            <v>UNIDAD</v>
          </cell>
          <cell r="D38">
            <v>1</v>
          </cell>
          <cell r="E38">
            <v>336000</v>
          </cell>
          <cell r="F38">
            <v>325920</v>
          </cell>
          <cell r="G38">
            <v>325920</v>
          </cell>
          <cell r="H38">
            <v>342541.92</v>
          </cell>
        </row>
        <row r="39">
          <cell r="B39" t="str">
            <v>BASE AMORTIGUADOR TRASERO</v>
          </cell>
          <cell r="C39" t="str">
            <v>UNIDAD</v>
          </cell>
          <cell r="D39">
            <v>1</v>
          </cell>
          <cell r="E39">
            <v>100000</v>
          </cell>
          <cell r="F39">
            <v>97000</v>
          </cell>
          <cell r="G39">
            <v>97000</v>
          </cell>
          <cell r="H39">
            <v>101947</v>
          </cell>
        </row>
        <row r="40">
          <cell r="B40" t="str">
            <v>BATERIA</v>
          </cell>
          <cell r="C40" t="str">
            <v>UNIDAD</v>
          </cell>
          <cell r="D40">
            <v>1</v>
          </cell>
          <cell r="E40">
            <v>900000</v>
          </cell>
          <cell r="F40">
            <v>873000</v>
          </cell>
          <cell r="G40">
            <v>873000</v>
          </cell>
          <cell r="H40">
            <v>917523</v>
          </cell>
        </row>
        <row r="41">
          <cell r="B41" t="str">
            <v>BATERIA (INCLUYE REVISION CARGA )</v>
          </cell>
          <cell r="C41" t="str">
            <v>UNIDAD</v>
          </cell>
          <cell r="D41">
            <v>1</v>
          </cell>
          <cell r="E41">
            <v>900000</v>
          </cell>
          <cell r="F41">
            <v>873000</v>
          </cell>
          <cell r="G41">
            <v>873000</v>
          </cell>
          <cell r="H41">
            <v>917523</v>
          </cell>
        </row>
        <row r="42">
          <cell r="B42" t="str">
            <v>BIELA</v>
          </cell>
          <cell r="C42" t="str">
            <v>UNIDAD</v>
          </cell>
          <cell r="D42">
            <v>1</v>
          </cell>
          <cell r="E42">
            <v>1210000</v>
          </cell>
          <cell r="F42">
            <v>1173700</v>
          </cell>
          <cell r="G42">
            <v>1173700</v>
          </cell>
          <cell r="H42">
            <v>1233558.7</v>
          </cell>
        </row>
        <row r="43">
          <cell r="B43" t="str">
            <v>BIELETA CONTROL CAMBIOS</v>
          </cell>
          <cell r="C43" t="str">
            <v>UNIDAD</v>
          </cell>
          <cell r="D43">
            <v>1</v>
          </cell>
          <cell r="E43">
            <v>500000</v>
          </cell>
          <cell r="F43">
            <v>485000</v>
          </cell>
          <cell r="G43">
            <v>485000</v>
          </cell>
          <cell r="H43">
            <v>509735</v>
          </cell>
        </row>
        <row r="44">
          <cell r="B44" t="str">
            <v>BISAGRA CAPOT</v>
          </cell>
          <cell r="C44" t="str">
            <v>JUEGO</v>
          </cell>
          <cell r="D44">
            <v>1</v>
          </cell>
          <cell r="E44">
            <v>256000</v>
          </cell>
          <cell r="F44">
            <v>248320</v>
          </cell>
          <cell r="G44">
            <v>248320</v>
          </cell>
          <cell r="H44">
            <v>260984.32000000001</v>
          </cell>
        </row>
        <row r="45">
          <cell r="B45" t="str">
            <v>BLOQUE MOTOR</v>
          </cell>
          <cell r="C45" t="str">
            <v>UNIDAD</v>
          </cell>
          <cell r="D45">
            <v>1</v>
          </cell>
          <cell r="E45">
            <v>30000000</v>
          </cell>
          <cell r="F45">
            <v>29100000</v>
          </cell>
          <cell r="G45">
            <v>29100000</v>
          </cell>
          <cell r="H45">
            <v>30584100</v>
          </cell>
        </row>
        <row r="46">
          <cell r="B46" t="str">
            <v>BOBINA COMPRESOR A/A</v>
          </cell>
          <cell r="C46" t="str">
            <v>UNIDAD</v>
          </cell>
          <cell r="D46">
            <v>1</v>
          </cell>
          <cell r="E46">
            <v>350000</v>
          </cell>
          <cell r="F46">
            <v>339500</v>
          </cell>
          <cell r="G46">
            <v>339500</v>
          </cell>
          <cell r="H46">
            <v>356814.5</v>
          </cell>
        </row>
        <row r="47">
          <cell r="B47" t="str">
            <v>BOBINA DE ENCENDIDO</v>
          </cell>
          <cell r="C47" t="str">
            <v>UNIDAD</v>
          </cell>
          <cell r="D47">
            <v>1</v>
          </cell>
          <cell r="E47">
            <v>588000</v>
          </cell>
          <cell r="F47">
            <v>570360</v>
          </cell>
          <cell r="G47">
            <v>570360</v>
          </cell>
          <cell r="H47">
            <v>599448.36</v>
          </cell>
        </row>
        <row r="48">
          <cell r="B48" t="str">
            <v>BOBINADO ARRANQUE</v>
          </cell>
          <cell r="C48" t="str">
            <v>UNIDAD</v>
          </cell>
          <cell r="D48">
            <v>1</v>
          </cell>
          <cell r="E48">
            <v>280000</v>
          </cell>
          <cell r="F48">
            <v>271600</v>
          </cell>
          <cell r="G48">
            <v>271600</v>
          </cell>
          <cell r="H48">
            <v>285451.59999999998</v>
          </cell>
        </row>
        <row r="49">
          <cell r="B49" t="str">
            <v>BOBINAS DE CAMPO</v>
          </cell>
          <cell r="C49" t="str">
            <v>UNIDAD</v>
          </cell>
          <cell r="D49">
            <v>1</v>
          </cell>
          <cell r="E49">
            <v>450000</v>
          </cell>
          <cell r="F49">
            <v>436500</v>
          </cell>
          <cell r="G49">
            <v>436500</v>
          </cell>
          <cell r="H49">
            <v>458761.5</v>
          </cell>
        </row>
        <row r="50">
          <cell r="B50" t="str">
            <v>BOCIN RUEDA COMPLETO</v>
          </cell>
          <cell r="C50" t="str">
            <v>UNIDAD</v>
          </cell>
          <cell r="D50">
            <v>1</v>
          </cell>
          <cell r="E50">
            <v>798000</v>
          </cell>
          <cell r="F50">
            <v>774060</v>
          </cell>
          <cell r="G50">
            <v>774060</v>
          </cell>
          <cell r="H50">
            <v>813537.06</v>
          </cell>
        </row>
        <row r="51">
          <cell r="B51" t="str">
            <v>BOMBA COMBUSTIBLE (CON DESMONTAR Y MONTAR TANQUE)</v>
          </cell>
          <cell r="C51" t="str">
            <v>UNIDAD</v>
          </cell>
          <cell r="D51">
            <v>1</v>
          </cell>
          <cell r="E51">
            <v>2203001</v>
          </cell>
          <cell r="F51">
            <v>2136911</v>
          </cell>
          <cell r="G51">
            <v>2136911</v>
          </cell>
          <cell r="H51">
            <v>2245893.4610000001</v>
          </cell>
        </row>
        <row r="52">
          <cell r="B52" t="str">
            <v>BOMBA COMBUSTIBLE (SIN DESMONTAR Y MONTAR TANQUE)</v>
          </cell>
          <cell r="C52" t="str">
            <v>UNIDAD</v>
          </cell>
          <cell r="D52">
            <v>1</v>
          </cell>
          <cell r="E52">
            <v>2203001</v>
          </cell>
          <cell r="F52">
            <v>2136911</v>
          </cell>
          <cell r="G52">
            <v>2136911</v>
          </cell>
          <cell r="H52">
            <v>2245893.4610000001</v>
          </cell>
        </row>
        <row r="53">
          <cell r="B53" t="str">
            <v>BOMBA DE ACEITE</v>
          </cell>
          <cell r="C53" t="str">
            <v>UNIDAD</v>
          </cell>
          <cell r="D53">
            <v>1</v>
          </cell>
          <cell r="E53">
            <v>1200000</v>
          </cell>
          <cell r="F53">
            <v>1164000</v>
          </cell>
          <cell r="G53">
            <v>1164000</v>
          </cell>
          <cell r="H53">
            <v>1223364</v>
          </cell>
        </row>
        <row r="54">
          <cell r="B54" t="str">
            <v>BOMBA DE AGUA</v>
          </cell>
          <cell r="C54" t="str">
            <v>UNIDAD</v>
          </cell>
          <cell r="D54">
            <v>1</v>
          </cell>
          <cell r="E54">
            <v>1443000</v>
          </cell>
          <cell r="F54">
            <v>1399710</v>
          </cell>
          <cell r="G54">
            <v>1399710</v>
          </cell>
          <cell r="H54">
            <v>1471095.21</v>
          </cell>
        </row>
        <row r="55">
          <cell r="B55" t="str">
            <v>BOMBA DE COMBUSTIBLE</v>
          </cell>
          <cell r="C55" t="str">
            <v>UNIDAD</v>
          </cell>
          <cell r="D55">
            <v>1</v>
          </cell>
          <cell r="E55">
            <v>2203001</v>
          </cell>
          <cell r="F55">
            <v>2136911</v>
          </cell>
          <cell r="G55">
            <v>2136911</v>
          </cell>
          <cell r="H55">
            <v>2245893.4610000001</v>
          </cell>
        </row>
        <row r="56">
          <cell r="B56" t="str">
            <v>BOMBA DE FRENO</v>
          </cell>
          <cell r="C56" t="str">
            <v>UNIDAD</v>
          </cell>
          <cell r="D56">
            <v>1</v>
          </cell>
          <cell r="E56">
            <v>1836000</v>
          </cell>
          <cell r="F56">
            <v>1780920</v>
          </cell>
          <cell r="G56">
            <v>1780920</v>
          </cell>
          <cell r="H56">
            <v>1871746.92</v>
          </cell>
        </row>
        <row r="57">
          <cell r="B57" t="str">
            <v>BOMBA HIDRAULICA</v>
          </cell>
          <cell r="C57" t="str">
            <v>UNIDAD</v>
          </cell>
          <cell r="D57">
            <v>1</v>
          </cell>
          <cell r="E57">
            <v>3670000</v>
          </cell>
          <cell r="F57">
            <v>3559900</v>
          </cell>
          <cell r="G57">
            <v>3559900</v>
          </cell>
          <cell r="H57">
            <v>3741454.9</v>
          </cell>
        </row>
        <row r="58">
          <cell r="B58" t="str">
            <v>BOMBILLO COCUYO</v>
          </cell>
          <cell r="C58" t="str">
            <v>UNIDAD</v>
          </cell>
          <cell r="D58">
            <v>1</v>
          </cell>
          <cell r="E58">
            <v>11000</v>
          </cell>
          <cell r="F58">
            <v>10670</v>
          </cell>
          <cell r="G58">
            <v>10670</v>
          </cell>
          <cell r="H58">
            <v>11214.17</v>
          </cell>
        </row>
        <row r="59">
          <cell r="B59" t="str">
            <v>BOMBILLO DIRECCIONAL</v>
          </cell>
          <cell r="C59" t="str">
            <v>UNIDAD</v>
          </cell>
          <cell r="D59">
            <v>1</v>
          </cell>
          <cell r="E59">
            <v>11000</v>
          </cell>
          <cell r="F59">
            <v>10670</v>
          </cell>
          <cell r="G59">
            <v>10670</v>
          </cell>
          <cell r="H59">
            <v>11214.17</v>
          </cell>
        </row>
        <row r="60">
          <cell r="B60" t="str">
            <v>BOMBILLO ESTROBER</v>
          </cell>
          <cell r="C60" t="str">
            <v>UNIDAD</v>
          </cell>
          <cell r="D60">
            <v>1</v>
          </cell>
          <cell r="E60">
            <v>85001</v>
          </cell>
          <cell r="F60">
            <v>82451</v>
          </cell>
          <cell r="G60">
            <v>82451</v>
          </cell>
          <cell r="H60">
            <v>86656.001000000004</v>
          </cell>
        </row>
        <row r="61">
          <cell r="B61" t="str">
            <v>BOMBILLO EXPLORADORA</v>
          </cell>
          <cell r="C61" t="str">
            <v>UNIDAD</v>
          </cell>
          <cell r="D61">
            <v>1</v>
          </cell>
          <cell r="E61">
            <v>85001</v>
          </cell>
          <cell r="F61">
            <v>82451</v>
          </cell>
          <cell r="G61">
            <v>82451</v>
          </cell>
          <cell r="H61">
            <v>86656.001000000004</v>
          </cell>
        </row>
        <row r="62">
          <cell r="B62" t="str">
            <v>BOMBILLO FAROLA</v>
          </cell>
          <cell r="C62" t="str">
            <v>UNIDAD</v>
          </cell>
          <cell r="D62">
            <v>1</v>
          </cell>
          <cell r="E62">
            <v>189001</v>
          </cell>
          <cell r="F62">
            <v>183331</v>
          </cell>
          <cell r="G62">
            <v>183331</v>
          </cell>
          <cell r="H62">
            <v>192680.88099999999</v>
          </cell>
        </row>
        <row r="63">
          <cell r="B63" t="str">
            <v>BOMBILLO HALOGENO</v>
          </cell>
          <cell r="C63" t="str">
            <v>UNIDAD</v>
          </cell>
          <cell r="D63">
            <v>1</v>
          </cell>
          <cell r="E63">
            <v>189001</v>
          </cell>
          <cell r="F63">
            <v>183331</v>
          </cell>
          <cell r="G63">
            <v>183331</v>
          </cell>
          <cell r="H63">
            <v>192680.88099999999</v>
          </cell>
        </row>
        <row r="64">
          <cell r="B64" t="str">
            <v>BOMBILLO LUZ TECHO</v>
          </cell>
          <cell r="C64" t="str">
            <v>UNIDAD</v>
          </cell>
          <cell r="D64">
            <v>1</v>
          </cell>
          <cell r="E64">
            <v>8000</v>
          </cell>
          <cell r="F64">
            <v>7760</v>
          </cell>
          <cell r="G64">
            <v>7760</v>
          </cell>
          <cell r="H64">
            <v>8155.76</v>
          </cell>
        </row>
        <row r="65">
          <cell r="B65" t="str">
            <v>BOMBILLO REVERSA</v>
          </cell>
          <cell r="C65" t="str">
            <v>UNIDAD</v>
          </cell>
          <cell r="D65">
            <v>1</v>
          </cell>
          <cell r="E65">
            <v>17000</v>
          </cell>
          <cell r="F65">
            <v>16490</v>
          </cell>
          <cell r="G65">
            <v>16490</v>
          </cell>
          <cell r="H65">
            <v>17330.990000000002</v>
          </cell>
        </row>
        <row r="66">
          <cell r="B66" t="str">
            <v>BOMBILLO STOP</v>
          </cell>
          <cell r="C66" t="str">
            <v>UNIDAD</v>
          </cell>
          <cell r="D66">
            <v>1</v>
          </cell>
          <cell r="E66">
            <v>18000</v>
          </cell>
          <cell r="F66">
            <v>17460</v>
          </cell>
          <cell r="G66">
            <v>17460</v>
          </cell>
          <cell r="H66">
            <v>18350.46</v>
          </cell>
        </row>
        <row r="67">
          <cell r="B67" t="str">
            <v>BOMBILLO TABLERO</v>
          </cell>
          <cell r="C67" t="str">
            <v>UNIDAD</v>
          </cell>
          <cell r="D67">
            <v>1</v>
          </cell>
          <cell r="E67">
            <v>8000</v>
          </cell>
          <cell r="F67">
            <v>7760</v>
          </cell>
          <cell r="G67">
            <v>7760</v>
          </cell>
          <cell r="H67">
            <v>8155.76</v>
          </cell>
        </row>
        <row r="68">
          <cell r="B68" t="str">
            <v>BOMBILLO TIPO FUSIBLE</v>
          </cell>
          <cell r="C68" t="str">
            <v>UNIDAD</v>
          </cell>
          <cell r="D68">
            <v>1</v>
          </cell>
          <cell r="E68">
            <v>9000</v>
          </cell>
          <cell r="F68">
            <v>8730</v>
          </cell>
          <cell r="G68">
            <v>8730</v>
          </cell>
          <cell r="H68">
            <v>9175.23</v>
          </cell>
        </row>
        <row r="69">
          <cell r="B69" t="str">
            <v>BOMBILLO UNIDAD</v>
          </cell>
          <cell r="C69" t="str">
            <v>UNIDAD</v>
          </cell>
          <cell r="D69">
            <v>1</v>
          </cell>
          <cell r="E69">
            <v>189001</v>
          </cell>
          <cell r="F69">
            <v>183331</v>
          </cell>
          <cell r="G69">
            <v>183331</v>
          </cell>
          <cell r="H69">
            <v>192680.88099999999</v>
          </cell>
        </row>
        <row r="70">
          <cell r="B70" t="str">
            <v>BOMBILLO UNIDAD LUZ DIA</v>
          </cell>
          <cell r="C70" t="str">
            <v>UNIDAD</v>
          </cell>
          <cell r="D70">
            <v>1</v>
          </cell>
          <cell r="E70">
            <v>189001</v>
          </cell>
          <cell r="F70">
            <v>183331</v>
          </cell>
          <cell r="G70">
            <v>183331</v>
          </cell>
          <cell r="H70">
            <v>192680.88099999999</v>
          </cell>
        </row>
        <row r="71">
          <cell r="B71" t="str">
            <v>BOSTER</v>
          </cell>
          <cell r="C71" t="str">
            <v>UNIDAD</v>
          </cell>
          <cell r="D71">
            <v>1</v>
          </cell>
          <cell r="E71">
            <v>1250000</v>
          </cell>
          <cell r="F71">
            <v>1212500</v>
          </cell>
          <cell r="G71">
            <v>1212500</v>
          </cell>
          <cell r="H71">
            <v>1274337.5</v>
          </cell>
        </row>
        <row r="72">
          <cell r="B72" t="str">
            <v>BOTELLA FILTRO DESIDRATADOR A/A</v>
          </cell>
          <cell r="C72" t="str">
            <v>UNIDAD</v>
          </cell>
          <cell r="D72">
            <v>1</v>
          </cell>
          <cell r="E72">
            <v>322000</v>
          </cell>
          <cell r="F72">
            <v>312340</v>
          </cell>
          <cell r="G72">
            <v>312340</v>
          </cell>
          <cell r="H72">
            <v>328269.34000000003</v>
          </cell>
        </row>
        <row r="73">
          <cell r="B73" t="str">
            <v>BOTIQUIN</v>
          </cell>
          <cell r="C73" t="str">
            <v>UNIDAD</v>
          </cell>
          <cell r="D73">
            <v>1</v>
          </cell>
          <cell r="E73">
            <v>62000</v>
          </cell>
          <cell r="F73">
            <v>60140</v>
          </cell>
          <cell r="G73">
            <v>60140</v>
          </cell>
          <cell r="H73">
            <v>63207.14</v>
          </cell>
        </row>
        <row r="74">
          <cell r="B74" t="str">
            <v>BRAZO AXIAL</v>
          </cell>
          <cell r="C74" t="str">
            <v>UNIDAD</v>
          </cell>
          <cell r="D74">
            <v>1</v>
          </cell>
          <cell r="E74">
            <v>743000</v>
          </cell>
          <cell r="F74">
            <v>720710</v>
          </cell>
          <cell r="G74">
            <v>720710</v>
          </cell>
          <cell r="H74">
            <v>757466.21</v>
          </cell>
        </row>
        <row r="75">
          <cell r="B75" t="str">
            <v>BRAZO AXIAL DIRECCION</v>
          </cell>
          <cell r="C75" t="str">
            <v>UNIDAD</v>
          </cell>
          <cell r="D75">
            <v>1</v>
          </cell>
          <cell r="E75">
            <v>743000</v>
          </cell>
          <cell r="F75">
            <v>720710</v>
          </cell>
          <cell r="G75">
            <v>720710</v>
          </cell>
          <cell r="H75">
            <v>757466.21</v>
          </cell>
        </row>
        <row r="76">
          <cell r="B76" t="str">
            <v>BRAZO DE ARRASTRE TRASERO</v>
          </cell>
          <cell r="C76" t="str">
            <v>UNIDAD</v>
          </cell>
          <cell r="D76">
            <v>1</v>
          </cell>
          <cell r="E76">
            <v>733000</v>
          </cell>
          <cell r="F76">
            <v>711010</v>
          </cell>
          <cell r="G76">
            <v>711010</v>
          </cell>
          <cell r="H76">
            <v>747271.51</v>
          </cell>
        </row>
        <row r="77">
          <cell r="B77" t="str">
            <v>BRAZO DE CONTROL TRASERO</v>
          </cell>
          <cell r="C77" t="str">
            <v>UNIDAD</v>
          </cell>
          <cell r="D77">
            <v>1</v>
          </cell>
          <cell r="E77">
            <v>441000</v>
          </cell>
          <cell r="F77">
            <v>427770</v>
          </cell>
          <cell r="G77">
            <v>427770</v>
          </cell>
          <cell r="H77">
            <v>449586.27</v>
          </cell>
        </row>
        <row r="78">
          <cell r="B78" t="str">
            <v>BUJE CONTROL CAMBIOS</v>
          </cell>
          <cell r="C78" t="str">
            <v>KIT</v>
          </cell>
          <cell r="D78">
            <v>1</v>
          </cell>
          <cell r="E78">
            <v>6000</v>
          </cell>
          <cell r="F78">
            <v>5820</v>
          </cell>
          <cell r="G78">
            <v>5820</v>
          </cell>
          <cell r="H78">
            <v>6116.82</v>
          </cell>
        </row>
        <row r="79">
          <cell r="B79" t="str">
            <v>BUJE DEL EJE DE SELECCION Y CAMBIO</v>
          </cell>
          <cell r="C79" t="str">
            <v>UNIDAD</v>
          </cell>
          <cell r="D79">
            <v>1</v>
          </cell>
          <cell r="E79">
            <v>6000</v>
          </cell>
          <cell r="F79">
            <v>5820</v>
          </cell>
          <cell r="G79">
            <v>5820</v>
          </cell>
          <cell r="H79">
            <v>6116.82</v>
          </cell>
        </row>
        <row r="80">
          <cell r="B80" t="str">
            <v>BUJE PUENTE DELANTERO TRANSFER</v>
          </cell>
          <cell r="C80" t="str">
            <v>UNIDAD</v>
          </cell>
          <cell r="D80">
            <v>1</v>
          </cell>
          <cell r="E80">
            <v>1958000</v>
          </cell>
          <cell r="F80">
            <v>1899260</v>
          </cell>
          <cell r="G80">
            <v>1899260</v>
          </cell>
          <cell r="H80">
            <v>1996122.26</v>
          </cell>
        </row>
        <row r="81">
          <cell r="B81" t="str">
            <v>BUJE SUJECION CAJA DE DIRECCION</v>
          </cell>
          <cell r="C81" t="str">
            <v>UNIDAD</v>
          </cell>
          <cell r="D81">
            <v>1</v>
          </cell>
          <cell r="E81">
            <v>122000</v>
          </cell>
          <cell r="F81">
            <v>118340</v>
          </cell>
          <cell r="G81">
            <v>118340</v>
          </cell>
          <cell r="H81">
            <v>124375.34</v>
          </cell>
        </row>
        <row r="82">
          <cell r="B82" t="str">
            <v>BUJE SUJECION CAJA DIRECCION</v>
          </cell>
          <cell r="C82" t="str">
            <v>UNIDAD</v>
          </cell>
          <cell r="D82">
            <v>1</v>
          </cell>
          <cell r="E82">
            <v>122000</v>
          </cell>
          <cell r="F82">
            <v>118340</v>
          </cell>
          <cell r="G82">
            <v>118340</v>
          </cell>
          <cell r="H82">
            <v>124375.34</v>
          </cell>
        </row>
        <row r="83">
          <cell r="B83" t="str">
            <v>BUJE TIJERA INFERIOR</v>
          </cell>
          <cell r="C83" t="str">
            <v>UNIDAD</v>
          </cell>
          <cell r="D83">
            <v>1</v>
          </cell>
          <cell r="E83">
            <v>245000</v>
          </cell>
          <cell r="F83">
            <v>237650</v>
          </cell>
          <cell r="G83">
            <v>237650</v>
          </cell>
          <cell r="H83">
            <v>249770.15</v>
          </cell>
        </row>
        <row r="84">
          <cell r="B84" t="str">
            <v>BUJE TIJERA SUPERIOR</v>
          </cell>
          <cell r="C84" t="str">
            <v>JUEGO</v>
          </cell>
          <cell r="D84">
            <v>1</v>
          </cell>
          <cell r="E84">
            <v>282000</v>
          </cell>
          <cell r="F84">
            <v>273540</v>
          </cell>
          <cell r="G84">
            <v>273540</v>
          </cell>
          <cell r="H84">
            <v>287490.53999999998</v>
          </cell>
        </row>
        <row r="85">
          <cell r="B85" t="str">
            <v>BUJE TIJERA SUPERIOR X 2 UNI</v>
          </cell>
          <cell r="C85" t="str">
            <v>UNIDAD</v>
          </cell>
          <cell r="D85">
            <v>1</v>
          </cell>
          <cell r="E85">
            <v>141000</v>
          </cell>
          <cell r="F85">
            <v>136770</v>
          </cell>
          <cell r="G85">
            <v>136770</v>
          </cell>
          <cell r="H85">
            <v>143745.26999999999</v>
          </cell>
        </row>
        <row r="86">
          <cell r="B86" t="str">
            <v>BUJES BARRA ESTABILIZADORA (CAUCHO) X 2 UNI</v>
          </cell>
          <cell r="C86" t="str">
            <v>JUEGO</v>
          </cell>
          <cell r="D86">
            <v>1</v>
          </cell>
          <cell r="E86">
            <v>92000</v>
          </cell>
          <cell r="F86">
            <v>89240</v>
          </cell>
          <cell r="G86">
            <v>89240</v>
          </cell>
          <cell r="H86">
            <v>93791.24</v>
          </cell>
        </row>
        <row r="87">
          <cell r="B87" t="str">
            <v>BUJES BARRA ESTABILIZADORA (CENTRALES CAUCHO)</v>
          </cell>
          <cell r="C87" t="str">
            <v>JUEGO</v>
          </cell>
          <cell r="D87">
            <v>1</v>
          </cell>
          <cell r="E87">
            <v>92000</v>
          </cell>
          <cell r="F87">
            <v>89240</v>
          </cell>
          <cell r="G87">
            <v>89240</v>
          </cell>
          <cell r="H87">
            <v>93791.24</v>
          </cell>
        </row>
        <row r="88">
          <cell r="B88" t="str">
            <v>BUJES TIJERA INFERIOR X 2 UNI</v>
          </cell>
          <cell r="C88" t="str">
            <v>JUEGO</v>
          </cell>
          <cell r="D88">
            <v>1</v>
          </cell>
          <cell r="E88">
            <v>245000</v>
          </cell>
          <cell r="F88">
            <v>237650</v>
          </cell>
          <cell r="G88">
            <v>237650</v>
          </cell>
          <cell r="H88">
            <v>249770.15</v>
          </cell>
        </row>
        <row r="89">
          <cell r="B89" t="str">
            <v>BUJIA MOTOR</v>
          </cell>
          <cell r="C89" t="str">
            <v>UNIDAD</v>
          </cell>
          <cell r="D89">
            <v>1</v>
          </cell>
          <cell r="E89">
            <v>26000</v>
          </cell>
          <cell r="F89">
            <v>25220</v>
          </cell>
          <cell r="G89">
            <v>25220</v>
          </cell>
          <cell r="H89">
            <v>26506.22</v>
          </cell>
        </row>
        <row r="90">
          <cell r="B90" t="str">
            <v>CAJA DE DIRECCION</v>
          </cell>
          <cell r="C90" t="str">
            <v>UNIDAD</v>
          </cell>
          <cell r="D90">
            <v>1</v>
          </cell>
          <cell r="E90">
            <v>8930000</v>
          </cell>
          <cell r="F90">
            <v>8662100</v>
          </cell>
          <cell r="G90">
            <v>8662100</v>
          </cell>
          <cell r="H90">
            <v>9103867.0999999996</v>
          </cell>
        </row>
        <row r="91">
          <cell r="B91" t="str">
            <v>CAJA DEL DIFERENCIAL</v>
          </cell>
          <cell r="C91" t="str">
            <v>UNIDAD</v>
          </cell>
          <cell r="D91">
            <v>1</v>
          </cell>
          <cell r="E91">
            <v>1586000</v>
          </cell>
          <cell r="F91">
            <v>1538420</v>
          </cell>
          <cell r="G91">
            <v>1538420</v>
          </cell>
          <cell r="H91">
            <v>1616879.42</v>
          </cell>
        </row>
        <row r="92">
          <cell r="B92" t="str">
            <v>CALIPER COMPLETO</v>
          </cell>
          <cell r="C92" t="str">
            <v>UNIDAD</v>
          </cell>
          <cell r="D92">
            <v>1</v>
          </cell>
          <cell r="E92">
            <v>2788999</v>
          </cell>
          <cell r="F92">
            <v>2705329</v>
          </cell>
          <cell r="G92">
            <v>2705329</v>
          </cell>
          <cell r="H92">
            <v>2843300.7790000001</v>
          </cell>
        </row>
        <row r="93">
          <cell r="B93" t="str">
            <v>CANASTA DIFERENCIAL</v>
          </cell>
          <cell r="C93" t="str">
            <v>UNIDAD</v>
          </cell>
          <cell r="D93">
            <v>1</v>
          </cell>
          <cell r="E93">
            <v>18245000</v>
          </cell>
          <cell r="F93">
            <v>17697650</v>
          </cell>
          <cell r="G93">
            <v>17697650</v>
          </cell>
          <cell r="H93">
            <v>18600230.149999999</v>
          </cell>
        </row>
        <row r="94">
          <cell r="B94" t="str">
            <v>CARCAZA ALTERNADOR</v>
          </cell>
          <cell r="C94" t="str">
            <v>UNIDAD</v>
          </cell>
          <cell r="D94">
            <v>1</v>
          </cell>
          <cell r="E94">
            <v>2500000</v>
          </cell>
          <cell r="F94">
            <v>2425000</v>
          </cell>
          <cell r="G94">
            <v>2425000</v>
          </cell>
          <cell r="H94">
            <v>2548675</v>
          </cell>
        </row>
        <row r="95">
          <cell r="B95" t="str">
            <v>CARDAN DE TRANSFER</v>
          </cell>
          <cell r="C95" t="str">
            <v>UNIDAD</v>
          </cell>
          <cell r="D95">
            <v>1</v>
          </cell>
          <cell r="E95">
            <v>3194000</v>
          </cell>
          <cell r="F95">
            <v>3098180</v>
          </cell>
          <cell r="G95">
            <v>3098180</v>
          </cell>
          <cell r="H95">
            <v>3256187.18</v>
          </cell>
        </row>
        <row r="96">
          <cell r="B96" t="str">
            <v>CARDAN PRINCIPAL</v>
          </cell>
          <cell r="C96" t="str">
            <v>UNIDAD</v>
          </cell>
          <cell r="D96">
            <v>1</v>
          </cell>
          <cell r="E96">
            <v>6741000</v>
          </cell>
          <cell r="F96">
            <v>6538770</v>
          </cell>
          <cell r="G96">
            <v>6538770</v>
          </cell>
          <cell r="H96">
            <v>6872247.2699999996</v>
          </cell>
        </row>
        <row r="97">
          <cell r="B97" t="str">
            <v>CARTER</v>
          </cell>
          <cell r="C97" t="str">
            <v>UNIDAD</v>
          </cell>
          <cell r="D97">
            <v>1</v>
          </cell>
          <cell r="E97">
            <v>961000</v>
          </cell>
          <cell r="F97">
            <v>932170</v>
          </cell>
          <cell r="G97">
            <v>932170</v>
          </cell>
          <cell r="H97">
            <v>979710.67</v>
          </cell>
        </row>
        <row r="98">
          <cell r="B98" t="str">
            <v>CASQUETES DE BANCADA</v>
          </cell>
          <cell r="C98" t="str">
            <v>JUEGO</v>
          </cell>
          <cell r="D98">
            <v>1</v>
          </cell>
          <cell r="E98">
            <v>533999</v>
          </cell>
          <cell r="F98">
            <v>517979</v>
          </cell>
          <cell r="G98">
            <v>517979</v>
          </cell>
          <cell r="H98">
            <v>544395.929</v>
          </cell>
        </row>
        <row r="99">
          <cell r="B99" t="str">
            <v>CASQUETES DE LA BIELA</v>
          </cell>
          <cell r="C99" t="str">
            <v>JUEGO</v>
          </cell>
          <cell r="D99">
            <v>1</v>
          </cell>
          <cell r="E99">
            <v>543001</v>
          </cell>
          <cell r="F99">
            <v>526711</v>
          </cell>
          <cell r="G99">
            <v>526711</v>
          </cell>
          <cell r="H99">
            <v>553573.26099999994</v>
          </cell>
        </row>
        <row r="100">
          <cell r="B100" t="str">
            <v>CATALIZADOR EXOSTO</v>
          </cell>
          <cell r="C100" t="str">
            <v>UNIDAD</v>
          </cell>
          <cell r="D100">
            <v>1</v>
          </cell>
          <cell r="E100">
            <v>10498000</v>
          </cell>
          <cell r="F100">
            <v>10183060</v>
          </cell>
          <cell r="G100">
            <v>10183060</v>
          </cell>
          <cell r="H100">
            <v>10702396.060000001</v>
          </cell>
        </row>
        <row r="101">
          <cell r="B101" t="str">
            <v>CHAPA PUERTA</v>
          </cell>
          <cell r="C101" t="str">
            <v>UNIDAD</v>
          </cell>
          <cell r="D101">
            <v>1</v>
          </cell>
          <cell r="E101">
            <v>1431000</v>
          </cell>
          <cell r="F101">
            <v>1388070</v>
          </cell>
          <cell r="G101">
            <v>1388070</v>
          </cell>
          <cell r="H101">
            <v>1458861.57</v>
          </cell>
        </row>
        <row r="102">
          <cell r="B102" t="str">
            <v>CHUPA BOMBA FRENO</v>
          </cell>
          <cell r="C102" t="str">
            <v>UNIDAD</v>
          </cell>
          <cell r="D102">
            <v>1</v>
          </cell>
          <cell r="E102">
            <v>800000</v>
          </cell>
          <cell r="F102">
            <v>776000</v>
          </cell>
          <cell r="G102">
            <v>776000</v>
          </cell>
          <cell r="H102">
            <v>815576</v>
          </cell>
        </row>
        <row r="103">
          <cell r="B103" t="str">
            <v>CIGÜEÑAL</v>
          </cell>
          <cell r="C103" t="str">
            <v>UNIDAD</v>
          </cell>
          <cell r="D103">
            <v>1</v>
          </cell>
          <cell r="E103">
            <v>13726000</v>
          </cell>
          <cell r="F103">
            <v>13314220</v>
          </cell>
          <cell r="G103">
            <v>13314220</v>
          </cell>
          <cell r="H103">
            <v>13993245.220000001</v>
          </cell>
        </row>
        <row r="104">
          <cell r="B104" t="str">
            <v>CINTA AISLANTE</v>
          </cell>
          <cell r="C104" t="str">
            <v>UNIDAD</v>
          </cell>
          <cell r="D104">
            <v>1</v>
          </cell>
          <cell r="E104">
            <v>20000</v>
          </cell>
          <cell r="F104">
            <v>19400</v>
          </cell>
          <cell r="G104">
            <v>19400</v>
          </cell>
          <cell r="H104">
            <v>20389.400000000001</v>
          </cell>
        </row>
        <row r="105">
          <cell r="B105" t="str">
            <v>COLUMNA DIRECCION</v>
          </cell>
          <cell r="C105" t="str">
            <v>UNIDAD</v>
          </cell>
          <cell r="D105">
            <v>1</v>
          </cell>
          <cell r="E105">
            <v>1169000</v>
          </cell>
          <cell r="F105">
            <v>1133930</v>
          </cell>
          <cell r="G105">
            <v>1133930</v>
          </cell>
          <cell r="H105">
            <v>1191760.43</v>
          </cell>
        </row>
        <row r="106">
          <cell r="B106" t="str">
            <v>COMPRESOR AIRE ACONDICIONADO</v>
          </cell>
          <cell r="C106" t="str">
            <v>UNIDAD</v>
          </cell>
          <cell r="D106">
            <v>1</v>
          </cell>
          <cell r="E106">
            <v>5628000</v>
          </cell>
          <cell r="F106">
            <v>5459160</v>
          </cell>
          <cell r="G106">
            <v>5459160</v>
          </cell>
          <cell r="H106">
            <v>5737577.1600000001</v>
          </cell>
        </row>
        <row r="107">
          <cell r="B107" t="str">
            <v>COPAS RIN</v>
          </cell>
          <cell r="C107" t="str">
            <v>JUEGO</v>
          </cell>
          <cell r="D107">
            <v>1</v>
          </cell>
          <cell r="E107">
            <v>644000</v>
          </cell>
          <cell r="F107">
            <v>624680</v>
          </cell>
          <cell r="G107">
            <v>624680</v>
          </cell>
          <cell r="H107">
            <v>656538.68000000005</v>
          </cell>
        </row>
        <row r="108">
          <cell r="B108" t="str">
            <v>CORONA Y SPEED</v>
          </cell>
          <cell r="C108" t="str">
            <v>JUEGO</v>
          </cell>
          <cell r="D108">
            <v>1</v>
          </cell>
          <cell r="E108">
            <v>5224000</v>
          </cell>
          <cell r="F108">
            <v>5067280</v>
          </cell>
          <cell r="G108">
            <v>5067280</v>
          </cell>
          <cell r="H108">
            <v>5325711.28</v>
          </cell>
        </row>
        <row r="109">
          <cell r="B109" t="str">
            <v>CORREA BOMBA HIDRAULICA</v>
          </cell>
          <cell r="C109" t="str">
            <v>UNIDAD</v>
          </cell>
          <cell r="D109">
            <v>1</v>
          </cell>
          <cell r="E109">
            <v>215000</v>
          </cell>
          <cell r="F109">
            <v>208550</v>
          </cell>
          <cell r="G109">
            <v>208550</v>
          </cell>
          <cell r="H109">
            <v>219186.05</v>
          </cell>
        </row>
        <row r="110">
          <cell r="B110" t="str">
            <v>CORREA AIRE ACONDICIONADO</v>
          </cell>
          <cell r="C110" t="str">
            <v>UNIDAD</v>
          </cell>
          <cell r="D110">
            <v>1</v>
          </cell>
          <cell r="E110">
            <v>167000</v>
          </cell>
          <cell r="F110">
            <v>161990</v>
          </cell>
          <cell r="G110">
            <v>161990</v>
          </cell>
          <cell r="H110">
            <v>170251.49</v>
          </cell>
        </row>
        <row r="111">
          <cell r="B111" t="str">
            <v>CORREA ALTERNADOR</v>
          </cell>
          <cell r="C111" t="str">
            <v>UNIDAD</v>
          </cell>
          <cell r="D111">
            <v>1</v>
          </cell>
          <cell r="E111">
            <v>209000</v>
          </cell>
          <cell r="F111">
            <v>202730</v>
          </cell>
          <cell r="G111">
            <v>202730</v>
          </cell>
          <cell r="H111">
            <v>213069.23</v>
          </cell>
        </row>
        <row r="112">
          <cell r="B112" t="str">
            <v>CORREA COMPRESOR</v>
          </cell>
          <cell r="C112" t="str">
            <v>UNIDAD</v>
          </cell>
          <cell r="D112">
            <v>1</v>
          </cell>
          <cell r="E112">
            <v>167000</v>
          </cell>
          <cell r="F112">
            <v>161990</v>
          </cell>
          <cell r="G112">
            <v>161990</v>
          </cell>
          <cell r="H112">
            <v>170251.49</v>
          </cell>
        </row>
        <row r="113">
          <cell r="B113" t="str">
            <v>CORREA VENTILADOR</v>
          </cell>
          <cell r="C113" t="str">
            <v>UNIDAD</v>
          </cell>
          <cell r="D113">
            <v>1</v>
          </cell>
          <cell r="E113">
            <v>209000</v>
          </cell>
          <cell r="F113">
            <v>202730</v>
          </cell>
          <cell r="G113">
            <v>202730</v>
          </cell>
          <cell r="H113">
            <v>213069.23</v>
          </cell>
        </row>
        <row r="114">
          <cell r="B114" t="str">
            <v>CORREAL BOMBA HIDRAULICA</v>
          </cell>
          <cell r="C114" t="str">
            <v>UNIDAD</v>
          </cell>
          <cell r="D114">
            <v>1</v>
          </cell>
          <cell r="E114">
            <v>215000</v>
          </cell>
          <cell r="F114">
            <v>208550</v>
          </cell>
          <cell r="G114">
            <v>208550</v>
          </cell>
          <cell r="H114">
            <v>219186.05</v>
          </cell>
        </row>
        <row r="115">
          <cell r="B115" t="str">
            <v>CREMALLERA VIDRIO PUERTA</v>
          </cell>
          <cell r="C115" t="str">
            <v>UNIDAD</v>
          </cell>
          <cell r="D115">
            <v>1</v>
          </cell>
          <cell r="E115">
            <v>627000</v>
          </cell>
          <cell r="F115">
            <v>608190</v>
          </cell>
          <cell r="G115">
            <v>608190</v>
          </cell>
          <cell r="H115">
            <v>639207.68999999994</v>
          </cell>
        </row>
        <row r="116">
          <cell r="B116" t="str">
            <v>CRUCETA CARDAN</v>
          </cell>
          <cell r="C116" t="str">
            <v>UNIDAD</v>
          </cell>
          <cell r="D116">
            <v>1</v>
          </cell>
          <cell r="E116">
            <v>435000</v>
          </cell>
          <cell r="F116">
            <v>421950</v>
          </cell>
          <cell r="G116">
            <v>421950</v>
          </cell>
          <cell r="H116">
            <v>443469.45</v>
          </cell>
        </row>
        <row r="117">
          <cell r="B117" t="str">
            <v>CUBIERTA REPARTICION COMPLETA</v>
          </cell>
          <cell r="C117" t="str">
            <v>UNIDAD</v>
          </cell>
          <cell r="D117">
            <v>1</v>
          </cell>
          <cell r="E117">
            <v>535000</v>
          </cell>
          <cell r="F117">
            <v>518950</v>
          </cell>
          <cell r="G117">
            <v>518950</v>
          </cell>
          <cell r="H117">
            <v>545416.44999999995</v>
          </cell>
        </row>
        <row r="118">
          <cell r="B118" t="str">
            <v>CULATA</v>
          </cell>
          <cell r="C118" t="str">
            <v>UNIDAD</v>
          </cell>
          <cell r="D118">
            <v>1</v>
          </cell>
          <cell r="E118">
            <v>14192000</v>
          </cell>
          <cell r="F118">
            <v>13766240</v>
          </cell>
          <cell r="G118">
            <v>13766240</v>
          </cell>
          <cell r="H118">
            <v>14468318.24</v>
          </cell>
        </row>
        <row r="119">
          <cell r="B119" t="str">
            <v>DEPOSITO LAVA VIDRIOS</v>
          </cell>
          <cell r="C119" t="str">
            <v>UNIDAD</v>
          </cell>
          <cell r="D119">
            <v>1</v>
          </cell>
          <cell r="E119">
            <v>137000</v>
          </cell>
          <cell r="F119">
            <v>132890</v>
          </cell>
          <cell r="G119">
            <v>132890</v>
          </cell>
          <cell r="H119">
            <v>139667.39000000001</v>
          </cell>
        </row>
        <row r="120">
          <cell r="B120" t="str">
            <v>DISCO FRENO</v>
          </cell>
          <cell r="C120" t="str">
            <v>UNIDAD</v>
          </cell>
          <cell r="D120">
            <v>1</v>
          </cell>
          <cell r="E120">
            <v>950000</v>
          </cell>
          <cell r="F120">
            <v>921500</v>
          </cell>
          <cell r="G120">
            <v>921500</v>
          </cell>
          <cell r="H120">
            <v>968496.5</v>
          </cell>
        </row>
        <row r="121">
          <cell r="B121" t="str">
            <v>DISCO FRENO DELANTERO</v>
          </cell>
          <cell r="C121" t="str">
            <v>UNIDAD</v>
          </cell>
          <cell r="D121">
            <v>1</v>
          </cell>
          <cell r="E121">
            <v>950000</v>
          </cell>
          <cell r="F121">
            <v>921500</v>
          </cell>
          <cell r="G121">
            <v>921500</v>
          </cell>
          <cell r="H121">
            <v>968496.5</v>
          </cell>
        </row>
        <row r="122">
          <cell r="B122" t="str">
            <v>DISCO FRENO TRASERO</v>
          </cell>
          <cell r="C122" t="str">
            <v>UNIDAD</v>
          </cell>
          <cell r="D122">
            <v>1</v>
          </cell>
          <cell r="E122">
            <v>1128000</v>
          </cell>
          <cell r="F122">
            <v>1094160</v>
          </cell>
          <cell r="G122">
            <v>1094160</v>
          </cell>
          <cell r="H122">
            <v>1149962.1599999999</v>
          </cell>
        </row>
        <row r="123">
          <cell r="B123" t="str">
            <v>EJE CUENTA KILOMETROS</v>
          </cell>
          <cell r="C123" t="str">
            <v>UNIDAD</v>
          </cell>
          <cell r="D123">
            <v>1</v>
          </cell>
          <cell r="E123">
            <v>99000</v>
          </cell>
          <cell r="F123">
            <v>96030</v>
          </cell>
          <cell r="G123">
            <v>96030</v>
          </cell>
          <cell r="H123">
            <v>100927.53</v>
          </cell>
        </row>
        <row r="124">
          <cell r="B124" t="str">
            <v>EJE DE ENTRADA</v>
          </cell>
          <cell r="C124" t="str">
            <v>UNIDAD</v>
          </cell>
          <cell r="D124">
            <v>1</v>
          </cell>
          <cell r="E124">
            <v>3350000</v>
          </cell>
          <cell r="F124">
            <v>3249500</v>
          </cell>
          <cell r="G124">
            <v>3249500</v>
          </cell>
          <cell r="H124">
            <v>3415224.5</v>
          </cell>
        </row>
        <row r="125">
          <cell r="B125" t="str">
            <v>EJE DEL ENGRANAJE DEL PIÑON DIFERENCIAL</v>
          </cell>
          <cell r="C125" t="str">
            <v>UNIDAD</v>
          </cell>
          <cell r="D125">
            <v>1</v>
          </cell>
          <cell r="E125">
            <v>536000</v>
          </cell>
          <cell r="F125">
            <v>519920</v>
          </cell>
          <cell r="G125">
            <v>519920</v>
          </cell>
          <cell r="H125">
            <v>546435.92000000004</v>
          </cell>
        </row>
        <row r="126">
          <cell r="B126" t="str">
            <v>ELECTROVALVULA</v>
          </cell>
          <cell r="C126" t="str">
            <v>UNIDAD</v>
          </cell>
          <cell r="D126">
            <v>1</v>
          </cell>
          <cell r="E126">
            <v>478000</v>
          </cell>
          <cell r="F126">
            <v>463660</v>
          </cell>
          <cell r="G126">
            <v>463660</v>
          </cell>
          <cell r="H126">
            <v>487306.66</v>
          </cell>
        </row>
        <row r="127">
          <cell r="B127" t="str">
            <v>EMPAQUE CUERPO ACELERACION</v>
          </cell>
          <cell r="C127" t="str">
            <v>UNIDAD</v>
          </cell>
          <cell r="D127">
            <v>1</v>
          </cell>
          <cell r="E127">
            <v>23000</v>
          </cell>
          <cell r="F127">
            <v>22310</v>
          </cell>
          <cell r="G127">
            <v>22310</v>
          </cell>
          <cell r="H127">
            <v>23447.81</v>
          </cell>
        </row>
        <row r="128">
          <cell r="B128" t="str">
            <v>EMPAQUETADURA BOMBA FRENO</v>
          </cell>
          <cell r="C128" t="str">
            <v>UNIDAD</v>
          </cell>
          <cell r="D128">
            <v>1</v>
          </cell>
          <cell r="E128">
            <v>574000</v>
          </cell>
          <cell r="F128">
            <v>556780</v>
          </cell>
          <cell r="G128">
            <v>556780</v>
          </cell>
          <cell r="H128">
            <v>585175.78</v>
          </cell>
        </row>
        <row r="129">
          <cell r="B129" t="str">
            <v>EMPAQUETADURA CAJA DIRECCION COMPLETA</v>
          </cell>
          <cell r="C129" t="str">
            <v>UNIDAD</v>
          </cell>
          <cell r="D129">
            <v>1</v>
          </cell>
          <cell r="E129">
            <v>586000</v>
          </cell>
          <cell r="F129">
            <v>568420</v>
          </cell>
          <cell r="G129">
            <v>568420</v>
          </cell>
          <cell r="H129">
            <v>597409.42000000004</v>
          </cell>
        </row>
        <row r="130">
          <cell r="B130" t="str">
            <v>EMPAQUETADURA COMPLETA CAJA DIRECCION</v>
          </cell>
          <cell r="C130" t="str">
            <v>KIT</v>
          </cell>
          <cell r="D130">
            <v>1</v>
          </cell>
          <cell r="E130">
            <v>586000</v>
          </cell>
          <cell r="F130">
            <v>568420</v>
          </cell>
          <cell r="G130">
            <v>568420</v>
          </cell>
          <cell r="H130">
            <v>597409.42000000004</v>
          </cell>
        </row>
        <row r="131">
          <cell r="B131" t="str">
            <v>EMPAQUETADURA MOTOR COMPLETA</v>
          </cell>
          <cell r="C131" t="str">
            <v>JUEGO</v>
          </cell>
          <cell r="D131">
            <v>1</v>
          </cell>
          <cell r="E131">
            <v>1993000</v>
          </cell>
          <cell r="F131">
            <v>1933210</v>
          </cell>
          <cell r="G131">
            <v>1933210</v>
          </cell>
          <cell r="H131">
            <v>2031803.71</v>
          </cell>
        </row>
        <row r="132">
          <cell r="B132" t="str">
            <v>ENFOCADOR RADIADOR</v>
          </cell>
          <cell r="C132" t="str">
            <v>UNIDAD</v>
          </cell>
          <cell r="D132">
            <v>1</v>
          </cell>
          <cell r="E132">
            <v>521000</v>
          </cell>
          <cell r="F132">
            <v>505370</v>
          </cell>
          <cell r="G132">
            <v>505370</v>
          </cell>
          <cell r="H132">
            <v>531143.87</v>
          </cell>
        </row>
        <row r="133">
          <cell r="B133" t="str">
            <v>ENFRIADOR DE ACEITE</v>
          </cell>
          <cell r="C133" t="str">
            <v>UNIDAD</v>
          </cell>
          <cell r="D133">
            <v>1</v>
          </cell>
          <cell r="E133">
            <v>3535000</v>
          </cell>
          <cell r="F133">
            <v>3428950</v>
          </cell>
          <cell r="G133">
            <v>3428950</v>
          </cell>
          <cell r="H133">
            <v>3603826.45</v>
          </cell>
        </row>
        <row r="134">
          <cell r="B134" t="str">
            <v>ENGRANAJE DEL LADO DEL DIFERENCIAL</v>
          </cell>
          <cell r="C134" t="str">
            <v>UNIDAD</v>
          </cell>
          <cell r="D134">
            <v>1</v>
          </cell>
          <cell r="E134">
            <v>2043000</v>
          </cell>
          <cell r="F134">
            <v>1981710</v>
          </cell>
          <cell r="G134">
            <v>1981710</v>
          </cell>
          <cell r="H134">
            <v>2082777.21</v>
          </cell>
        </row>
        <row r="135">
          <cell r="B135" t="str">
            <v>ENGRANAJE DEL VELOCIMETRO</v>
          </cell>
          <cell r="C135" t="str">
            <v>UNIDAD</v>
          </cell>
          <cell r="D135">
            <v>1</v>
          </cell>
          <cell r="E135">
            <v>99000</v>
          </cell>
          <cell r="F135">
            <v>96030</v>
          </cell>
          <cell r="G135">
            <v>96030</v>
          </cell>
          <cell r="H135">
            <v>100927.53</v>
          </cell>
        </row>
        <row r="136">
          <cell r="B136" t="str">
            <v>ENGRANAJE O PIÑON DIFERENCIAL</v>
          </cell>
          <cell r="C136" t="str">
            <v>UNIDAD</v>
          </cell>
          <cell r="D136">
            <v>1</v>
          </cell>
          <cell r="E136">
            <v>5224000</v>
          </cell>
          <cell r="F136">
            <v>5067280</v>
          </cell>
          <cell r="G136">
            <v>5067280</v>
          </cell>
          <cell r="H136">
            <v>5325711.28</v>
          </cell>
        </row>
        <row r="137">
          <cell r="B137" t="str">
            <v>ESCOBILLA ALTERNADOR</v>
          </cell>
          <cell r="C137" t="str">
            <v>JUEGO</v>
          </cell>
          <cell r="D137">
            <v>1</v>
          </cell>
          <cell r="E137">
            <v>664000</v>
          </cell>
          <cell r="F137">
            <v>644080</v>
          </cell>
          <cell r="G137">
            <v>644080</v>
          </cell>
          <cell r="H137">
            <v>676928.08</v>
          </cell>
        </row>
        <row r="138">
          <cell r="B138" t="str">
            <v>ESCOBILLA ARRANQUE</v>
          </cell>
          <cell r="C138" t="str">
            <v>JUEGO</v>
          </cell>
          <cell r="D138">
            <v>1</v>
          </cell>
          <cell r="E138">
            <v>141000</v>
          </cell>
          <cell r="F138">
            <v>136770</v>
          </cell>
          <cell r="G138">
            <v>136770</v>
          </cell>
          <cell r="H138">
            <v>143745.26999999999</v>
          </cell>
        </row>
        <row r="139">
          <cell r="B139" t="str">
            <v>ESCOBILLAS DE ALTERNADOR</v>
          </cell>
          <cell r="C139" t="str">
            <v>UNIDAD</v>
          </cell>
          <cell r="D139">
            <v>1</v>
          </cell>
          <cell r="E139">
            <v>664000</v>
          </cell>
          <cell r="F139">
            <v>644080</v>
          </cell>
          <cell r="G139">
            <v>644080</v>
          </cell>
          <cell r="H139">
            <v>676928.08</v>
          </cell>
        </row>
        <row r="140">
          <cell r="B140" t="str">
            <v>FAN CLUTCH</v>
          </cell>
          <cell r="C140" t="str">
            <v>UNIDAD</v>
          </cell>
          <cell r="D140">
            <v>1</v>
          </cell>
          <cell r="E140">
            <v>1836000</v>
          </cell>
          <cell r="F140">
            <v>1780920</v>
          </cell>
          <cell r="G140">
            <v>1780920</v>
          </cell>
          <cell r="H140">
            <v>1871746.92</v>
          </cell>
        </row>
        <row r="141">
          <cell r="B141" t="str">
            <v>FILTRO DE ACEITE</v>
          </cell>
          <cell r="C141" t="str">
            <v>UNIDAD</v>
          </cell>
          <cell r="D141">
            <v>1</v>
          </cell>
          <cell r="E141">
            <v>53000</v>
          </cell>
          <cell r="F141">
            <v>51410</v>
          </cell>
          <cell r="G141">
            <v>51410</v>
          </cell>
          <cell r="H141">
            <v>54031.91</v>
          </cell>
        </row>
        <row r="142">
          <cell r="B142" t="str">
            <v>FILTRO DE AIRE</v>
          </cell>
          <cell r="C142" t="str">
            <v>UNIDAD</v>
          </cell>
          <cell r="D142">
            <v>1</v>
          </cell>
          <cell r="E142">
            <v>255000</v>
          </cell>
          <cell r="F142">
            <v>247350</v>
          </cell>
          <cell r="G142">
            <v>247350</v>
          </cell>
          <cell r="H142">
            <v>259964.85</v>
          </cell>
        </row>
        <row r="143">
          <cell r="B143" t="str">
            <v>FILTRO DE COMBUSTIBLE</v>
          </cell>
          <cell r="C143" t="str">
            <v>UNIDAD</v>
          </cell>
          <cell r="D143">
            <v>1</v>
          </cell>
          <cell r="E143">
            <v>395000</v>
          </cell>
          <cell r="F143">
            <v>383150</v>
          </cell>
          <cell r="G143">
            <v>383150</v>
          </cell>
          <cell r="H143">
            <v>402690.65</v>
          </cell>
        </row>
        <row r="144">
          <cell r="B144" t="str">
            <v>FILTRO EVAPORADOR A/C</v>
          </cell>
          <cell r="C144" t="str">
            <v>UNIDAD</v>
          </cell>
          <cell r="D144">
            <v>1</v>
          </cell>
          <cell r="E144">
            <v>3756001</v>
          </cell>
          <cell r="F144">
            <v>3643321</v>
          </cell>
          <cell r="G144">
            <v>3643321</v>
          </cell>
          <cell r="H144">
            <v>3829130.3709999998</v>
          </cell>
        </row>
        <row r="145">
          <cell r="B145" t="str">
            <v>FILTRO PRINCIPAL ACEITE</v>
          </cell>
          <cell r="C145" t="str">
            <v>UNIDAD</v>
          </cell>
          <cell r="D145">
            <v>1</v>
          </cell>
          <cell r="E145">
            <v>53000</v>
          </cell>
          <cell r="F145">
            <v>51410</v>
          </cell>
          <cell r="G145">
            <v>51410</v>
          </cell>
          <cell r="H145">
            <v>54031.91</v>
          </cell>
        </row>
        <row r="146">
          <cell r="B146" t="str">
            <v>FISIBLE DE AUTOMOCION MINI DE 2 A 30 AMPER</v>
          </cell>
          <cell r="C146" t="str">
            <v>UNIDAD</v>
          </cell>
          <cell r="D146">
            <v>1</v>
          </cell>
          <cell r="E146">
            <v>6000</v>
          </cell>
          <cell r="F146">
            <v>5820</v>
          </cell>
          <cell r="G146">
            <v>5820</v>
          </cell>
          <cell r="H146">
            <v>6116.82</v>
          </cell>
        </row>
        <row r="147">
          <cell r="B147" t="str">
            <v>FISIBLE MAXI DE 20 A 50 AMPER</v>
          </cell>
          <cell r="C147" t="str">
            <v>UNIDAD</v>
          </cell>
          <cell r="D147">
            <v>1</v>
          </cell>
          <cell r="E147">
            <v>5000</v>
          </cell>
          <cell r="F147">
            <v>4850</v>
          </cell>
          <cell r="G147">
            <v>4850</v>
          </cell>
          <cell r="H147">
            <v>5097.3500000000004</v>
          </cell>
        </row>
        <row r="148">
          <cell r="B148" t="str">
            <v>FISIBLE MINI PERFIL BAJO DE 2 A 30 AMPER</v>
          </cell>
          <cell r="C148" t="str">
            <v>UNIDAD</v>
          </cell>
          <cell r="D148">
            <v>1</v>
          </cell>
          <cell r="E148">
            <v>5000</v>
          </cell>
          <cell r="F148">
            <v>4850</v>
          </cell>
          <cell r="G148">
            <v>4850</v>
          </cell>
          <cell r="H148">
            <v>5097.3500000000004</v>
          </cell>
        </row>
        <row r="149">
          <cell r="B149" t="str">
            <v>FLASHER DIRECCIONALES</v>
          </cell>
          <cell r="C149" t="str">
            <v>UNIDAD</v>
          </cell>
          <cell r="D149">
            <v>1</v>
          </cell>
          <cell r="E149">
            <v>274000</v>
          </cell>
          <cell r="F149">
            <v>265780</v>
          </cell>
          <cell r="G149">
            <v>265780</v>
          </cell>
          <cell r="H149">
            <v>279334.78000000003</v>
          </cell>
        </row>
        <row r="150">
          <cell r="B150" t="str">
            <v>FUSIBLE DE AUTOMOCION MINI DE 2 A 30 AMPER</v>
          </cell>
          <cell r="C150" t="str">
            <v>UNIDAD</v>
          </cell>
          <cell r="D150">
            <v>1</v>
          </cell>
          <cell r="E150">
            <v>6000</v>
          </cell>
          <cell r="F150">
            <v>5820</v>
          </cell>
          <cell r="G150">
            <v>5820</v>
          </cell>
          <cell r="H150">
            <v>6116.82</v>
          </cell>
        </row>
        <row r="151">
          <cell r="B151" t="str">
            <v>FUSIBLE MAXI DE 20 A 50 AMPER</v>
          </cell>
          <cell r="C151" t="str">
            <v>UNIDAD</v>
          </cell>
          <cell r="D151">
            <v>1</v>
          </cell>
          <cell r="E151">
            <v>5000</v>
          </cell>
          <cell r="F151">
            <v>4850</v>
          </cell>
          <cell r="G151">
            <v>4850</v>
          </cell>
          <cell r="H151">
            <v>5097.3500000000004</v>
          </cell>
        </row>
        <row r="152">
          <cell r="B152" t="str">
            <v>FUSIBLE MINI PERFIL BAJO DE 2 A 30 AMPER</v>
          </cell>
          <cell r="C152" t="str">
            <v>UNIDAD</v>
          </cell>
          <cell r="D152">
            <v>1</v>
          </cell>
          <cell r="E152">
            <v>5000</v>
          </cell>
          <cell r="F152">
            <v>4850</v>
          </cell>
          <cell r="G152">
            <v>4850</v>
          </cell>
          <cell r="H152">
            <v>5097.3500000000004</v>
          </cell>
        </row>
        <row r="153">
          <cell r="B153" t="str">
            <v>FUSIBLE NORMAL DE 1 A 40 AMPER</v>
          </cell>
          <cell r="C153" t="str">
            <v>UNIDAD</v>
          </cell>
          <cell r="D153">
            <v>1</v>
          </cell>
          <cell r="E153">
            <v>274000</v>
          </cell>
          <cell r="F153">
            <v>265780</v>
          </cell>
          <cell r="G153">
            <v>265780</v>
          </cell>
          <cell r="H153">
            <v>279334.78000000003</v>
          </cell>
        </row>
        <row r="154">
          <cell r="B154" t="str">
            <v>FUSIBLE TERMICO</v>
          </cell>
          <cell r="C154" t="str">
            <v>UNIDAD</v>
          </cell>
          <cell r="D154">
            <v>1</v>
          </cell>
          <cell r="E154">
            <v>59000</v>
          </cell>
          <cell r="F154">
            <v>57230</v>
          </cell>
          <cell r="G154">
            <v>57230</v>
          </cell>
          <cell r="H154">
            <v>60148.73</v>
          </cell>
        </row>
        <row r="155">
          <cell r="B155" t="str">
            <v>GOLLETE TANQUE COMBUSTIBLE</v>
          </cell>
          <cell r="C155" t="str">
            <v>UNIDAD</v>
          </cell>
          <cell r="D155">
            <v>1</v>
          </cell>
          <cell r="E155">
            <v>667000</v>
          </cell>
          <cell r="F155">
            <v>646990</v>
          </cell>
          <cell r="G155">
            <v>646990</v>
          </cell>
          <cell r="H155">
            <v>679986.49</v>
          </cell>
        </row>
        <row r="156">
          <cell r="B156" t="str">
            <v>GRASA DE LITIO</v>
          </cell>
          <cell r="C156" t="str">
            <v>UNIDAD</v>
          </cell>
          <cell r="D156">
            <v>1</v>
          </cell>
          <cell r="E156">
            <v>18000</v>
          </cell>
          <cell r="F156">
            <v>17460</v>
          </cell>
          <cell r="G156">
            <v>17460</v>
          </cell>
          <cell r="H156">
            <v>18350.46</v>
          </cell>
        </row>
        <row r="157">
          <cell r="B157" t="str">
            <v>GUARDA POLVOS AXIALES</v>
          </cell>
          <cell r="C157" t="str">
            <v>UNIDAD</v>
          </cell>
          <cell r="D157">
            <v>1</v>
          </cell>
          <cell r="E157">
            <v>95000</v>
          </cell>
          <cell r="F157">
            <v>92150</v>
          </cell>
          <cell r="G157">
            <v>92150</v>
          </cell>
          <cell r="H157">
            <v>96849.65</v>
          </cell>
        </row>
        <row r="158">
          <cell r="B158" t="str">
            <v>GUARDA POLVOS CAJA DE DIRECCION</v>
          </cell>
          <cell r="C158" t="str">
            <v>JUEGO</v>
          </cell>
          <cell r="D158">
            <v>1</v>
          </cell>
          <cell r="E158">
            <v>190000</v>
          </cell>
          <cell r="F158">
            <v>184300</v>
          </cell>
          <cell r="G158">
            <v>184300</v>
          </cell>
          <cell r="H158">
            <v>193699.3</v>
          </cell>
        </row>
        <row r="159">
          <cell r="B159" t="str">
            <v>GUARDA POLVOS CAJA DIRECCION</v>
          </cell>
          <cell r="C159" t="str">
            <v>UNIDAD</v>
          </cell>
          <cell r="D159">
            <v>1</v>
          </cell>
          <cell r="E159">
            <v>95000</v>
          </cell>
          <cell r="F159">
            <v>92150</v>
          </cell>
          <cell r="G159">
            <v>92150</v>
          </cell>
          <cell r="H159">
            <v>96849.65</v>
          </cell>
        </row>
        <row r="160">
          <cell r="B160" t="str">
            <v>GUARDAPOLVO EJE MOTRIZ</v>
          </cell>
          <cell r="C160" t="str">
            <v>UNIDAD</v>
          </cell>
          <cell r="D160">
            <v>1</v>
          </cell>
          <cell r="E160">
            <v>980000</v>
          </cell>
          <cell r="F160">
            <v>950600</v>
          </cell>
          <cell r="G160">
            <v>950600</v>
          </cell>
          <cell r="H160">
            <v>999080.6</v>
          </cell>
        </row>
        <row r="161">
          <cell r="B161" t="str">
            <v>GUAYA ACELERADOR</v>
          </cell>
          <cell r="C161" t="str">
            <v>UNIDAD</v>
          </cell>
          <cell r="D161">
            <v>1</v>
          </cell>
          <cell r="E161">
            <v>347000</v>
          </cell>
          <cell r="F161">
            <v>336590</v>
          </cell>
          <cell r="G161">
            <v>336590</v>
          </cell>
          <cell r="H161">
            <v>353756.09</v>
          </cell>
        </row>
        <row r="162">
          <cell r="B162" t="str">
            <v>GUAYA FRENO DE MANO - DER</v>
          </cell>
          <cell r="C162" t="str">
            <v>UNIDAD</v>
          </cell>
          <cell r="D162">
            <v>1</v>
          </cell>
          <cell r="E162">
            <v>305001</v>
          </cell>
          <cell r="F162">
            <v>295851</v>
          </cell>
          <cell r="G162">
            <v>295851</v>
          </cell>
          <cell r="H162">
            <v>310939.40100000001</v>
          </cell>
        </row>
        <row r="163">
          <cell r="B163" t="str">
            <v>GUAYA FRENO DE MANO – IZQ</v>
          </cell>
          <cell r="C163" t="str">
            <v>UNIDAD</v>
          </cell>
          <cell r="D163">
            <v>1</v>
          </cell>
          <cell r="E163">
            <v>305001</v>
          </cell>
          <cell r="F163">
            <v>295851</v>
          </cell>
          <cell r="G163">
            <v>295851</v>
          </cell>
          <cell r="H163">
            <v>310939.40100000001</v>
          </cell>
        </row>
        <row r="164">
          <cell r="B164" t="str">
            <v>GUIAS VALVULA</v>
          </cell>
          <cell r="C164" t="str">
            <v>JUEGO</v>
          </cell>
          <cell r="D164">
            <v>1</v>
          </cell>
          <cell r="E164">
            <v>1296000</v>
          </cell>
          <cell r="F164">
            <v>1257120</v>
          </cell>
          <cell r="G164">
            <v>1257120</v>
          </cell>
          <cell r="H164">
            <v>1321233.1200000001</v>
          </cell>
        </row>
        <row r="165">
          <cell r="B165" t="str">
            <v>GUIAS VALVULA ADMISION</v>
          </cell>
          <cell r="C165" t="str">
            <v>JUEGO</v>
          </cell>
          <cell r="D165">
            <v>1</v>
          </cell>
          <cell r="E165">
            <v>648000</v>
          </cell>
          <cell r="F165">
            <v>628560</v>
          </cell>
          <cell r="G165">
            <v>628560</v>
          </cell>
          <cell r="H165">
            <v>660616.56000000006</v>
          </cell>
        </row>
        <row r="166">
          <cell r="B166" t="str">
            <v>GUIAS VALVULA ESCAPE</v>
          </cell>
          <cell r="C166" t="str">
            <v>JUEGO</v>
          </cell>
          <cell r="D166">
            <v>1</v>
          </cell>
          <cell r="E166">
            <v>648000</v>
          </cell>
          <cell r="F166">
            <v>628560</v>
          </cell>
          <cell r="G166">
            <v>628560</v>
          </cell>
          <cell r="H166">
            <v>660616.56000000006</v>
          </cell>
        </row>
        <row r="167">
          <cell r="B167" t="str">
            <v>IMPULSADOR MOTOR</v>
          </cell>
          <cell r="C167" t="str">
            <v>UNIDAD</v>
          </cell>
          <cell r="D167">
            <v>1</v>
          </cell>
          <cell r="E167">
            <v>100000</v>
          </cell>
          <cell r="F167">
            <v>97000</v>
          </cell>
          <cell r="G167">
            <v>97000</v>
          </cell>
          <cell r="H167">
            <v>101947</v>
          </cell>
        </row>
        <row r="168">
          <cell r="B168" t="str">
            <v>IMPULSOR O BENDIX</v>
          </cell>
          <cell r="C168" t="str">
            <v>UNIDAD</v>
          </cell>
          <cell r="D168">
            <v>1</v>
          </cell>
          <cell r="E168">
            <v>587000</v>
          </cell>
          <cell r="F168">
            <v>569390</v>
          </cell>
          <cell r="G168">
            <v>569390</v>
          </cell>
          <cell r="H168">
            <v>598428.89</v>
          </cell>
        </row>
        <row r="169">
          <cell r="B169" t="str">
            <v>INDUCIDO ALTERNADOR</v>
          </cell>
          <cell r="C169" t="str">
            <v>UNIDAD</v>
          </cell>
          <cell r="D169">
            <v>1</v>
          </cell>
          <cell r="E169">
            <v>11109000</v>
          </cell>
          <cell r="F169">
            <v>10775730</v>
          </cell>
          <cell r="G169">
            <v>10775730</v>
          </cell>
          <cell r="H169">
            <v>11325292.23</v>
          </cell>
        </row>
        <row r="170">
          <cell r="B170" t="str">
            <v>INSTALACION DE ALTA</v>
          </cell>
          <cell r="C170" t="str">
            <v>UNIDAD</v>
          </cell>
          <cell r="D170">
            <v>1</v>
          </cell>
          <cell r="E170">
            <v>424001</v>
          </cell>
          <cell r="F170">
            <v>411281</v>
          </cell>
          <cell r="G170">
            <v>411281</v>
          </cell>
          <cell r="H170">
            <v>432256.33100000001</v>
          </cell>
        </row>
        <row r="171">
          <cell r="B171" t="str">
            <v>INTERRUPTOR ELEVA VIDRIOS</v>
          </cell>
          <cell r="C171" t="str">
            <v>UNIDAD</v>
          </cell>
          <cell r="D171">
            <v>1</v>
          </cell>
          <cell r="E171">
            <v>1836000</v>
          </cell>
          <cell r="F171">
            <v>1780920</v>
          </cell>
          <cell r="G171">
            <v>1780920</v>
          </cell>
          <cell r="H171">
            <v>1871746.92</v>
          </cell>
        </row>
        <row r="172">
          <cell r="B172" t="str">
            <v>INTERRUPTOR O PERA DE REVERSA</v>
          </cell>
          <cell r="C172" t="str">
            <v>UNIDAD</v>
          </cell>
          <cell r="D172">
            <v>1</v>
          </cell>
          <cell r="E172">
            <v>160000</v>
          </cell>
          <cell r="F172">
            <v>155200</v>
          </cell>
          <cell r="G172">
            <v>155200</v>
          </cell>
          <cell r="H172">
            <v>163115.20000000001</v>
          </cell>
        </row>
        <row r="173">
          <cell r="B173" t="str">
            <v>INTERRUPTOR PARQUEO</v>
          </cell>
          <cell r="C173" t="str">
            <v>UNIDAD</v>
          </cell>
          <cell r="D173">
            <v>1</v>
          </cell>
          <cell r="E173">
            <v>247000</v>
          </cell>
          <cell r="F173">
            <v>239590</v>
          </cell>
          <cell r="G173">
            <v>239590</v>
          </cell>
          <cell r="H173">
            <v>251809.09</v>
          </cell>
        </row>
        <row r="174">
          <cell r="B174" t="str">
            <v>INYECTOR</v>
          </cell>
          <cell r="C174" t="str">
            <v>UNIDAD</v>
          </cell>
          <cell r="D174">
            <v>1</v>
          </cell>
          <cell r="E174">
            <v>1094000</v>
          </cell>
          <cell r="F174">
            <v>1061180</v>
          </cell>
          <cell r="G174">
            <v>1061180</v>
          </cell>
          <cell r="H174">
            <v>1115300.18</v>
          </cell>
        </row>
        <row r="175">
          <cell r="B175" t="str">
            <v>JUEGO DE CAUCHO VALVULAS</v>
          </cell>
          <cell r="C175" t="str">
            <v>JUEGO</v>
          </cell>
          <cell r="D175">
            <v>1</v>
          </cell>
          <cell r="E175">
            <v>1008000</v>
          </cell>
          <cell r="F175">
            <v>977760</v>
          </cell>
          <cell r="G175">
            <v>977760</v>
          </cell>
          <cell r="H175">
            <v>1027625.76</v>
          </cell>
        </row>
        <row r="176">
          <cell r="B176" t="str">
            <v>JUNTA CUERPO DEL ACELERADOR</v>
          </cell>
          <cell r="C176" t="str">
            <v>UNIDAD</v>
          </cell>
          <cell r="D176">
            <v>1</v>
          </cell>
          <cell r="E176">
            <v>23000</v>
          </cell>
          <cell r="F176">
            <v>22310</v>
          </cell>
          <cell r="G176">
            <v>22310</v>
          </cell>
          <cell r="H176">
            <v>23447.81</v>
          </cell>
        </row>
        <row r="177">
          <cell r="B177" t="str">
            <v>JUNTA CULATA</v>
          </cell>
          <cell r="C177" t="str">
            <v>UNIDAD</v>
          </cell>
          <cell r="D177">
            <v>1</v>
          </cell>
          <cell r="E177">
            <v>209000</v>
          </cell>
          <cell r="F177">
            <v>202730</v>
          </cell>
          <cell r="G177">
            <v>202730</v>
          </cell>
          <cell r="H177">
            <v>213069.23</v>
          </cell>
        </row>
        <row r="178">
          <cell r="B178" t="str">
            <v>JUNTA DEL MULTIPLE ESCAPE</v>
          </cell>
          <cell r="C178" t="str">
            <v>UNIDAD</v>
          </cell>
          <cell r="D178">
            <v>1</v>
          </cell>
          <cell r="E178">
            <v>198001</v>
          </cell>
          <cell r="F178">
            <v>192061</v>
          </cell>
          <cell r="G178">
            <v>192061</v>
          </cell>
          <cell r="H178">
            <v>201856.111</v>
          </cell>
        </row>
        <row r="179">
          <cell r="B179" t="str">
            <v>JUNTA MULTIPLE</v>
          </cell>
          <cell r="C179" t="str">
            <v>UNIDAD</v>
          </cell>
          <cell r="D179">
            <v>1</v>
          </cell>
          <cell r="E179">
            <v>198001</v>
          </cell>
          <cell r="F179">
            <v>192061</v>
          </cell>
          <cell r="G179">
            <v>192061</v>
          </cell>
          <cell r="H179">
            <v>201856.111</v>
          </cell>
        </row>
        <row r="180">
          <cell r="B180" t="str">
            <v>JUNTA MULTIPLE DE ADMISION</v>
          </cell>
          <cell r="C180" t="str">
            <v>UNIDAD</v>
          </cell>
          <cell r="D180">
            <v>1</v>
          </cell>
          <cell r="E180">
            <v>244000</v>
          </cell>
          <cell r="F180">
            <v>236680</v>
          </cell>
          <cell r="G180">
            <v>236680</v>
          </cell>
          <cell r="H180">
            <v>248750.68</v>
          </cell>
        </row>
        <row r="181">
          <cell r="B181" t="str">
            <v>JUNTA TAPA VALVULAS</v>
          </cell>
          <cell r="C181" t="str">
            <v>UNIDAD</v>
          </cell>
          <cell r="D181">
            <v>1</v>
          </cell>
          <cell r="E181">
            <v>141000</v>
          </cell>
          <cell r="F181">
            <v>136770</v>
          </cell>
          <cell r="G181">
            <v>136770</v>
          </cell>
          <cell r="H181">
            <v>143745.26999999999</v>
          </cell>
        </row>
        <row r="182">
          <cell r="B182" t="str">
            <v>LAMPARA DIRECCIONAL DER</v>
          </cell>
          <cell r="C182" t="str">
            <v>UNIDAD</v>
          </cell>
          <cell r="D182">
            <v>1</v>
          </cell>
          <cell r="E182">
            <v>524999</v>
          </cell>
          <cell r="F182">
            <v>509249</v>
          </cell>
          <cell r="G182">
            <v>509249</v>
          </cell>
          <cell r="H182">
            <v>535220.69900000002</v>
          </cell>
        </row>
        <row r="183">
          <cell r="B183" t="str">
            <v>LAMPARA DIRECCIONAL IZQ.</v>
          </cell>
          <cell r="C183" t="str">
            <v>UNIDAD</v>
          </cell>
          <cell r="D183">
            <v>1</v>
          </cell>
          <cell r="E183">
            <v>600000</v>
          </cell>
          <cell r="F183">
            <v>582000</v>
          </cell>
          <cell r="G183">
            <v>582000</v>
          </cell>
          <cell r="H183">
            <v>611682</v>
          </cell>
        </row>
        <row r="184">
          <cell r="B184" t="str">
            <v>LAMPARA STOP TRASERO</v>
          </cell>
          <cell r="C184" t="str">
            <v>UNIDAD</v>
          </cell>
          <cell r="D184">
            <v>1</v>
          </cell>
          <cell r="E184">
            <v>844000</v>
          </cell>
          <cell r="F184">
            <v>818680</v>
          </cell>
          <cell r="G184">
            <v>818680</v>
          </cell>
          <cell r="H184">
            <v>860432.68</v>
          </cell>
        </row>
        <row r="185">
          <cell r="B185" t="str">
            <v>LAMPARA STOP TRASERO DER</v>
          </cell>
          <cell r="C185" t="str">
            <v>UNIDAD</v>
          </cell>
          <cell r="D185">
            <v>1</v>
          </cell>
          <cell r="E185">
            <v>1000000</v>
          </cell>
          <cell r="F185">
            <v>970000</v>
          </cell>
          <cell r="G185">
            <v>970000</v>
          </cell>
          <cell r="H185">
            <v>1019470</v>
          </cell>
        </row>
        <row r="186">
          <cell r="B186" t="str">
            <v>LAMPARA STOP TRASERO IZQ.</v>
          </cell>
          <cell r="C186" t="str">
            <v>UNIDAD</v>
          </cell>
          <cell r="D186">
            <v>1</v>
          </cell>
          <cell r="E186">
            <v>1000000</v>
          </cell>
          <cell r="F186">
            <v>970000</v>
          </cell>
          <cell r="G186">
            <v>970000</v>
          </cell>
          <cell r="H186">
            <v>1019470</v>
          </cell>
        </row>
        <row r="187">
          <cell r="B187" t="str">
            <v>LAMPARA UNIDAD LUZ DER</v>
          </cell>
          <cell r="C187" t="str">
            <v>UNIDAD</v>
          </cell>
          <cell r="D187">
            <v>1</v>
          </cell>
          <cell r="E187">
            <v>1982000</v>
          </cell>
          <cell r="F187">
            <v>1922540</v>
          </cell>
          <cell r="G187">
            <v>1922540</v>
          </cell>
          <cell r="H187">
            <v>2020589.54</v>
          </cell>
        </row>
        <row r="188">
          <cell r="B188" t="str">
            <v>LAMPARA UNIDAD LUZ IZQ.</v>
          </cell>
          <cell r="C188" t="str">
            <v>UNIDAD</v>
          </cell>
          <cell r="D188">
            <v>1</v>
          </cell>
          <cell r="E188">
            <v>1982000</v>
          </cell>
          <cell r="F188">
            <v>1922540</v>
          </cell>
          <cell r="G188">
            <v>1922540</v>
          </cell>
          <cell r="H188">
            <v>2020589.54</v>
          </cell>
        </row>
        <row r="189">
          <cell r="B189" t="str">
            <v>LIANAS ANTI RUIDO PASTILLAS</v>
          </cell>
          <cell r="C189" t="str">
            <v>JUEGO</v>
          </cell>
          <cell r="D189">
            <v>1</v>
          </cell>
          <cell r="E189">
            <v>277999</v>
          </cell>
          <cell r="F189">
            <v>269659</v>
          </cell>
          <cell r="G189">
            <v>269659</v>
          </cell>
          <cell r="H189">
            <v>283411.609</v>
          </cell>
        </row>
        <row r="190">
          <cell r="B190" t="str">
            <v>LIMPIA CARBURADO</v>
          </cell>
          <cell r="C190" t="str">
            <v>UNIDAD</v>
          </cell>
          <cell r="D190">
            <v>1</v>
          </cell>
          <cell r="E190">
            <v>55000</v>
          </cell>
          <cell r="F190">
            <v>53350</v>
          </cell>
          <cell r="G190">
            <v>53350</v>
          </cell>
          <cell r="H190">
            <v>56070.85</v>
          </cell>
        </row>
        <row r="191">
          <cell r="B191" t="str">
            <v>LIMPIADOR DE INYECTORES</v>
          </cell>
          <cell r="C191" t="str">
            <v>UNIDAD</v>
          </cell>
          <cell r="D191">
            <v>1</v>
          </cell>
          <cell r="E191">
            <v>94000</v>
          </cell>
          <cell r="F191">
            <v>91180</v>
          </cell>
          <cell r="G191">
            <v>91180</v>
          </cell>
          <cell r="H191">
            <v>95830.18</v>
          </cell>
        </row>
        <row r="192">
          <cell r="B192" t="str">
            <v>LIMPIADOR INYECTORES</v>
          </cell>
          <cell r="C192" t="str">
            <v>UNIDAD</v>
          </cell>
          <cell r="D192">
            <v>1</v>
          </cell>
          <cell r="E192">
            <v>94000</v>
          </cell>
          <cell r="F192">
            <v>91180</v>
          </cell>
          <cell r="G192">
            <v>91180</v>
          </cell>
          <cell r="H192">
            <v>95830.18</v>
          </cell>
        </row>
        <row r="193">
          <cell r="B193" t="str">
            <v>LIMPIADOR PARTES DE FRENO</v>
          </cell>
          <cell r="C193" t="str">
            <v>UNIDAD</v>
          </cell>
          <cell r="D193">
            <v>1</v>
          </cell>
          <cell r="E193">
            <v>717000</v>
          </cell>
          <cell r="F193">
            <v>695490</v>
          </cell>
          <cell r="G193">
            <v>695490</v>
          </cell>
          <cell r="H193">
            <v>730959.99</v>
          </cell>
        </row>
        <row r="194">
          <cell r="B194" t="str">
            <v>LIQUIDO DE FRENOS X PINTA</v>
          </cell>
          <cell r="C194" t="str">
            <v>UNIDAD</v>
          </cell>
          <cell r="D194">
            <v>1</v>
          </cell>
          <cell r="E194">
            <v>57999</v>
          </cell>
          <cell r="F194">
            <v>56259</v>
          </cell>
          <cell r="G194">
            <v>56259</v>
          </cell>
          <cell r="H194">
            <v>59128.209000000003</v>
          </cell>
        </row>
        <row r="195">
          <cell r="B195" t="str">
            <v>LIQUIDO REFRIGERANTE</v>
          </cell>
          <cell r="C195" t="str">
            <v>GALON</v>
          </cell>
          <cell r="D195">
            <v>1</v>
          </cell>
          <cell r="E195">
            <v>93000</v>
          </cell>
          <cell r="F195">
            <v>90210</v>
          </cell>
          <cell r="G195">
            <v>90210</v>
          </cell>
          <cell r="H195">
            <v>94810.71</v>
          </cell>
        </row>
        <row r="196">
          <cell r="B196" t="str">
            <v>LLANTA</v>
          </cell>
          <cell r="C196" t="str">
            <v>UNIDAD</v>
          </cell>
          <cell r="D196">
            <v>1</v>
          </cell>
          <cell r="E196">
            <v>1250000</v>
          </cell>
          <cell r="F196">
            <v>1212500</v>
          </cell>
          <cell r="G196">
            <v>1212500</v>
          </cell>
          <cell r="H196">
            <v>1274337.5</v>
          </cell>
        </row>
        <row r="197">
          <cell r="B197" t="str">
            <v>LLANTAS (ESPECIALES DE TACO)</v>
          </cell>
          <cell r="C197" t="str">
            <v>UNIDAD</v>
          </cell>
          <cell r="D197">
            <v>1</v>
          </cell>
          <cell r="E197">
            <v>1250000</v>
          </cell>
          <cell r="F197">
            <v>1212500</v>
          </cell>
          <cell r="G197">
            <v>1212500</v>
          </cell>
          <cell r="H197">
            <v>1274337.5</v>
          </cell>
        </row>
        <row r="198">
          <cell r="B198" t="str">
            <v>LLAVE SWITCH</v>
          </cell>
          <cell r="C198" t="str">
            <v>UNIDAD</v>
          </cell>
          <cell r="D198">
            <v>1</v>
          </cell>
          <cell r="E198">
            <v>65000</v>
          </cell>
          <cell r="F198">
            <v>63050</v>
          </cell>
          <cell r="G198">
            <v>63050</v>
          </cell>
          <cell r="H198">
            <v>66265.55</v>
          </cell>
        </row>
        <row r="199">
          <cell r="B199" t="str">
            <v>LLAVE SWITCH CON CHIP</v>
          </cell>
          <cell r="C199" t="str">
            <v>UNIDAD</v>
          </cell>
          <cell r="D199">
            <v>1</v>
          </cell>
          <cell r="E199">
            <v>65000</v>
          </cell>
          <cell r="F199">
            <v>63050</v>
          </cell>
          <cell r="G199">
            <v>63050</v>
          </cell>
          <cell r="H199">
            <v>66265.55</v>
          </cell>
        </row>
        <row r="200">
          <cell r="B200" t="str">
            <v>LUCES LATERALES</v>
          </cell>
          <cell r="C200" t="str">
            <v>UNIDAD</v>
          </cell>
          <cell r="D200">
            <v>1</v>
          </cell>
          <cell r="E200">
            <v>65000</v>
          </cell>
          <cell r="F200">
            <v>63050</v>
          </cell>
          <cell r="G200">
            <v>63050</v>
          </cell>
          <cell r="H200">
            <v>66265.55</v>
          </cell>
        </row>
        <row r="201">
          <cell r="B201" t="str">
            <v>MANGERA FRENO TRASERO</v>
          </cell>
          <cell r="C201" t="str">
            <v>UNIDAD</v>
          </cell>
          <cell r="D201">
            <v>1</v>
          </cell>
          <cell r="E201">
            <v>172000</v>
          </cell>
          <cell r="F201">
            <v>166840</v>
          </cell>
          <cell r="G201">
            <v>166840</v>
          </cell>
          <cell r="H201">
            <v>175348.84</v>
          </cell>
        </row>
        <row r="202">
          <cell r="B202" t="str">
            <v>MANGUERA CALEFACTOR ENTRADA</v>
          </cell>
          <cell r="C202" t="str">
            <v>UNIDAD</v>
          </cell>
          <cell r="D202">
            <v>1</v>
          </cell>
          <cell r="E202">
            <v>65000</v>
          </cell>
          <cell r="F202">
            <v>63050</v>
          </cell>
          <cell r="G202">
            <v>63050</v>
          </cell>
          <cell r="H202">
            <v>66265.55</v>
          </cell>
        </row>
        <row r="203">
          <cell r="B203" t="str">
            <v>MANGUERA CALEFACTOR SALIDA</v>
          </cell>
          <cell r="C203" t="str">
            <v>UNIDAD</v>
          </cell>
          <cell r="D203">
            <v>1</v>
          </cell>
          <cell r="E203">
            <v>68000</v>
          </cell>
          <cell r="F203">
            <v>65960</v>
          </cell>
          <cell r="G203">
            <v>65960</v>
          </cell>
          <cell r="H203">
            <v>69323.960000000006</v>
          </cell>
        </row>
        <row r="204">
          <cell r="B204" t="str">
            <v>MANGUERA DE DESFOGUE</v>
          </cell>
          <cell r="C204" t="str">
            <v>UNIDAD</v>
          </cell>
          <cell r="D204">
            <v>1</v>
          </cell>
          <cell r="E204">
            <v>158999</v>
          </cell>
          <cell r="F204">
            <v>154229</v>
          </cell>
          <cell r="G204">
            <v>154229</v>
          </cell>
          <cell r="H204">
            <v>162094.679</v>
          </cell>
        </row>
        <row r="205">
          <cell r="B205" t="str">
            <v>MANGUERA DIRECCION HIDRAULICA</v>
          </cell>
          <cell r="C205" t="str">
            <v>UNIDAD</v>
          </cell>
          <cell r="D205">
            <v>1</v>
          </cell>
          <cell r="E205">
            <v>1566000</v>
          </cell>
          <cell r="F205">
            <v>1519020</v>
          </cell>
          <cell r="G205">
            <v>1519020</v>
          </cell>
          <cell r="H205">
            <v>1596490.02</v>
          </cell>
        </row>
        <row r="206">
          <cell r="B206" t="str">
            <v>MANGUERA ENTRADA MULTIPLE ADMISION</v>
          </cell>
          <cell r="C206" t="str">
            <v>UNIDAD</v>
          </cell>
          <cell r="D206">
            <v>1</v>
          </cell>
          <cell r="E206">
            <v>240000</v>
          </cell>
          <cell r="F206">
            <v>232800</v>
          </cell>
          <cell r="G206">
            <v>232800</v>
          </cell>
          <cell r="H206">
            <v>244672.8</v>
          </cell>
        </row>
        <row r="207">
          <cell r="B207" t="str">
            <v>MANGUERA FRENO DELANTERO</v>
          </cell>
          <cell r="C207" t="str">
            <v>UNIDAD</v>
          </cell>
          <cell r="D207">
            <v>1</v>
          </cell>
          <cell r="E207">
            <v>172000</v>
          </cell>
          <cell r="F207">
            <v>166840</v>
          </cell>
          <cell r="G207">
            <v>166840</v>
          </cell>
          <cell r="H207">
            <v>175348.84</v>
          </cell>
        </row>
        <row r="208">
          <cell r="B208" t="str">
            <v>MANGUERA FRENO TRASERO</v>
          </cell>
          <cell r="C208" t="str">
            <v>UNIDAD</v>
          </cell>
          <cell r="D208">
            <v>1</v>
          </cell>
          <cell r="E208">
            <v>172000</v>
          </cell>
          <cell r="F208">
            <v>166840</v>
          </cell>
          <cell r="G208">
            <v>166840</v>
          </cell>
          <cell r="H208">
            <v>175348.84</v>
          </cell>
        </row>
        <row r="209">
          <cell r="B209" t="str">
            <v>MANGUERA INFERIOR RADIADOR</v>
          </cell>
          <cell r="C209" t="str">
            <v>UNIDAD</v>
          </cell>
          <cell r="D209">
            <v>1</v>
          </cell>
          <cell r="E209">
            <v>104000</v>
          </cell>
          <cell r="F209">
            <v>100880</v>
          </cell>
          <cell r="G209">
            <v>100880</v>
          </cell>
          <cell r="H209">
            <v>106024.88</v>
          </cell>
        </row>
        <row r="210">
          <cell r="B210" t="str">
            <v>MANGUERA MULTIPLE ADMISION</v>
          </cell>
          <cell r="C210" t="str">
            <v>UNIDAD</v>
          </cell>
          <cell r="D210">
            <v>1</v>
          </cell>
          <cell r="E210">
            <v>240000</v>
          </cell>
          <cell r="F210">
            <v>232800</v>
          </cell>
          <cell r="G210">
            <v>232800</v>
          </cell>
          <cell r="H210">
            <v>244672.8</v>
          </cell>
        </row>
        <row r="211">
          <cell r="B211" t="str">
            <v>MANGUERA O TUBO PASO COMBUSTIBLE</v>
          </cell>
          <cell r="C211" t="str">
            <v>UNIDAD</v>
          </cell>
          <cell r="D211">
            <v>1</v>
          </cell>
          <cell r="E211">
            <v>92000</v>
          </cell>
          <cell r="F211">
            <v>89240</v>
          </cell>
          <cell r="G211">
            <v>89240</v>
          </cell>
          <cell r="H211">
            <v>93791.24</v>
          </cell>
        </row>
        <row r="212">
          <cell r="B212" t="str">
            <v>MANGUERA RETORNO TANQUE RECUPERADOR</v>
          </cell>
          <cell r="C212" t="str">
            <v>UNIDAD</v>
          </cell>
          <cell r="D212">
            <v>1</v>
          </cell>
          <cell r="E212">
            <v>42999</v>
          </cell>
          <cell r="F212">
            <v>41709</v>
          </cell>
          <cell r="G212">
            <v>41709</v>
          </cell>
          <cell r="H212">
            <v>43836.159</v>
          </cell>
        </row>
        <row r="213">
          <cell r="B213" t="str">
            <v>MANGUERA SALIDA PURIFICADOR AIRE</v>
          </cell>
          <cell r="C213" t="str">
            <v>UNIDAD</v>
          </cell>
          <cell r="D213">
            <v>1</v>
          </cell>
          <cell r="E213">
            <v>240000</v>
          </cell>
          <cell r="F213">
            <v>232800</v>
          </cell>
          <cell r="G213">
            <v>232800</v>
          </cell>
          <cell r="H213">
            <v>244672.8</v>
          </cell>
        </row>
        <row r="214">
          <cell r="B214" t="str">
            <v>MANGUERA SUPERIOR RADIADOR</v>
          </cell>
          <cell r="C214" t="str">
            <v>UNIDAD</v>
          </cell>
          <cell r="D214">
            <v>1</v>
          </cell>
          <cell r="E214">
            <v>104000</v>
          </cell>
          <cell r="F214">
            <v>100880</v>
          </cell>
          <cell r="G214">
            <v>100880</v>
          </cell>
          <cell r="H214">
            <v>106024.88</v>
          </cell>
        </row>
        <row r="215">
          <cell r="B215" t="str">
            <v>MANGUERA TERMOSTATO</v>
          </cell>
          <cell r="C215" t="str">
            <v>UNIDAD</v>
          </cell>
          <cell r="D215">
            <v>1</v>
          </cell>
          <cell r="E215">
            <v>402000</v>
          </cell>
          <cell r="F215">
            <v>389940</v>
          </cell>
          <cell r="G215">
            <v>389940</v>
          </cell>
          <cell r="H215">
            <v>409826.94</v>
          </cell>
        </row>
        <row r="216">
          <cell r="B216" t="str">
            <v>MANIJA PUERTA</v>
          </cell>
          <cell r="C216" t="str">
            <v>UNIDAD</v>
          </cell>
          <cell r="D216">
            <v>1</v>
          </cell>
          <cell r="E216">
            <v>408999</v>
          </cell>
          <cell r="F216">
            <v>396729</v>
          </cell>
          <cell r="G216">
            <v>396729</v>
          </cell>
          <cell r="H216">
            <v>416962.179</v>
          </cell>
        </row>
        <row r="217">
          <cell r="B217" t="str">
            <v>MODULADOR M-30</v>
          </cell>
          <cell r="C217" t="str">
            <v>UNIDAD</v>
          </cell>
          <cell r="D217">
            <v>1</v>
          </cell>
          <cell r="E217">
            <v>10650000</v>
          </cell>
          <cell r="F217">
            <v>10330500</v>
          </cell>
          <cell r="G217">
            <v>10330500</v>
          </cell>
          <cell r="H217">
            <v>10857355.5</v>
          </cell>
        </row>
        <row r="218">
          <cell r="B218" t="str">
            <v>MORDAZA</v>
          </cell>
          <cell r="C218" t="str">
            <v>UNIDAD</v>
          </cell>
          <cell r="D218">
            <v>1</v>
          </cell>
          <cell r="E218">
            <v>2788999</v>
          </cell>
          <cell r="F218">
            <v>2705329</v>
          </cell>
          <cell r="G218">
            <v>2705329</v>
          </cell>
          <cell r="H218">
            <v>2843300.7790000001</v>
          </cell>
        </row>
        <row r="219">
          <cell r="B219" t="str">
            <v>MOTOR LIMPIA BRISAS</v>
          </cell>
          <cell r="C219" t="str">
            <v>UNIDAD</v>
          </cell>
          <cell r="D219">
            <v>1</v>
          </cell>
          <cell r="E219">
            <v>2750000</v>
          </cell>
          <cell r="F219">
            <v>2667500</v>
          </cell>
          <cell r="G219">
            <v>2667500</v>
          </cell>
          <cell r="H219">
            <v>2803542.5</v>
          </cell>
        </row>
        <row r="220">
          <cell r="B220" t="str">
            <v>MUÑECO O TEMPLETE ESTABILIZADORA</v>
          </cell>
          <cell r="C220" t="str">
            <v>UNIDAD</v>
          </cell>
          <cell r="D220">
            <v>1</v>
          </cell>
          <cell r="E220">
            <v>424001</v>
          </cell>
          <cell r="F220">
            <v>411281</v>
          </cell>
          <cell r="G220">
            <v>411281</v>
          </cell>
          <cell r="H220">
            <v>432256.33100000001</v>
          </cell>
        </row>
        <row r="221">
          <cell r="B221" t="str">
            <v>PALANCA DE CAMBIO</v>
          </cell>
          <cell r="C221" t="str">
            <v>UNIDAD</v>
          </cell>
          <cell r="D221">
            <v>1</v>
          </cell>
          <cell r="E221">
            <v>632000</v>
          </cell>
          <cell r="F221">
            <v>613040</v>
          </cell>
          <cell r="G221">
            <v>613040</v>
          </cell>
          <cell r="H221">
            <v>644305.04</v>
          </cell>
        </row>
        <row r="222">
          <cell r="B222" t="str">
            <v>PALANCA GUIA DEL CONTROL DE CAMBIOS</v>
          </cell>
          <cell r="C222" t="str">
            <v>UNIDAD</v>
          </cell>
          <cell r="D222">
            <v>1</v>
          </cell>
          <cell r="E222">
            <v>574000</v>
          </cell>
          <cell r="F222">
            <v>556780</v>
          </cell>
          <cell r="G222">
            <v>556780</v>
          </cell>
          <cell r="H222">
            <v>585175.78</v>
          </cell>
        </row>
        <row r="223">
          <cell r="B223" t="str">
            <v>PANAL A/A</v>
          </cell>
          <cell r="C223" t="str">
            <v>UNIDAD</v>
          </cell>
          <cell r="D223">
            <v>1</v>
          </cell>
          <cell r="E223">
            <v>3977000</v>
          </cell>
          <cell r="F223">
            <v>3857690</v>
          </cell>
          <cell r="G223">
            <v>3857690</v>
          </cell>
          <cell r="H223">
            <v>4054432.19</v>
          </cell>
        </row>
        <row r="224">
          <cell r="B224" t="str">
            <v>PARLANTES</v>
          </cell>
          <cell r="C224" t="str">
            <v>UNIDAD</v>
          </cell>
          <cell r="D224">
            <v>1</v>
          </cell>
          <cell r="E224">
            <v>1300000</v>
          </cell>
          <cell r="F224">
            <v>1261000</v>
          </cell>
          <cell r="G224">
            <v>1261000</v>
          </cell>
          <cell r="H224">
            <v>1325311</v>
          </cell>
        </row>
        <row r="225">
          <cell r="B225" t="str">
            <v>PASADOR DEL EJE DEL DIFERENCIAL</v>
          </cell>
          <cell r="C225" t="str">
            <v>UNIDAD</v>
          </cell>
          <cell r="D225">
            <v>1</v>
          </cell>
          <cell r="E225">
            <v>78000</v>
          </cell>
          <cell r="F225">
            <v>75660</v>
          </cell>
          <cell r="G225">
            <v>75660</v>
          </cell>
          <cell r="H225">
            <v>79518.66</v>
          </cell>
        </row>
        <row r="226">
          <cell r="B226" t="str">
            <v>PASADOR ECUALIZADOR DIFERENCIAL</v>
          </cell>
          <cell r="C226" t="str">
            <v>UNIDAD</v>
          </cell>
          <cell r="D226">
            <v>1</v>
          </cell>
          <cell r="E226">
            <v>78000</v>
          </cell>
          <cell r="F226">
            <v>75660</v>
          </cell>
          <cell r="G226">
            <v>75660</v>
          </cell>
          <cell r="H226">
            <v>79518.66</v>
          </cell>
        </row>
        <row r="227">
          <cell r="B227" t="str">
            <v>PASADOR SELECTOR CAMBIOS</v>
          </cell>
          <cell r="C227" t="str">
            <v>UNIDAD</v>
          </cell>
          <cell r="D227">
            <v>1</v>
          </cell>
          <cell r="E227">
            <v>58000</v>
          </cell>
          <cell r="F227">
            <v>56260</v>
          </cell>
          <cell r="G227">
            <v>56260</v>
          </cell>
          <cell r="H227">
            <v>59129.26</v>
          </cell>
        </row>
        <row r="228">
          <cell r="B228" t="str">
            <v>PASTILLAS FRENOS (X 4 UNID) DELANTERAS</v>
          </cell>
          <cell r="C228" t="str">
            <v>JUEGO</v>
          </cell>
          <cell r="D228">
            <v>1</v>
          </cell>
          <cell r="E228">
            <v>740000</v>
          </cell>
          <cell r="F228">
            <v>717800</v>
          </cell>
          <cell r="G228">
            <v>717800</v>
          </cell>
          <cell r="H228">
            <v>754407.8</v>
          </cell>
        </row>
        <row r="229">
          <cell r="B229" t="str">
            <v>PASTILLAS FRENOS (X 4 UNID) TRASERAS</v>
          </cell>
          <cell r="C229" t="str">
            <v>JUEGO</v>
          </cell>
          <cell r="D229">
            <v>1</v>
          </cell>
          <cell r="E229">
            <v>559000</v>
          </cell>
          <cell r="F229">
            <v>542230</v>
          </cell>
          <cell r="G229">
            <v>542230</v>
          </cell>
          <cell r="H229">
            <v>569883.73</v>
          </cell>
        </row>
        <row r="230">
          <cell r="B230" t="str">
            <v>PASTILLAS FRENOS X 4 UNID</v>
          </cell>
          <cell r="C230" t="str">
            <v>JUEGO</v>
          </cell>
          <cell r="D230">
            <v>1</v>
          </cell>
          <cell r="E230">
            <v>740000</v>
          </cell>
          <cell r="F230">
            <v>717800</v>
          </cell>
          <cell r="G230">
            <v>717800</v>
          </cell>
          <cell r="H230">
            <v>754407.8</v>
          </cell>
        </row>
        <row r="231">
          <cell r="B231" t="str">
            <v>PASTILLAS FRENO</v>
          </cell>
          <cell r="C231" t="str">
            <v>JUEGO</v>
          </cell>
          <cell r="D231">
            <v>1</v>
          </cell>
          <cell r="E231">
            <v>740000</v>
          </cell>
          <cell r="F231">
            <v>717800</v>
          </cell>
          <cell r="G231">
            <v>717800</v>
          </cell>
          <cell r="H231">
            <v>754407.8</v>
          </cell>
        </row>
        <row r="232">
          <cell r="B232" t="str">
            <v>PATIN TENSOR CORREA ACCESORIOS</v>
          </cell>
          <cell r="C232" t="str">
            <v>UNIDAD</v>
          </cell>
          <cell r="D232">
            <v>1</v>
          </cell>
          <cell r="E232">
            <v>586000</v>
          </cell>
          <cell r="F232">
            <v>568420</v>
          </cell>
          <cell r="G232">
            <v>568420</v>
          </cell>
          <cell r="H232">
            <v>597409.42000000004</v>
          </cell>
        </row>
        <row r="233">
          <cell r="B233" t="str">
            <v>PERA ACEITE</v>
          </cell>
          <cell r="C233" t="str">
            <v>UNIDAD</v>
          </cell>
          <cell r="D233">
            <v>1</v>
          </cell>
          <cell r="E233">
            <v>126000</v>
          </cell>
          <cell r="F233">
            <v>122220</v>
          </cell>
          <cell r="G233">
            <v>122220</v>
          </cell>
          <cell r="H233">
            <v>128453.22</v>
          </cell>
        </row>
        <row r="234">
          <cell r="B234" t="str">
            <v>PERA REVERSO</v>
          </cell>
          <cell r="C234" t="str">
            <v>UNIDAD</v>
          </cell>
          <cell r="D234">
            <v>1</v>
          </cell>
          <cell r="E234">
            <v>160000</v>
          </cell>
          <cell r="F234">
            <v>155200</v>
          </cell>
          <cell r="G234">
            <v>155200</v>
          </cell>
          <cell r="H234">
            <v>163115.20000000001</v>
          </cell>
        </row>
        <row r="235">
          <cell r="B235" t="str">
            <v>PERA STOP</v>
          </cell>
          <cell r="C235" t="str">
            <v>UNIDAD</v>
          </cell>
          <cell r="D235">
            <v>1</v>
          </cell>
          <cell r="E235">
            <v>113000</v>
          </cell>
          <cell r="F235">
            <v>109610</v>
          </cell>
          <cell r="G235">
            <v>109610</v>
          </cell>
          <cell r="H235">
            <v>115200.11</v>
          </cell>
        </row>
        <row r="236">
          <cell r="B236" t="str">
            <v>PERA TEMPERATURA</v>
          </cell>
          <cell r="C236" t="str">
            <v>UNIDAD</v>
          </cell>
          <cell r="D236">
            <v>1</v>
          </cell>
          <cell r="E236">
            <v>197000</v>
          </cell>
          <cell r="F236">
            <v>191090</v>
          </cell>
          <cell r="G236">
            <v>191090</v>
          </cell>
          <cell r="H236">
            <v>200835.59</v>
          </cell>
        </row>
        <row r="237">
          <cell r="B237" t="str">
            <v>PERNO CON TUERCA</v>
          </cell>
          <cell r="C237" t="str">
            <v>UNIDAD</v>
          </cell>
          <cell r="D237">
            <v>1</v>
          </cell>
          <cell r="E237">
            <v>25000</v>
          </cell>
          <cell r="F237">
            <v>24250</v>
          </cell>
          <cell r="G237">
            <v>24250</v>
          </cell>
          <cell r="H237">
            <v>25486.75</v>
          </cell>
        </row>
        <row r="238">
          <cell r="B238" t="str">
            <v>PILA BOMBA DE COMBUSTIBLE</v>
          </cell>
          <cell r="C238" t="str">
            <v>UNIDAD</v>
          </cell>
          <cell r="D238">
            <v>1</v>
          </cell>
          <cell r="E238">
            <v>2203001</v>
          </cell>
          <cell r="F238">
            <v>2136911</v>
          </cell>
          <cell r="G238">
            <v>2136911</v>
          </cell>
          <cell r="H238">
            <v>2245893.4610000001</v>
          </cell>
        </row>
        <row r="239">
          <cell r="B239" t="str">
            <v>PILA COMBUSTIBLE</v>
          </cell>
          <cell r="C239" t="str">
            <v>UNIDAD</v>
          </cell>
          <cell r="D239">
            <v>1</v>
          </cell>
          <cell r="E239">
            <v>2203001</v>
          </cell>
          <cell r="F239">
            <v>2136911</v>
          </cell>
          <cell r="G239">
            <v>2136911</v>
          </cell>
          <cell r="H239">
            <v>2245893.4610000001</v>
          </cell>
        </row>
        <row r="240">
          <cell r="B240" t="str">
            <v>PIÑON DIFERENCIAL</v>
          </cell>
          <cell r="C240" t="str">
            <v>UNIDAD</v>
          </cell>
          <cell r="D240">
            <v>1</v>
          </cell>
          <cell r="E240">
            <v>5224000</v>
          </cell>
          <cell r="F240">
            <v>5067280</v>
          </cell>
          <cell r="G240">
            <v>5067280</v>
          </cell>
          <cell r="H240">
            <v>5325711.28</v>
          </cell>
        </row>
        <row r="241">
          <cell r="B241" t="str">
            <v>PISTON FRENO</v>
          </cell>
          <cell r="C241" t="str">
            <v>JUEGO</v>
          </cell>
          <cell r="D241">
            <v>1</v>
          </cell>
          <cell r="E241">
            <v>96000</v>
          </cell>
          <cell r="F241">
            <v>93120</v>
          </cell>
          <cell r="G241">
            <v>93120</v>
          </cell>
          <cell r="H241">
            <v>97869.119999999995</v>
          </cell>
        </row>
        <row r="242">
          <cell r="B242" t="str">
            <v>PITO</v>
          </cell>
          <cell r="C242" t="str">
            <v>UNIDAD</v>
          </cell>
          <cell r="D242">
            <v>1</v>
          </cell>
          <cell r="E242">
            <v>600000</v>
          </cell>
          <cell r="F242">
            <v>582000</v>
          </cell>
          <cell r="G242">
            <v>582000</v>
          </cell>
          <cell r="H242">
            <v>611682</v>
          </cell>
        </row>
        <row r="243">
          <cell r="B243" t="str">
            <v>PLACA PORTA DIODOS</v>
          </cell>
          <cell r="C243" t="str">
            <v>UNIDAD</v>
          </cell>
          <cell r="D243">
            <v>1</v>
          </cell>
          <cell r="E243">
            <v>664000</v>
          </cell>
          <cell r="F243">
            <v>644080</v>
          </cell>
          <cell r="G243">
            <v>644080</v>
          </cell>
          <cell r="H243">
            <v>676928.08</v>
          </cell>
        </row>
        <row r="244">
          <cell r="B244" t="str">
            <v>PLANETARIOS</v>
          </cell>
          <cell r="C244" t="str">
            <v>UNIDAD</v>
          </cell>
          <cell r="D244">
            <v>1</v>
          </cell>
          <cell r="E244">
            <v>296000</v>
          </cell>
          <cell r="F244">
            <v>287120</v>
          </cell>
          <cell r="G244">
            <v>287120</v>
          </cell>
          <cell r="H244">
            <v>301763.12</v>
          </cell>
        </row>
        <row r="245">
          <cell r="B245" t="str">
            <v>PLUMILLA LIMPIA BRISA TRASERA</v>
          </cell>
          <cell r="C245" t="str">
            <v>UNIDAD</v>
          </cell>
          <cell r="D245">
            <v>1</v>
          </cell>
          <cell r="E245">
            <v>113000</v>
          </cell>
          <cell r="F245">
            <v>109610</v>
          </cell>
          <cell r="G245">
            <v>109610</v>
          </cell>
          <cell r="H245">
            <v>115200.11</v>
          </cell>
        </row>
        <row r="246">
          <cell r="B246" t="str">
            <v>PLUMILLAS</v>
          </cell>
          <cell r="C246" t="str">
            <v>JUEGO</v>
          </cell>
          <cell r="D246">
            <v>1</v>
          </cell>
          <cell r="E246">
            <v>352000</v>
          </cell>
          <cell r="F246">
            <v>341440</v>
          </cell>
          <cell r="G246">
            <v>341440</v>
          </cell>
          <cell r="H246">
            <v>358853.44</v>
          </cell>
        </row>
        <row r="247">
          <cell r="B247" t="str">
            <v>PLUMILLAS LIMPIA BRISAS</v>
          </cell>
          <cell r="C247" t="str">
            <v>JUEGO</v>
          </cell>
          <cell r="D247">
            <v>1</v>
          </cell>
          <cell r="E247">
            <v>352000</v>
          </cell>
          <cell r="F247">
            <v>341440</v>
          </cell>
          <cell r="G247">
            <v>341440</v>
          </cell>
          <cell r="H247">
            <v>358853.44</v>
          </cell>
        </row>
        <row r="248">
          <cell r="B248" t="str">
            <v>PLUMILLAS LIMPIA BRISAS DELANTERAS</v>
          </cell>
          <cell r="C248" t="str">
            <v>UNIDAD</v>
          </cell>
          <cell r="D248">
            <v>1</v>
          </cell>
          <cell r="E248">
            <v>173000</v>
          </cell>
          <cell r="F248">
            <v>167810</v>
          </cell>
          <cell r="G248">
            <v>167810</v>
          </cell>
          <cell r="H248">
            <v>176368.31</v>
          </cell>
        </row>
        <row r="249">
          <cell r="B249" t="str">
            <v>POLEA CIGÜEÑAL</v>
          </cell>
          <cell r="C249" t="str">
            <v>UNIDAD</v>
          </cell>
          <cell r="D249">
            <v>1</v>
          </cell>
          <cell r="E249">
            <v>1933000</v>
          </cell>
          <cell r="F249">
            <v>1875010</v>
          </cell>
          <cell r="G249">
            <v>1875010</v>
          </cell>
          <cell r="H249">
            <v>1970635.51</v>
          </cell>
        </row>
        <row r="250">
          <cell r="B250" t="str">
            <v>PORTA FUSIBLE</v>
          </cell>
          <cell r="C250" t="str">
            <v>UNIDAD</v>
          </cell>
          <cell r="D250">
            <v>1</v>
          </cell>
          <cell r="E250">
            <v>733000</v>
          </cell>
          <cell r="F250">
            <v>711010</v>
          </cell>
          <cell r="G250">
            <v>711010</v>
          </cell>
          <cell r="H250">
            <v>747271.51</v>
          </cell>
        </row>
        <row r="251">
          <cell r="B251" t="str">
            <v>PUNTA EJE LADO CAJA</v>
          </cell>
          <cell r="C251" t="str">
            <v>UNIDAD</v>
          </cell>
          <cell r="D251">
            <v>1</v>
          </cell>
          <cell r="E251">
            <v>2655000</v>
          </cell>
          <cell r="F251">
            <v>2575350</v>
          </cell>
          <cell r="G251">
            <v>2575350</v>
          </cell>
          <cell r="H251">
            <v>2706692.85</v>
          </cell>
        </row>
        <row r="252">
          <cell r="B252" t="str">
            <v>PUNTA EJE LADO RUEDA</v>
          </cell>
          <cell r="C252" t="str">
            <v>UNIDAD</v>
          </cell>
          <cell r="D252">
            <v>1</v>
          </cell>
          <cell r="E252">
            <v>3621999</v>
          </cell>
          <cell r="F252">
            <v>3513339</v>
          </cell>
          <cell r="G252">
            <v>3513339</v>
          </cell>
          <cell r="H252">
            <v>3692519.2889999999</v>
          </cell>
        </row>
        <row r="253">
          <cell r="B253" t="str">
            <v>RADIADOR</v>
          </cell>
          <cell r="C253" t="str">
            <v>UNIDAD</v>
          </cell>
          <cell r="D253">
            <v>1</v>
          </cell>
          <cell r="E253">
            <v>4893000</v>
          </cell>
          <cell r="F253">
            <v>4746210</v>
          </cell>
          <cell r="G253">
            <v>4746210</v>
          </cell>
          <cell r="H253">
            <v>4988266.71</v>
          </cell>
        </row>
        <row r="254">
          <cell r="B254" t="str">
            <v>RADIADOR CALEFACCION</v>
          </cell>
          <cell r="C254" t="str">
            <v>UNIDAD</v>
          </cell>
          <cell r="D254">
            <v>1</v>
          </cell>
          <cell r="E254">
            <v>3022000</v>
          </cell>
          <cell r="F254">
            <v>2931340</v>
          </cell>
          <cell r="G254">
            <v>2931340</v>
          </cell>
          <cell r="H254">
            <v>3080838.34</v>
          </cell>
        </row>
        <row r="255">
          <cell r="B255" t="str">
            <v>REGULADOR ALTERNADOR</v>
          </cell>
          <cell r="C255" t="str">
            <v>UNIDAD</v>
          </cell>
          <cell r="D255">
            <v>1</v>
          </cell>
          <cell r="E255">
            <v>861000</v>
          </cell>
          <cell r="F255">
            <v>835170</v>
          </cell>
          <cell r="G255">
            <v>835170</v>
          </cell>
          <cell r="H255">
            <v>877763.67</v>
          </cell>
        </row>
        <row r="256">
          <cell r="B256" t="str">
            <v>RELE</v>
          </cell>
          <cell r="C256" t="str">
            <v>UNIDAD</v>
          </cell>
          <cell r="D256">
            <v>1</v>
          </cell>
          <cell r="E256">
            <v>145000</v>
          </cell>
          <cell r="F256">
            <v>140650</v>
          </cell>
          <cell r="G256">
            <v>140650</v>
          </cell>
          <cell r="H256">
            <v>147823.15</v>
          </cell>
        </row>
        <row r="257">
          <cell r="B257" t="str">
            <v>RESORTE BANDA FRENO</v>
          </cell>
          <cell r="C257" t="str">
            <v>JUEGO</v>
          </cell>
          <cell r="D257">
            <v>1</v>
          </cell>
          <cell r="E257">
            <v>12000</v>
          </cell>
          <cell r="F257">
            <v>11640</v>
          </cell>
          <cell r="G257">
            <v>11640</v>
          </cell>
          <cell r="H257">
            <v>12233.64</v>
          </cell>
        </row>
        <row r="258">
          <cell r="B258" t="str">
            <v>RESORTE ESPIRAL DELANTERO</v>
          </cell>
          <cell r="C258" t="str">
            <v>UNIDAD</v>
          </cell>
          <cell r="D258">
            <v>1</v>
          </cell>
          <cell r="E258">
            <v>823000</v>
          </cell>
          <cell r="F258">
            <v>798310</v>
          </cell>
          <cell r="G258">
            <v>798310</v>
          </cell>
          <cell r="H258">
            <v>839023.81</v>
          </cell>
        </row>
        <row r="259">
          <cell r="B259" t="str">
            <v>RESORTE ESPIRAL TRASERO</v>
          </cell>
          <cell r="C259" t="str">
            <v>UNIDAD</v>
          </cell>
          <cell r="D259">
            <v>1</v>
          </cell>
          <cell r="E259">
            <v>680001</v>
          </cell>
          <cell r="F259">
            <v>659601</v>
          </cell>
          <cell r="G259">
            <v>659601</v>
          </cell>
          <cell r="H259">
            <v>693240.65099999995</v>
          </cell>
        </row>
        <row r="260">
          <cell r="B260" t="str">
            <v>RETEN BOMBA HIDRAULICA</v>
          </cell>
          <cell r="C260" t="str">
            <v>UNIDAD</v>
          </cell>
          <cell r="D260">
            <v>1</v>
          </cell>
          <cell r="E260">
            <v>64000</v>
          </cell>
          <cell r="F260">
            <v>62080</v>
          </cell>
          <cell r="G260">
            <v>62080</v>
          </cell>
          <cell r="H260">
            <v>65246.080000000002</v>
          </cell>
        </row>
        <row r="261">
          <cell r="B261" t="str">
            <v>RETEN COUPLING</v>
          </cell>
          <cell r="C261" t="str">
            <v>UNIDAD</v>
          </cell>
          <cell r="D261">
            <v>1</v>
          </cell>
          <cell r="E261">
            <v>85001</v>
          </cell>
          <cell r="F261">
            <v>82451</v>
          </cell>
          <cell r="G261">
            <v>82451</v>
          </cell>
          <cell r="H261">
            <v>86656.001000000004</v>
          </cell>
        </row>
        <row r="262">
          <cell r="B262" t="str">
            <v>RETEN CUPLING</v>
          </cell>
          <cell r="C262" t="str">
            <v>UNIDAD</v>
          </cell>
          <cell r="D262">
            <v>1</v>
          </cell>
          <cell r="E262">
            <v>85001</v>
          </cell>
          <cell r="F262">
            <v>82451</v>
          </cell>
          <cell r="G262">
            <v>82451</v>
          </cell>
          <cell r="H262">
            <v>86656.001000000004</v>
          </cell>
        </row>
        <row r="263">
          <cell r="B263" t="str">
            <v>RETEN DELANTERO CIGÜEÑAL</v>
          </cell>
          <cell r="C263" t="str">
            <v>UNIDAD</v>
          </cell>
          <cell r="D263">
            <v>1</v>
          </cell>
          <cell r="E263">
            <v>56000</v>
          </cell>
          <cell r="F263">
            <v>54320</v>
          </cell>
          <cell r="G263">
            <v>54320</v>
          </cell>
          <cell r="H263">
            <v>57090.32</v>
          </cell>
        </row>
        <row r="264">
          <cell r="B264" t="str">
            <v>RETEN EJE DE LEVAS</v>
          </cell>
          <cell r="C264" t="str">
            <v>UNIDAD</v>
          </cell>
          <cell r="D264">
            <v>1</v>
          </cell>
          <cell r="E264">
            <v>61001</v>
          </cell>
          <cell r="F264">
            <v>59171</v>
          </cell>
          <cell r="G264">
            <v>59171</v>
          </cell>
          <cell r="H264">
            <v>62188.720999999998</v>
          </cell>
        </row>
        <row r="265">
          <cell r="B265" t="str">
            <v>RETEN EJE LADO CAJA</v>
          </cell>
          <cell r="C265" t="str">
            <v>UNIDAD</v>
          </cell>
          <cell r="D265">
            <v>1</v>
          </cell>
          <cell r="E265">
            <v>202000</v>
          </cell>
          <cell r="F265">
            <v>195940</v>
          </cell>
          <cell r="G265">
            <v>195940</v>
          </cell>
          <cell r="H265">
            <v>205932.94</v>
          </cell>
        </row>
        <row r="266">
          <cell r="B266" t="str">
            <v>RETEN EJE MOTRIZ</v>
          </cell>
          <cell r="C266" t="str">
            <v>UNIDAD</v>
          </cell>
          <cell r="D266">
            <v>1</v>
          </cell>
          <cell r="E266">
            <v>61001</v>
          </cell>
          <cell r="F266">
            <v>59171</v>
          </cell>
          <cell r="G266">
            <v>59171</v>
          </cell>
          <cell r="H266">
            <v>62188.720999999998</v>
          </cell>
        </row>
        <row r="267">
          <cell r="B267" t="str">
            <v>RETEN EJE TOMA CAJA</v>
          </cell>
          <cell r="C267" t="str">
            <v>UNIDAD</v>
          </cell>
          <cell r="D267">
            <v>1</v>
          </cell>
          <cell r="E267">
            <v>61001</v>
          </cell>
          <cell r="F267">
            <v>59171</v>
          </cell>
          <cell r="G267">
            <v>59171</v>
          </cell>
          <cell r="H267">
            <v>62188.720999999998</v>
          </cell>
        </row>
        <row r="268">
          <cell r="B268" t="str">
            <v>RETEN POLE REPARTICION</v>
          </cell>
          <cell r="C268" t="str">
            <v>UNIDAD</v>
          </cell>
          <cell r="D268">
            <v>1</v>
          </cell>
          <cell r="E268">
            <v>56000</v>
          </cell>
          <cell r="F268">
            <v>54320</v>
          </cell>
          <cell r="G268">
            <v>54320</v>
          </cell>
          <cell r="H268">
            <v>57090.32</v>
          </cell>
        </row>
        <row r="269">
          <cell r="B269" t="str">
            <v>RETEN POLEA REPARTICION</v>
          </cell>
          <cell r="C269" t="str">
            <v>UNIDAD</v>
          </cell>
          <cell r="D269">
            <v>1</v>
          </cell>
          <cell r="E269">
            <v>56000</v>
          </cell>
          <cell r="F269">
            <v>54320</v>
          </cell>
          <cell r="G269">
            <v>54320</v>
          </cell>
          <cell r="H269">
            <v>57090.32</v>
          </cell>
        </row>
        <row r="270">
          <cell r="B270" t="str">
            <v>RETEN SELECTOR</v>
          </cell>
          <cell r="C270" t="str">
            <v>UNIDAD</v>
          </cell>
          <cell r="D270">
            <v>1</v>
          </cell>
          <cell r="E270">
            <v>28000</v>
          </cell>
          <cell r="F270">
            <v>27160</v>
          </cell>
          <cell r="G270">
            <v>27160</v>
          </cell>
          <cell r="H270">
            <v>28545.16</v>
          </cell>
        </row>
        <row r="271">
          <cell r="B271" t="str">
            <v>RETEN SPEED DELANTERO</v>
          </cell>
          <cell r="C271" t="str">
            <v>UNIDAD</v>
          </cell>
          <cell r="D271">
            <v>1</v>
          </cell>
          <cell r="E271">
            <v>60000</v>
          </cell>
          <cell r="F271">
            <v>58200</v>
          </cell>
          <cell r="G271">
            <v>58200</v>
          </cell>
          <cell r="H271">
            <v>61168.2</v>
          </cell>
        </row>
        <row r="272">
          <cell r="B272" t="str">
            <v>RETEN TOMA CAJA</v>
          </cell>
          <cell r="C272" t="str">
            <v>UNIDAD</v>
          </cell>
          <cell r="D272">
            <v>1</v>
          </cell>
          <cell r="E272">
            <v>61001</v>
          </cell>
          <cell r="F272">
            <v>59171</v>
          </cell>
          <cell r="G272">
            <v>59171</v>
          </cell>
          <cell r="H272">
            <v>62188.720999999998</v>
          </cell>
        </row>
        <row r="273">
          <cell r="B273" t="str">
            <v>RETEN TRASERO CIGÜEÑAL</v>
          </cell>
          <cell r="C273" t="str">
            <v>UNIDAD</v>
          </cell>
          <cell r="D273">
            <v>1</v>
          </cell>
          <cell r="E273">
            <v>210000</v>
          </cell>
          <cell r="F273">
            <v>203700</v>
          </cell>
          <cell r="G273">
            <v>203700</v>
          </cell>
          <cell r="H273">
            <v>214088.7</v>
          </cell>
        </row>
        <row r="274">
          <cell r="B274" t="str">
            <v>RETENEDOR BOSIN RUEDA DELANTERA</v>
          </cell>
          <cell r="C274" t="str">
            <v>UNIDAD</v>
          </cell>
          <cell r="D274">
            <v>1</v>
          </cell>
          <cell r="E274">
            <v>105000</v>
          </cell>
          <cell r="F274">
            <v>101850</v>
          </cell>
          <cell r="G274">
            <v>101850</v>
          </cell>
          <cell r="H274">
            <v>107044.35</v>
          </cell>
        </row>
        <row r="275">
          <cell r="B275" t="str">
            <v>RETENEDOR CAJA DIRECCION</v>
          </cell>
          <cell r="C275" t="str">
            <v>UNIDAD</v>
          </cell>
          <cell r="D275">
            <v>1</v>
          </cell>
          <cell r="E275">
            <v>48000</v>
          </cell>
          <cell r="F275">
            <v>46560</v>
          </cell>
          <cell r="G275">
            <v>46560</v>
          </cell>
          <cell r="H275">
            <v>48934.559999999998</v>
          </cell>
        </row>
        <row r="276">
          <cell r="B276" t="str">
            <v>RETENEDOR DEL ACEITE DEL DIFERENCIAL IZQUIERDO</v>
          </cell>
          <cell r="C276" t="str">
            <v>UNIDAD</v>
          </cell>
          <cell r="D276">
            <v>1</v>
          </cell>
          <cell r="E276">
            <v>202000</v>
          </cell>
          <cell r="F276">
            <v>195940</v>
          </cell>
          <cell r="G276">
            <v>195940</v>
          </cell>
          <cell r="H276">
            <v>205932.94</v>
          </cell>
        </row>
        <row r="277">
          <cell r="B277" t="str">
            <v>RETENEDOR DELANTERO TRANSMISION</v>
          </cell>
          <cell r="C277" t="str">
            <v>UNIDAD</v>
          </cell>
          <cell r="D277">
            <v>1</v>
          </cell>
          <cell r="E277">
            <v>104000</v>
          </cell>
          <cell r="F277">
            <v>100880</v>
          </cell>
          <cell r="G277">
            <v>100880</v>
          </cell>
          <cell r="H277">
            <v>106024.88</v>
          </cell>
        </row>
        <row r="278">
          <cell r="B278" t="str">
            <v>RETENEDOR EXTERNO RUEDA</v>
          </cell>
          <cell r="C278" t="str">
            <v>UNIDAD</v>
          </cell>
          <cell r="D278">
            <v>1</v>
          </cell>
          <cell r="E278">
            <v>105000</v>
          </cell>
          <cell r="F278">
            <v>101850</v>
          </cell>
          <cell r="G278">
            <v>101850</v>
          </cell>
          <cell r="H278">
            <v>107044.35</v>
          </cell>
        </row>
        <row r="279">
          <cell r="B279" t="str">
            <v>RETENEDOR INTERNO RUEDA</v>
          </cell>
          <cell r="C279" t="str">
            <v>UNIDAD</v>
          </cell>
          <cell r="D279">
            <v>1</v>
          </cell>
          <cell r="E279">
            <v>227000</v>
          </cell>
          <cell r="F279">
            <v>220190</v>
          </cell>
          <cell r="G279">
            <v>220190</v>
          </cell>
          <cell r="H279">
            <v>231419.69</v>
          </cell>
        </row>
        <row r="280">
          <cell r="B280" t="str">
            <v>RETENEDOR RUEDA</v>
          </cell>
          <cell r="C280" t="str">
            <v>UNIDAD</v>
          </cell>
          <cell r="D280">
            <v>1</v>
          </cell>
          <cell r="E280">
            <v>105000</v>
          </cell>
          <cell r="F280">
            <v>101850</v>
          </cell>
          <cell r="G280">
            <v>101850</v>
          </cell>
          <cell r="H280">
            <v>107044.35</v>
          </cell>
        </row>
        <row r="281">
          <cell r="B281" t="str">
            <v>RETENEDOR SPEED TRASERO</v>
          </cell>
          <cell r="C281" t="str">
            <v>UNIDAD</v>
          </cell>
          <cell r="D281">
            <v>1</v>
          </cell>
          <cell r="E281">
            <v>85001</v>
          </cell>
          <cell r="F281">
            <v>82451</v>
          </cell>
          <cell r="G281">
            <v>82451</v>
          </cell>
          <cell r="H281">
            <v>86656.001000000004</v>
          </cell>
        </row>
        <row r="282">
          <cell r="B282" t="str">
            <v>RODAMIENTO ALTERNADOR</v>
          </cell>
          <cell r="C282" t="str">
            <v>UNIDAD</v>
          </cell>
          <cell r="D282">
            <v>1</v>
          </cell>
          <cell r="E282">
            <v>134000</v>
          </cell>
          <cell r="F282">
            <v>129980</v>
          </cell>
          <cell r="G282">
            <v>129980</v>
          </cell>
          <cell r="H282">
            <v>136608.98000000001</v>
          </cell>
        </row>
        <row r="283">
          <cell r="B283" t="str">
            <v>RODAMIENTO CANASTILLA BASE AMORTIGUADOR</v>
          </cell>
          <cell r="C283" t="str">
            <v>UNIDAD</v>
          </cell>
          <cell r="D283">
            <v>1</v>
          </cell>
          <cell r="E283">
            <v>336000</v>
          </cell>
          <cell r="F283">
            <v>325920</v>
          </cell>
          <cell r="G283">
            <v>325920</v>
          </cell>
          <cell r="H283">
            <v>342541.92</v>
          </cell>
        </row>
        <row r="284">
          <cell r="B284" t="str">
            <v>RODAMIENTO DEL DIFERENCIAL DERECHO</v>
          </cell>
          <cell r="C284" t="str">
            <v>UNIDAD</v>
          </cell>
          <cell r="D284">
            <v>1</v>
          </cell>
          <cell r="E284">
            <v>451000</v>
          </cell>
          <cell r="F284">
            <v>437470</v>
          </cell>
          <cell r="G284">
            <v>437470</v>
          </cell>
          <cell r="H284">
            <v>459780.97</v>
          </cell>
        </row>
        <row r="285">
          <cell r="B285" t="str">
            <v>RODAMIENTO DEL DIFERENCIAL IZQUIERDO</v>
          </cell>
          <cell r="C285" t="str">
            <v>UNIDAD</v>
          </cell>
          <cell r="D285">
            <v>1</v>
          </cell>
          <cell r="E285">
            <v>451000</v>
          </cell>
          <cell r="F285">
            <v>437470</v>
          </cell>
          <cell r="G285">
            <v>437470</v>
          </cell>
          <cell r="H285">
            <v>459780.97</v>
          </cell>
        </row>
        <row r="286">
          <cell r="B286" t="str">
            <v>RODAMIENTO DIFERENCIAL</v>
          </cell>
          <cell r="C286" t="str">
            <v>UNIDAD</v>
          </cell>
          <cell r="D286">
            <v>1</v>
          </cell>
          <cell r="E286">
            <v>375000</v>
          </cell>
          <cell r="F286">
            <v>363750</v>
          </cell>
          <cell r="G286">
            <v>363750</v>
          </cell>
          <cell r="H286">
            <v>382301.25</v>
          </cell>
        </row>
        <row r="287">
          <cell r="B287" t="str">
            <v>RODAMIENTO IZQUIERDO DEL EJE DE ENTRADA</v>
          </cell>
          <cell r="C287" t="str">
            <v>UNIDAD</v>
          </cell>
          <cell r="D287">
            <v>1</v>
          </cell>
          <cell r="E287">
            <v>375000</v>
          </cell>
          <cell r="F287">
            <v>363750</v>
          </cell>
          <cell r="G287">
            <v>363750</v>
          </cell>
          <cell r="H287">
            <v>382301.25</v>
          </cell>
        </row>
        <row r="288">
          <cell r="B288" t="str">
            <v>RODAMIENTO IZQUIERDO EJE CONTADO</v>
          </cell>
          <cell r="C288" t="str">
            <v>UNIDAD</v>
          </cell>
          <cell r="D288">
            <v>1</v>
          </cell>
          <cell r="E288">
            <v>544000</v>
          </cell>
          <cell r="F288">
            <v>527680</v>
          </cell>
          <cell r="G288">
            <v>527680</v>
          </cell>
          <cell r="H288">
            <v>554591.68000000005</v>
          </cell>
        </row>
        <row r="289">
          <cell r="B289" t="str">
            <v>RODAMIENTO RUEDA DELANTERO EXTERNO</v>
          </cell>
          <cell r="C289" t="str">
            <v>UNIDAD</v>
          </cell>
          <cell r="D289">
            <v>1</v>
          </cell>
          <cell r="E289">
            <v>544000</v>
          </cell>
          <cell r="F289">
            <v>527680</v>
          </cell>
          <cell r="G289">
            <v>527680</v>
          </cell>
          <cell r="H289">
            <v>554591.68000000005</v>
          </cell>
        </row>
        <row r="290">
          <cell r="B290" t="str">
            <v>RODAMIENTO RUEDA TRASERO EXTERNO</v>
          </cell>
          <cell r="C290" t="str">
            <v>UNIDAD</v>
          </cell>
          <cell r="D290">
            <v>1</v>
          </cell>
          <cell r="E290">
            <v>484000</v>
          </cell>
          <cell r="F290">
            <v>469480</v>
          </cell>
          <cell r="G290">
            <v>469480</v>
          </cell>
          <cell r="H290">
            <v>493423.48</v>
          </cell>
        </row>
        <row r="291">
          <cell r="B291" t="str">
            <v>RODAMIENTO TRASERO RUEDA</v>
          </cell>
          <cell r="C291" t="str">
            <v>UNIDAD</v>
          </cell>
          <cell r="D291">
            <v>1</v>
          </cell>
          <cell r="E291">
            <v>484000</v>
          </cell>
          <cell r="F291">
            <v>469480</v>
          </cell>
          <cell r="G291">
            <v>469480</v>
          </cell>
          <cell r="H291">
            <v>493423.48</v>
          </cell>
        </row>
        <row r="292">
          <cell r="B292" t="str">
            <v>RODAMIENTOS DEL SPEED</v>
          </cell>
          <cell r="C292" t="str">
            <v>UNIDAD</v>
          </cell>
          <cell r="D292">
            <v>1</v>
          </cell>
          <cell r="E292">
            <v>375000</v>
          </cell>
          <cell r="F292">
            <v>363750</v>
          </cell>
          <cell r="G292">
            <v>363750</v>
          </cell>
          <cell r="H292">
            <v>382301.25</v>
          </cell>
        </row>
        <row r="293">
          <cell r="B293" t="str">
            <v>ROTOR ALTERNADOR</v>
          </cell>
          <cell r="C293" t="str">
            <v>UNIDAD</v>
          </cell>
          <cell r="D293">
            <v>1</v>
          </cell>
          <cell r="E293">
            <v>600000</v>
          </cell>
          <cell r="F293">
            <v>582000</v>
          </cell>
          <cell r="G293">
            <v>582000</v>
          </cell>
          <cell r="H293">
            <v>611682</v>
          </cell>
        </row>
        <row r="294">
          <cell r="B294" t="str">
            <v>ROTOR BOMBA HIDRAULICA</v>
          </cell>
          <cell r="C294" t="str">
            <v>UNIDAD</v>
          </cell>
          <cell r="D294">
            <v>1</v>
          </cell>
          <cell r="E294">
            <v>500000</v>
          </cell>
          <cell r="F294">
            <v>485000</v>
          </cell>
          <cell r="G294">
            <v>485000</v>
          </cell>
          <cell r="H294">
            <v>509735</v>
          </cell>
        </row>
        <row r="295">
          <cell r="B295" t="str">
            <v>ROTULA</v>
          </cell>
          <cell r="C295" t="str">
            <v>UNIDAD</v>
          </cell>
          <cell r="D295">
            <v>1</v>
          </cell>
          <cell r="E295">
            <v>1059000</v>
          </cell>
          <cell r="F295">
            <v>1027230</v>
          </cell>
          <cell r="G295">
            <v>1027230</v>
          </cell>
          <cell r="H295">
            <v>1079618.73</v>
          </cell>
        </row>
        <row r="296">
          <cell r="B296" t="str">
            <v>ROTULA INFERIOR</v>
          </cell>
          <cell r="C296" t="str">
            <v>UNIDAD</v>
          </cell>
          <cell r="D296">
            <v>1</v>
          </cell>
          <cell r="E296">
            <v>1059000</v>
          </cell>
          <cell r="F296">
            <v>1027230</v>
          </cell>
          <cell r="G296">
            <v>1027230</v>
          </cell>
          <cell r="H296">
            <v>1079618.73</v>
          </cell>
        </row>
        <row r="297">
          <cell r="B297" t="str">
            <v>ROTULA INFERIOR C/U</v>
          </cell>
          <cell r="C297" t="str">
            <v>UNIDAD</v>
          </cell>
          <cell r="D297">
            <v>1</v>
          </cell>
          <cell r="E297">
            <v>1059000</v>
          </cell>
          <cell r="F297">
            <v>1027230</v>
          </cell>
          <cell r="G297">
            <v>1027230</v>
          </cell>
          <cell r="H297">
            <v>1079618.73</v>
          </cell>
        </row>
        <row r="298">
          <cell r="B298" t="str">
            <v>ROTULA SUPERIOR</v>
          </cell>
          <cell r="C298" t="str">
            <v>UNIDAD</v>
          </cell>
          <cell r="D298">
            <v>1</v>
          </cell>
          <cell r="E298">
            <v>413000</v>
          </cell>
          <cell r="F298">
            <v>400610</v>
          </cell>
          <cell r="G298">
            <v>400610</v>
          </cell>
          <cell r="H298">
            <v>421041.11</v>
          </cell>
        </row>
        <row r="299">
          <cell r="B299" t="str">
            <v>SALPICADERA - DEL</v>
          </cell>
          <cell r="C299" t="str">
            <v>JUEGO</v>
          </cell>
          <cell r="D299">
            <v>1</v>
          </cell>
          <cell r="E299">
            <v>508000</v>
          </cell>
          <cell r="F299">
            <v>492760</v>
          </cell>
          <cell r="G299">
            <v>492760</v>
          </cell>
          <cell r="H299">
            <v>517890.76</v>
          </cell>
        </row>
        <row r="300">
          <cell r="B300" t="str">
            <v>SALPICADERA - TRAS</v>
          </cell>
          <cell r="C300" t="str">
            <v>JUEGO</v>
          </cell>
          <cell r="D300">
            <v>1</v>
          </cell>
          <cell r="E300">
            <v>514000</v>
          </cell>
          <cell r="F300">
            <v>498580</v>
          </cell>
          <cell r="G300">
            <v>498580</v>
          </cell>
          <cell r="H300">
            <v>524007.58</v>
          </cell>
        </row>
        <row r="301">
          <cell r="B301" t="str">
            <v>SATELITES</v>
          </cell>
          <cell r="C301" t="str">
            <v>UNIDAD</v>
          </cell>
          <cell r="D301">
            <v>1</v>
          </cell>
          <cell r="E301">
            <v>760000</v>
          </cell>
          <cell r="F301">
            <v>737200</v>
          </cell>
          <cell r="G301">
            <v>737200</v>
          </cell>
          <cell r="H301">
            <v>774797.2</v>
          </cell>
        </row>
        <row r="302">
          <cell r="B302" t="str">
            <v>SELLO DE VALVULA</v>
          </cell>
          <cell r="C302" t="str">
            <v>JUEGO</v>
          </cell>
          <cell r="D302">
            <v>1</v>
          </cell>
          <cell r="E302">
            <v>1008000</v>
          </cell>
          <cell r="F302">
            <v>977760</v>
          </cell>
          <cell r="G302">
            <v>977760</v>
          </cell>
          <cell r="H302">
            <v>1027625.76</v>
          </cell>
        </row>
        <row r="303">
          <cell r="B303" t="str">
            <v>SENSOR KNOCK (DE DETONACION)</v>
          </cell>
          <cell r="C303" t="str">
            <v>UNIDAD</v>
          </cell>
          <cell r="D303">
            <v>1</v>
          </cell>
          <cell r="E303">
            <v>650000</v>
          </cell>
          <cell r="F303">
            <v>630500</v>
          </cell>
          <cell r="G303">
            <v>630500</v>
          </cell>
          <cell r="H303">
            <v>662655.5</v>
          </cell>
        </row>
        <row r="304">
          <cell r="B304" t="str">
            <v>SENSOR BTA (DEL CUERPO DE ACELERACION)</v>
          </cell>
          <cell r="C304" t="str">
            <v>UNIDAD</v>
          </cell>
          <cell r="D304">
            <v>1</v>
          </cell>
          <cell r="E304">
            <v>361000</v>
          </cell>
          <cell r="F304">
            <v>350170</v>
          </cell>
          <cell r="G304">
            <v>350170</v>
          </cell>
          <cell r="H304">
            <v>368028.67</v>
          </cell>
        </row>
        <row r="305">
          <cell r="B305" t="str">
            <v>SENSOR CKP (POSICION DEL CIGÜEÑAL)</v>
          </cell>
          <cell r="C305" t="str">
            <v>UNIDAD</v>
          </cell>
          <cell r="D305">
            <v>1</v>
          </cell>
          <cell r="E305">
            <v>652999</v>
          </cell>
          <cell r="F305">
            <v>633409</v>
          </cell>
          <cell r="G305">
            <v>633409</v>
          </cell>
          <cell r="H305">
            <v>665712.85899999994</v>
          </cell>
        </row>
        <row r="306">
          <cell r="B306" t="str">
            <v>SENSOR CMP (POSICION DEL ARBOL DE LEVAS)</v>
          </cell>
          <cell r="C306" t="str">
            <v>UNIDAD</v>
          </cell>
          <cell r="D306">
            <v>1</v>
          </cell>
          <cell r="E306">
            <v>661000</v>
          </cell>
          <cell r="F306">
            <v>641170</v>
          </cell>
          <cell r="G306">
            <v>641170</v>
          </cell>
          <cell r="H306">
            <v>673869.67</v>
          </cell>
        </row>
        <row r="307">
          <cell r="B307" t="str">
            <v>SENSOR CYL O CYP (POSICION DEL PISTON</v>
          </cell>
          <cell r="C307" t="str">
            <v>UNIDAD</v>
          </cell>
          <cell r="D307">
            <v>1</v>
          </cell>
          <cell r="E307">
            <v>652999</v>
          </cell>
          <cell r="F307">
            <v>633409</v>
          </cell>
          <cell r="G307">
            <v>633409</v>
          </cell>
          <cell r="H307">
            <v>665712.85899999994</v>
          </cell>
        </row>
        <row r="308">
          <cell r="B308" t="str">
            <v>SENSOR ECT (TEMPERATURA DEL REFRIGERANTE)</v>
          </cell>
          <cell r="C308" t="str">
            <v>UNIDAD</v>
          </cell>
          <cell r="D308">
            <v>1</v>
          </cell>
          <cell r="E308">
            <v>256000</v>
          </cell>
          <cell r="F308">
            <v>248320</v>
          </cell>
          <cell r="G308">
            <v>248320</v>
          </cell>
          <cell r="H308">
            <v>260984.32000000001</v>
          </cell>
        </row>
        <row r="309">
          <cell r="B309" t="str">
            <v>SENSOR FLS (NIVEL DE COMBUSTIBLE)</v>
          </cell>
          <cell r="C309" t="str">
            <v>UNIDAD</v>
          </cell>
          <cell r="D309">
            <v>1</v>
          </cell>
          <cell r="E309">
            <v>300475</v>
          </cell>
          <cell r="F309">
            <v>291461</v>
          </cell>
          <cell r="G309">
            <v>291461</v>
          </cell>
          <cell r="H309">
            <v>306325.511</v>
          </cell>
        </row>
        <row r="310">
          <cell r="B310" t="str">
            <v>SENSOR FRP (PRESION DEL RIEL DE COMBUSTIBLE)</v>
          </cell>
          <cell r="C310" t="str">
            <v>UNIDAD</v>
          </cell>
          <cell r="D310">
            <v>1</v>
          </cell>
          <cell r="E310">
            <v>504000</v>
          </cell>
          <cell r="F310">
            <v>488880</v>
          </cell>
          <cell r="G310">
            <v>488880</v>
          </cell>
          <cell r="H310">
            <v>513812.88</v>
          </cell>
        </row>
        <row r="311">
          <cell r="B311" t="str">
            <v>SENSOR FRP(PRESION DEL RIEL DE COMBUSTIBLE)</v>
          </cell>
          <cell r="C311" t="str">
            <v>UNIDAD</v>
          </cell>
          <cell r="D311">
            <v>1</v>
          </cell>
          <cell r="E311">
            <v>504000</v>
          </cell>
          <cell r="F311">
            <v>488880</v>
          </cell>
          <cell r="G311">
            <v>488880</v>
          </cell>
          <cell r="H311">
            <v>513812.88</v>
          </cell>
        </row>
        <row r="312">
          <cell r="B312" t="str">
            <v>SENSOR IAT (TEMPERATURA AIRE ADMISION)</v>
          </cell>
          <cell r="C312" t="str">
            <v>UNIDAD</v>
          </cell>
          <cell r="D312">
            <v>1</v>
          </cell>
          <cell r="E312">
            <v>722000</v>
          </cell>
          <cell r="F312">
            <v>700340</v>
          </cell>
          <cell r="G312">
            <v>700340</v>
          </cell>
          <cell r="H312">
            <v>736057.34</v>
          </cell>
        </row>
        <row r="313">
          <cell r="B313" t="str">
            <v>SENSOR IAT(TEMPERATURA AIRE ADMISION)</v>
          </cell>
          <cell r="C313" t="str">
            <v>UNIDAD</v>
          </cell>
          <cell r="D313">
            <v>1</v>
          </cell>
          <cell r="E313">
            <v>722000</v>
          </cell>
          <cell r="F313">
            <v>700340</v>
          </cell>
          <cell r="G313">
            <v>700340</v>
          </cell>
          <cell r="H313">
            <v>736057.34</v>
          </cell>
        </row>
        <row r="314">
          <cell r="B314" t="str">
            <v>SENSOR KS (DE DETONACION)</v>
          </cell>
          <cell r="C314" t="str">
            <v>UNIDAD</v>
          </cell>
          <cell r="D314">
            <v>1</v>
          </cell>
          <cell r="E314">
            <v>756999</v>
          </cell>
          <cell r="F314">
            <v>734289</v>
          </cell>
          <cell r="G314">
            <v>734289</v>
          </cell>
          <cell r="H314">
            <v>771737.73899999994</v>
          </cell>
        </row>
        <row r="315">
          <cell r="B315" t="str">
            <v>SENSOR MAF (FLUJO DE AIRE)</v>
          </cell>
          <cell r="C315" t="str">
            <v>UNIDAD</v>
          </cell>
          <cell r="D315">
            <v>1</v>
          </cell>
          <cell r="E315">
            <v>722000</v>
          </cell>
          <cell r="F315">
            <v>700340</v>
          </cell>
          <cell r="G315">
            <v>700340</v>
          </cell>
          <cell r="H315">
            <v>736057.34</v>
          </cell>
        </row>
        <row r="316">
          <cell r="B316" t="str">
            <v>SENSOR O2 (DE OXIGENO)</v>
          </cell>
          <cell r="C316" t="str">
            <v>UNIDAD</v>
          </cell>
          <cell r="D316">
            <v>1</v>
          </cell>
          <cell r="E316">
            <v>980000</v>
          </cell>
          <cell r="F316">
            <v>950600</v>
          </cell>
          <cell r="G316">
            <v>950600</v>
          </cell>
          <cell r="H316">
            <v>999080.6</v>
          </cell>
        </row>
        <row r="317">
          <cell r="B317" t="str">
            <v>SENSOR OPS (PRESION DE ACEITE)</v>
          </cell>
          <cell r="C317" t="str">
            <v>UNIDAD</v>
          </cell>
          <cell r="D317">
            <v>1</v>
          </cell>
          <cell r="E317">
            <v>126000</v>
          </cell>
          <cell r="F317">
            <v>122220</v>
          </cell>
          <cell r="G317">
            <v>122220</v>
          </cell>
          <cell r="H317">
            <v>128453.22</v>
          </cell>
        </row>
        <row r="318">
          <cell r="B318" t="str">
            <v>SENSOR PSP (PRESION DE DIRECCION)</v>
          </cell>
          <cell r="C318" t="str">
            <v>UNIDAD</v>
          </cell>
          <cell r="D318">
            <v>1</v>
          </cell>
          <cell r="E318">
            <v>152000</v>
          </cell>
          <cell r="F318">
            <v>147440</v>
          </cell>
          <cell r="G318">
            <v>147440</v>
          </cell>
          <cell r="H318">
            <v>154959.44</v>
          </cell>
        </row>
        <row r="319">
          <cell r="B319" t="str">
            <v>SENSOR PSP(PRESION DE DIRECCION)</v>
          </cell>
          <cell r="C319" t="str">
            <v>UNIDAD</v>
          </cell>
          <cell r="D319">
            <v>1</v>
          </cell>
          <cell r="E319">
            <v>1566000</v>
          </cell>
          <cell r="F319">
            <v>1519020</v>
          </cell>
          <cell r="G319">
            <v>1519020</v>
          </cell>
          <cell r="H319">
            <v>1596490.02</v>
          </cell>
        </row>
        <row r="320">
          <cell r="B320" t="str">
            <v>SENSOR RPS (DE PRESION DE REFRIGERANTE)</v>
          </cell>
          <cell r="C320" t="str">
            <v>UNIDAD</v>
          </cell>
          <cell r="D320">
            <v>1</v>
          </cell>
          <cell r="E320">
            <v>256000</v>
          </cell>
          <cell r="F320">
            <v>248320</v>
          </cell>
          <cell r="G320">
            <v>248320</v>
          </cell>
          <cell r="H320">
            <v>260984.32000000001</v>
          </cell>
        </row>
        <row r="321">
          <cell r="B321" t="str">
            <v>SENSOR TDC (PUNTO MUERTO PISTON)</v>
          </cell>
          <cell r="C321" t="str">
            <v>UNIDAD</v>
          </cell>
          <cell r="D321">
            <v>1</v>
          </cell>
          <cell r="E321">
            <v>652999</v>
          </cell>
          <cell r="F321">
            <v>633409</v>
          </cell>
          <cell r="G321">
            <v>633409</v>
          </cell>
          <cell r="H321">
            <v>665712.85899999994</v>
          </cell>
        </row>
        <row r="322">
          <cell r="B322" t="str">
            <v>SENSOR TPS (POSICION DEL ACELERADOR)</v>
          </cell>
          <cell r="C322" t="str">
            <v>UNIDAD</v>
          </cell>
          <cell r="D322">
            <v>1</v>
          </cell>
          <cell r="E322">
            <v>361000</v>
          </cell>
          <cell r="F322">
            <v>350170</v>
          </cell>
          <cell r="G322">
            <v>350170</v>
          </cell>
          <cell r="H322">
            <v>368028.67</v>
          </cell>
        </row>
        <row r="323">
          <cell r="B323" t="str">
            <v>SENSOR VSS (DE VELOCIMETRO)</v>
          </cell>
          <cell r="C323" t="str">
            <v>UNIDAD</v>
          </cell>
          <cell r="D323">
            <v>1</v>
          </cell>
          <cell r="E323">
            <v>411000</v>
          </cell>
          <cell r="F323">
            <v>398670</v>
          </cell>
          <cell r="G323">
            <v>398670</v>
          </cell>
          <cell r="H323">
            <v>419002.17</v>
          </cell>
        </row>
        <row r="324">
          <cell r="B324" t="str">
            <v>SERVO FRENO</v>
          </cell>
          <cell r="C324" t="str">
            <v>UNIDAD</v>
          </cell>
          <cell r="D324">
            <v>1</v>
          </cell>
          <cell r="E324">
            <v>4307000</v>
          </cell>
          <cell r="F324">
            <v>4177790</v>
          </cell>
          <cell r="G324">
            <v>4177790</v>
          </cell>
          <cell r="H324">
            <v>4390857.29</v>
          </cell>
        </row>
        <row r="325">
          <cell r="B325" t="str">
            <v>SERVOFRENO</v>
          </cell>
          <cell r="C325" t="str">
            <v>UNIDAD</v>
          </cell>
          <cell r="D325">
            <v>1</v>
          </cell>
          <cell r="E325">
            <v>4307000</v>
          </cell>
          <cell r="F325">
            <v>4177790</v>
          </cell>
          <cell r="G325">
            <v>4177790</v>
          </cell>
          <cell r="H325">
            <v>4390857.29</v>
          </cell>
        </row>
        <row r="326">
          <cell r="B326" t="str">
            <v>SILICONA ALTA TEMPERATURA</v>
          </cell>
          <cell r="C326" t="str">
            <v>UNIDAD</v>
          </cell>
          <cell r="D326">
            <v>1</v>
          </cell>
          <cell r="E326">
            <v>46000</v>
          </cell>
          <cell r="F326">
            <v>44620</v>
          </cell>
          <cell r="G326">
            <v>44620</v>
          </cell>
          <cell r="H326">
            <v>46895.62</v>
          </cell>
        </row>
        <row r="327">
          <cell r="B327" t="str">
            <v>SOLENOIDE / AUTOMATICO. </v>
          </cell>
          <cell r="C327" t="str">
            <v>UNIDAD</v>
          </cell>
          <cell r="D327">
            <v>1</v>
          </cell>
          <cell r="E327">
            <v>1091000</v>
          </cell>
          <cell r="F327">
            <v>1058270</v>
          </cell>
          <cell r="G327">
            <v>1058270</v>
          </cell>
          <cell r="H327">
            <v>1112241.77</v>
          </cell>
        </row>
        <row r="328">
          <cell r="B328" t="str">
            <v>SOPORTE BATERIA</v>
          </cell>
          <cell r="C328" t="str">
            <v>UNIDAD</v>
          </cell>
          <cell r="D328">
            <v>1</v>
          </cell>
          <cell r="E328">
            <v>158999</v>
          </cell>
          <cell r="F328">
            <v>154229</v>
          </cell>
          <cell r="G328">
            <v>154229</v>
          </cell>
          <cell r="H328">
            <v>162094.679</v>
          </cell>
        </row>
        <row r="329">
          <cell r="B329" t="str">
            <v>SOPORTE CAJA DE VELOCIDADES</v>
          </cell>
          <cell r="C329" t="str">
            <v>UNIDAD</v>
          </cell>
          <cell r="D329">
            <v>1</v>
          </cell>
          <cell r="E329">
            <v>481000</v>
          </cell>
          <cell r="F329">
            <v>466570</v>
          </cell>
          <cell r="G329">
            <v>466570</v>
          </cell>
          <cell r="H329">
            <v>490365.07</v>
          </cell>
        </row>
        <row r="330">
          <cell r="B330" t="str">
            <v>SOPORTE EXOSTO</v>
          </cell>
          <cell r="C330" t="str">
            <v>UNIDAD</v>
          </cell>
          <cell r="D330">
            <v>1</v>
          </cell>
          <cell r="E330">
            <v>121000</v>
          </cell>
          <cell r="F330">
            <v>117370</v>
          </cell>
          <cell r="G330">
            <v>117370</v>
          </cell>
          <cell r="H330">
            <v>123355.87</v>
          </cell>
        </row>
        <row r="331">
          <cell r="B331" t="str">
            <v>SOPORTE MOTOR</v>
          </cell>
          <cell r="C331" t="str">
            <v>UNIDAD</v>
          </cell>
          <cell r="D331">
            <v>1</v>
          </cell>
          <cell r="E331">
            <v>444000</v>
          </cell>
          <cell r="F331">
            <v>430680</v>
          </cell>
          <cell r="G331">
            <v>430680</v>
          </cell>
          <cell r="H331">
            <v>452644.68</v>
          </cell>
        </row>
        <row r="332">
          <cell r="B332" t="str">
            <v>SOPORTE MOTOR INFERIOR</v>
          </cell>
          <cell r="C332" t="str">
            <v>UNIDAD</v>
          </cell>
          <cell r="D332">
            <v>1</v>
          </cell>
          <cell r="E332">
            <v>444000</v>
          </cell>
          <cell r="F332">
            <v>430680</v>
          </cell>
          <cell r="G332">
            <v>430680</v>
          </cell>
          <cell r="H332">
            <v>452644.68</v>
          </cell>
        </row>
        <row r="333">
          <cell r="B333" t="str">
            <v>SOPORTE MOTOR SUPERIOR</v>
          </cell>
          <cell r="C333" t="str">
            <v>UNIDAD</v>
          </cell>
          <cell r="D333">
            <v>1</v>
          </cell>
          <cell r="E333">
            <v>444000</v>
          </cell>
          <cell r="F333">
            <v>430680</v>
          </cell>
          <cell r="G333">
            <v>430680</v>
          </cell>
          <cell r="H333">
            <v>452644.68</v>
          </cell>
        </row>
        <row r="334">
          <cell r="B334" t="str">
            <v>SOPORTE TANQUE DE COMBUSTIBLE</v>
          </cell>
          <cell r="C334" t="str">
            <v>UNIDAD</v>
          </cell>
          <cell r="D334">
            <v>1</v>
          </cell>
          <cell r="E334">
            <v>350000</v>
          </cell>
          <cell r="F334">
            <v>339500</v>
          </cell>
          <cell r="G334">
            <v>339500</v>
          </cell>
          <cell r="H334">
            <v>356814.5</v>
          </cell>
        </row>
        <row r="335">
          <cell r="B335" t="str">
            <v>SWITCH DIRECCIONAL</v>
          </cell>
          <cell r="C335" t="str">
            <v>UNIDAD</v>
          </cell>
          <cell r="D335">
            <v>1</v>
          </cell>
          <cell r="E335">
            <v>302001</v>
          </cell>
          <cell r="F335">
            <v>292941</v>
          </cell>
          <cell r="G335">
            <v>292941</v>
          </cell>
          <cell r="H335">
            <v>307880.99099999998</v>
          </cell>
        </row>
        <row r="336">
          <cell r="B336" t="str">
            <v>SWITCH IGNICION</v>
          </cell>
          <cell r="C336" t="str">
            <v>UNIDAD</v>
          </cell>
          <cell r="D336">
            <v>1</v>
          </cell>
          <cell r="E336">
            <v>374000</v>
          </cell>
          <cell r="F336">
            <v>362780</v>
          </cell>
          <cell r="G336">
            <v>362780</v>
          </cell>
          <cell r="H336">
            <v>381281.78</v>
          </cell>
        </row>
        <row r="337">
          <cell r="B337" t="str">
            <v>TANQUE RADIADOR</v>
          </cell>
          <cell r="C337" t="str">
            <v>UNIDAD</v>
          </cell>
          <cell r="D337">
            <v>1</v>
          </cell>
          <cell r="E337">
            <v>4893000</v>
          </cell>
          <cell r="F337">
            <v>4746210</v>
          </cell>
          <cell r="G337">
            <v>4746210</v>
          </cell>
          <cell r="H337">
            <v>4988266.71</v>
          </cell>
        </row>
        <row r="338">
          <cell r="B338" t="str">
            <v>TANQUE HIDRAULICO</v>
          </cell>
          <cell r="C338" t="str">
            <v>UNIDAD</v>
          </cell>
          <cell r="D338">
            <v>1</v>
          </cell>
          <cell r="E338">
            <v>1104000</v>
          </cell>
          <cell r="F338">
            <v>1070880</v>
          </cell>
          <cell r="G338">
            <v>1070880</v>
          </cell>
          <cell r="H338">
            <v>1125494.8799999999</v>
          </cell>
        </row>
        <row r="339">
          <cell r="B339" t="str">
            <v>TANQUE LIMPIA BRISAS</v>
          </cell>
          <cell r="C339" t="str">
            <v>UNIDAD</v>
          </cell>
          <cell r="D339">
            <v>1</v>
          </cell>
          <cell r="E339">
            <v>137000</v>
          </cell>
          <cell r="F339">
            <v>132890</v>
          </cell>
          <cell r="G339">
            <v>132890</v>
          </cell>
          <cell r="H339">
            <v>139667.39000000001</v>
          </cell>
        </row>
        <row r="340">
          <cell r="B340" t="str">
            <v>TAPA RETEN SEMI EJE</v>
          </cell>
          <cell r="C340" t="str">
            <v>UNIDAD</v>
          </cell>
          <cell r="D340">
            <v>1</v>
          </cell>
          <cell r="E340">
            <v>82001</v>
          </cell>
          <cell r="F340">
            <v>79541</v>
          </cell>
          <cell r="G340">
            <v>79541</v>
          </cell>
          <cell r="H340">
            <v>83597.591</v>
          </cell>
        </row>
        <row r="341">
          <cell r="B341" t="str">
            <v>TAPA ACEITE MOTOR</v>
          </cell>
          <cell r="C341" t="str">
            <v>UNIDAD</v>
          </cell>
          <cell r="D341">
            <v>1</v>
          </cell>
          <cell r="E341">
            <v>78000</v>
          </cell>
          <cell r="F341">
            <v>75660</v>
          </cell>
          <cell r="G341">
            <v>75660</v>
          </cell>
          <cell r="H341">
            <v>79518.66</v>
          </cell>
        </row>
        <row r="342">
          <cell r="B342" t="str">
            <v>TAPA RADIADOR</v>
          </cell>
          <cell r="C342" t="str">
            <v>UNIDAD</v>
          </cell>
          <cell r="D342">
            <v>1</v>
          </cell>
          <cell r="E342">
            <v>110000</v>
          </cell>
          <cell r="F342">
            <v>106700</v>
          </cell>
          <cell r="G342">
            <v>106700</v>
          </cell>
          <cell r="H342">
            <v>112141.7</v>
          </cell>
        </row>
        <row r="343">
          <cell r="B343" t="str">
            <v>TAPA TRASERA MOTOR ARRANQUE</v>
          </cell>
          <cell r="C343" t="str">
            <v>UNIDAD</v>
          </cell>
          <cell r="D343">
            <v>1</v>
          </cell>
          <cell r="E343">
            <v>550000</v>
          </cell>
          <cell r="F343">
            <v>533500</v>
          </cell>
          <cell r="G343">
            <v>533500</v>
          </cell>
          <cell r="H343">
            <v>560708.5</v>
          </cell>
        </row>
        <row r="344">
          <cell r="B344" t="str">
            <v>TAPON CARTER</v>
          </cell>
          <cell r="C344" t="str">
            <v>UNIDAD</v>
          </cell>
          <cell r="D344">
            <v>1</v>
          </cell>
          <cell r="E344">
            <v>19000</v>
          </cell>
          <cell r="F344">
            <v>18430</v>
          </cell>
          <cell r="G344">
            <v>18430</v>
          </cell>
          <cell r="H344">
            <v>19369.93</v>
          </cell>
        </row>
        <row r="345">
          <cell r="B345" t="str">
            <v>TENSOR DE AJUSTE (BRAZO)</v>
          </cell>
          <cell r="C345" t="str">
            <v>UNIDAD</v>
          </cell>
          <cell r="D345">
            <v>1</v>
          </cell>
          <cell r="E345">
            <v>980000</v>
          </cell>
          <cell r="F345">
            <v>950600</v>
          </cell>
          <cell r="G345">
            <v>950600</v>
          </cell>
          <cell r="H345">
            <v>999080.6</v>
          </cell>
        </row>
        <row r="346">
          <cell r="B346" t="str">
            <v>TERMINAL DE OJO</v>
          </cell>
          <cell r="C346" t="str">
            <v>UNIDAD</v>
          </cell>
          <cell r="D346">
            <v>1</v>
          </cell>
          <cell r="E346">
            <v>700</v>
          </cell>
          <cell r="F346">
            <v>679</v>
          </cell>
          <cell r="G346">
            <v>679</v>
          </cell>
          <cell r="H346">
            <v>713.62900000000002</v>
          </cell>
        </row>
        <row r="347">
          <cell r="B347" t="str">
            <v>TERMINAL DIRECCION</v>
          </cell>
          <cell r="C347" t="str">
            <v>UNIDAD</v>
          </cell>
          <cell r="D347">
            <v>1</v>
          </cell>
          <cell r="E347">
            <v>321000</v>
          </cell>
          <cell r="F347">
            <v>311370</v>
          </cell>
          <cell r="G347">
            <v>311370</v>
          </cell>
          <cell r="H347">
            <v>327249.87</v>
          </cell>
        </row>
        <row r="348">
          <cell r="B348" t="str">
            <v>TERMINAL DIRECCION CORTA</v>
          </cell>
          <cell r="C348" t="str">
            <v>UNIDAD</v>
          </cell>
          <cell r="D348">
            <v>1</v>
          </cell>
          <cell r="E348">
            <v>321000</v>
          </cell>
          <cell r="F348">
            <v>311370</v>
          </cell>
          <cell r="G348">
            <v>311370</v>
          </cell>
          <cell r="H348">
            <v>327249.87</v>
          </cell>
        </row>
        <row r="349">
          <cell r="B349" t="str">
            <v>TERMINAL DIRECCION LARGA</v>
          </cell>
          <cell r="C349" t="str">
            <v>UNIDAD</v>
          </cell>
          <cell r="D349">
            <v>1</v>
          </cell>
          <cell r="E349">
            <v>743000</v>
          </cell>
          <cell r="F349">
            <v>720710</v>
          </cell>
          <cell r="G349">
            <v>720710</v>
          </cell>
          <cell r="H349">
            <v>757466.21</v>
          </cell>
        </row>
        <row r="350">
          <cell r="B350" t="str">
            <v>TERMOSTATO</v>
          </cell>
          <cell r="C350" t="str">
            <v>UNIDAD</v>
          </cell>
          <cell r="D350">
            <v>1</v>
          </cell>
          <cell r="E350">
            <v>124000</v>
          </cell>
          <cell r="F350">
            <v>120280</v>
          </cell>
          <cell r="G350">
            <v>120280</v>
          </cell>
          <cell r="H350">
            <v>126414.28</v>
          </cell>
        </row>
        <row r="351">
          <cell r="B351" t="str">
            <v>TIJERA INFERIOR</v>
          </cell>
          <cell r="C351" t="str">
            <v>UNIDAD</v>
          </cell>
          <cell r="D351">
            <v>1</v>
          </cell>
          <cell r="E351">
            <v>1908000</v>
          </cell>
          <cell r="F351">
            <v>1850760</v>
          </cell>
          <cell r="G351">
            <v>1850760</v>
          </cell>
          <cell r="H351">
            <v>1945148.76</v>
          </cell>
        </row>
        <row r="352">
          <cell r="B352" t="str">
            <v>TIJERA SUPERIOR</v>
          </cell>
          <cell r="C352" t="str">
            <v>UNIDAD</v>
          </cell>
          <cell r="D352">
            <v>1</v>
          </cell>
          <cell r="E352">
            <v>1219000</v>
          </cell>
          <cell r="F352">
            <v>1182430</v>
          </cell>
          <cell r="G352">
            <v>1182430</v>
          </cell>
          <cell r="H352">
            <v>1242733.93</v>
          </cell>
        </row>
        <row r="353">
          <cell r="B353" t="str">
            <v>TRINQUETE FRENO DE MANO</v>
          </cell>
          <cell r="C353" t="str">
            <v>UNIDAD</v>
          </cell>
          <cell r="D353">
            <v>1</v>
          </cell>
          <cell r="E353">
            <v>314001</v>
          </cell>
          <cell r="F353">
            <v>304581</v>
          </cell>
          <cell r="G353">
            <v>304581</v>
          </cell>
          <cell r="H353">
            <v>320114.63099999999</v>
          </cell>
        </row>
        <row r="354">
          <cell r="B354" t="str">
            <v>TUBO BOMBA DE AGUA</v>
          </cell>
          <cell r="C354" t="str">
            <v>UNIDAD</v>
          </cell>
          <cell r="D354">
            <v>1</v>
          </cell>
          <cell r="E354">
            <v>550000</v>
          </cell>
          <cell r="F354">
            <v>533500</v>
          </cell>
          <cell r="G354">
            <v>533500</v>
          </cell>
          <cell r="H354">
            <v>560708.5</v>
          </cell>
        </row>
        <row r="355">
          <cell r="B355" t="str">
            <v>TUERCA BRAZO TENSOR</v>
          </cell>
          <cell r="C355" t="str">
            <v>UNIDAD</v>
          </cell>
          <cell r="D355">
            <v>1</v>
          </cell>
          <cell r="E355">
            <v>6000</v>
          </cell>
          <cell r="F355">
            <v>5820</v>
          </cell>
          <cell r="G355">
            <v>5820</v>
          </cell>
          <cell r="H355">
            <v>6116.82</v>
          </cell>
        </row>
        <row r="356">
          <cell r="B356" t="str">
            <v>VALVULA DE ADMISION</v>
          </cell>
          <cell r="C356" t="str">
            <v>JUEGO</v>
          </cell>
          <cell r="D356">
            <v>1</v>
          </cell>
          <cell r="E356">
            <v>1056012</v>
          </cell>
          <cell r="F356">
            <v>1024332</v>
          </cell>
          <cell r="G356">
            <v>1024332</v>
          </cell>
          <cell r="H356">
            <v>1076572.932</v>
          </cell>
        </row>
        <row r="357">
          <cell r="B357" t="str">
            <v>VALVULA DE DRENAJE</v>
          </cell>
          <cell r="C357" t="str">
            <v>UNIDAD</v>
          </cell>
          <cell r="D357">
            <v>1</v>
          </cell>
          <cell r="E357">
            <v>68000</v>
          </cell>
          <cell r="F357">
            <v>65960</v>
          </cell>
          <cell r="G357">
            <v>65960</v>
          </cell>
          <cell r="H357">
            <v>69323.960000000006</v>
          </cell>
        </row>
        <row r="358">
          <cell r="B358" t="str">
            <v>VALVULA DE ESCAPE</v>
          </cell>
          <cell r="C358" t="str">
            <v>JUEGO</v>
          </cell>
          <cell r="D358">
            <v>1</v>
          </cell>
          <cell r="E358">
            <v>1584000</v>
          </cell>
          <cell r="F358">
            <v>1536480</v>
          </cell>
          <cell r="G358">
            <v>1536480</v>
          </cell>
          <cell r="H358">
            <v>1614840.48</v>
          </cell>
        </row>
        <row r="359">
          <cell r="B359" t="str">
            <v>VALVULA DE FRENO DE RESORTE SR</v>
          </cell>
          <cell r="C359" t="str">
            <v>UNIDAD</v>
          </cell>
          <cell r="D359">
            <v>1</v>
          </cell>
          <cell r="E359">
            <v>1375000</v>
          </cell>
          <cell r="F359">
            <v>1333750</v>
          </cell>
          <cell r="G359">
            <v>1333750</v>
          </cell>
          <cell r="H359">
            <v>1401771.25</v>
          </cell>
        </row>
        <row r="360">
          <cell r="B360" t="str">
            <v>VALVULA DE RETENCION</v>
          </cell>
          <cell r="C360" t="str">
            <v>UNIDAD</v>
          </cell>
          <cell r="D360">
            <v>1</v>
          </cell>
          <cell r="E360">
            <v>215000</v>
          </cell>
          <cell r="F360">
            <v>208550</v>
          </cell>
          <cell r="G360">
            <v>208550</v>
          </cell>
          <cell r="H360">
            <v>219186.05</v>
          </cell>
        </row>
        <row r="361">
          <cell r="B361" t="str">
            <v>VALVULA IAC (CONTROL DE AIRE AL RALENTI)</v>
          </cell>
          <cell r="C361" t="str">
            <v>UNIDAD</v>
          </cell>
          <cell r="D361">
            <v>1</v>
          </cell>
          <cell r="E361">
            <v>1688000</v>
          </cell>
          <cell r="F361">
            <v>1637360</v>
          </cell>
          <cell r="G361">
            <v>1637360</v>
          </cell>
          <cell r="H361">
            <v>1720865.36</v>
          </cell>
        </row>
        <row r="362">
          <cell r="B362" t="str">
            <v>VALVULA REGULADORA DE GAS</v>
          </cell>
          <cell r="C362" t="str">
            <v>UNIDAD</v>
          </cell>
          <cell r="D362">
            <v>1</v>
          </cell>
          <cell r="E362">
            <v>57999</v>
          </cell>
          <cell r="F362">
            <v>56259</v>
          </cell>
          <cell r="G362">
            <v>56259</v>
          </cell>
          <cell r="H362">
            <v>59128.209000000003</v>
          </cell>
        </row>
        <row r="363">
          <cell r="B363" t="str">
            <v>VALVULA SELLOMATIC</v>
          </cell>
          <cell r="C363" t="str">
            <v>UNIDAD</v>
          </cell>
          <cell r="D363">
            <v>1</v>
          </cell>
          <cell r="E363">
            <v>22000</v>
          </cell>
          <cell r="F363">
            <v>21340</v>
          </cell>
          <cell r="G363">
            <v>21340</v>
          </cell>
          <cell r="H363">
            <v>22428.34</v>
          </cell>
        </row>
        <row r="364">
          <cell r="B364" t="str">
            <v>VALVULINA CAJA</v>
          </cell>
          <cell r="C364" t="str">
            <v>CUARTO</v>
          </cell>
          <cell r="D364">
            <v>1</v>
          </cell>
          <cell r="E364">
            <v>41650</v>
          </cell>
          <cell r="F364">
            <v>40401</v>
          </cell>
          <cell r="G364">
            <v>40401</v>
          </cell>
          <cell r="H364">
            <v>42461.451000000001</v>
          </cell>
        </row>
        <row r="365">
          <cell r="B365" t="str">
            <v>VALVULINA CAJA X 1 CUARTO</v>
          </cell>
          <cell r="C365" t="str">
            <v>CUARTO</v>
          </cell>
          <cell r="D365">
            <v>1</v>
          </cell>
          <cell r="E365">
            <v>41650</v>
          </cell>
          <cell r="F365">
            <v>40401</v>
          </cell>
          <cell r="G365">
            <v>40401</v>
          </cell>
          <cell r="H365">
            <v>42461.451000000001</v>
          </cell>
        </row>
        <row r="366">
          <cell r="B366" t="str">
            <v>VALVULINA TRANSMISION X 1 CUARTO</v>
          </cell>
          <cell r="C366" t="str">
            <v>CUARTO</v>
          </cell>
          <cell r="D366">
            <v>1</v>
          </cell>
          <cell r="E366">
            <v>41650</v>
          </cell>
          <cell r="F366">
            <v>40401</v>
          </cell>
          <cell r="G366">
            <v>40401</v>
          </cell>
          <cell r="H366">
            <v>42461.451000000001</v>
          </cell>
        </row>
        <row r="367">
          <cell r="B367" t="str">
            <v>VARILLA DEL MEDIDOR NIVEL DE ACEITE</v>
          </cell>
          <cell r="C367" t="str">
            <v>UNIDAD</v>
          </cell>
          <cell r="D367">
            <v>1</v>
          </cell>
          <cell r="E367">
            <v>57999</v>
          </cell>
          <cell r="F367">
            <v>56259</v>
          </cell>
          <cell r="G367">
            <v>56259</v>
          </cell>
          <cell r="H367">
            <v>59128.209000000003</v>
          </cell>
        </row>
        <row r="368">
          <cell r="B368" t="str">
            <v>VIDRIO PANORAMICO</v>
          </cell>
          <cell r="C368" t="str">
            <v>UNIDAD</v>
          </cell>
          <cell r="D368">
            <v>1</v>
          </cell>
          <cell r="E368">
            <v>2654000</v>
          </cell>
          <cell r="F368">
            <v>2574380</v>
          </cell>
          <cell r="G368">
            <v>2574380</v>
          </cell>
          <cell r="H368">
            <v>2705673.38</v>
          </cell>
        </row>
        <row r="369">
          <cell r="B369" t="str">
            <v>VOLANTE</v>
          </cell>
          <cell r="C369" t="str">
            <v>UNIDAD</v>
          </cell>
          <cell r="D369">
            <v>1</v>
          </cell>
          <cell r="E369">
            <v>3903000</v>
          </cell>
          <cell r="F369">
            <v>3785910</v>
          </cell>
          <cell r="G369">
            <v>3785910</v>
          </cell>
          <cell r="H369">
            <v>3978991.41</v>
          </cell>
        </row>
        <row r="370">
          <cell r="B370" t="str">
            <v>YOQUI CAJA DIRECCION</v>
          </cell>
          <cell r="C370" t="str">
            <v>UNIDAD</v>
          </cell>
          <cell r="D370">
            <v>1</v>
          </cell>
          <cell r="E370">
            <v>408000</v>
          </cell>
          <cell r="F370">
            <v>395760</v>
          </cell>
          <cell r="G370">
            <v>395760</v>
          </cell>
          <cell r="H370">
            <v>415943.76</v>
          </cell>
        </row>
      </sheetData>
      <sheetData sheetId="2">
        <row r="12">
          <cell r="B12" t="str">
            <v>ABRAZADERA BARRA ESTABILIZADORA</v>
          </cell>
          <cell r="C12" t="str">
            <v>UNIDAD</v>
          </cell>
          <cell r="D12">
            <v>1</v>
          </cell>
          <cell r="E12">
            <v>110000</v>
          </cell>
          <cell r="F12">
            <v>106700</v>
          </cell>
          <cell r="G12">
            <v>106700</v>
          </cell>
          <cell r="H12">
            <v>112141.7</v>
          </cell>
        </row>
        <row r="13">
          <cell r="B13" t="str">
            <v>ABRAZADERAS RADIADOR</v>
          </cell>
          <cell r="C13" t="str">
            <v>UNIDAD</v>
          </cell>
          <cell r="D13">
            <v>1</v>
          </cell>
          <cell r="E13">
            <v>36999</v>
          </cell>
          <cell r="F13">
            <v>35889</v>
          </cell>
          <cell r="G13">
            <v>35889</v>
          </cell>
          <cell r="H13">
            <v>37719.339</v>
          </cell>
        </row>
        <row r="14">
          <cell r="B14" t="str">
            <v>ACEITE HIDRAULICO</v>
          </cell>
          <cell r="C14" t="str">
            <v>CUARTO</v>
          </cell>
          <cell r="D14">
            <v>1</v>
          </cell>
          <cell r="E14">
            <v>41650</v>
          </cell>
          <cell r="F14">
            <v>40401</v>
          </cell>
          <cell r="G14">
            <v>40401</v>
          </cell>
          <cell r="H14">
            <v>42461.451000000001</v>
          </cell>
        </row>
        <row r="15">
          <cell r="B15" t="str">
            <v>ACEITE MOTOR</v>
          </cell>
          <cell r="C15" t="str">
            <v>CUARTO</v>
          </cell>
          <cell r="D15">
            <v>1</v>
          </cell>
          <cell r="E15">
            <v>47600</v>
          </cell>
          <cell r="F15">
            <v>46172</v>
          </cell>
          <cell r="G15">
            <v>46172</v>
          </cell>
          <cell r="H15">
            <v>48526.771999999997</v>
          </cell>
        </row>
        <row r="16">
          <cell r="B16" t="str">
            <v>ACEITE MOTOR SINTETICO</v>
          </cell>
          <cell r="C16" t="str">
            <v>CUARTO</v>
          </cell>
          <cell r="D16">
            <v>1</v>
          </cell>
          <cell r="E16">
            <v>47600</v>
          </cell>
          <cell r="F16">
            <v>46172</v>
          </cell>
          <cell r="G16">
            <v>46172</v>
          </cell>
          <cell r="H16">
            <v>48526.771999999997</v>
          </cell>
        </row>
        <row r="17">
          <cell r="B17" t="str">
            <v>ACEITE MOTOR X 1 CUARTO</v>
          </cell>
          <cell r="C17" t="str">
            <v>CUARTO</v>
          </cell>
          <cell r="D17">
            <v>1</v>
          </cell>
          <cell r="E17">
            <v>47600</v>
          </cell>
          <cell r="F17">
            <v>46172</v>
          </cell>
          <cell r="G17">
            <v>46172</v>
          </cell>
          <cell r="H17">
            <v>48526.771999999997</v>
          </cell>
        </row>
        <row r="18">
          <cell r="B18" t="str">
            <v>AJUSTADOR BANDAS DE FRENO</v>
          </cell>
          <cell r="C18" t="str">
            <v>UNIDAD</v>
          </cell>
          <cell r="D18">
            <v>1</v>
          </cell>
          <cell r="E18">
            <v>357000</v>
          </cell>
          <cell r="F18">
            <v>346290</v>
          </cell>
          <cell r="G18">
            <v>346290</v>
          </cell>
          <cell r="H18">
            <v>363950.79</v>
          </cell>
        </row>
        <row r="19">
          <cell r="B19" t="str">
            <v>ALTERNADOR</v>
          </cell>
          <cell r="C19" t="str">
            <v>UNIDAD</v>
          </cell>
          <cell r="D19">
            <v>1</v>
          </cell>
          <cell r="E19">
            <v>6364000</v>
          </cell>
          <cell r="F19">
            <v>6173080</v>
          </cell>
          <cell r="G19">
            <v>6173080</v>
          </cell>
          <cell r="H19">
            <v>6487907.0800000001</v>
          </cell>
        </row>
        <row r="20">
          <cell r="B20" t="str">
            <v>AMORTIGUADOR DELANTERO</v>
          </cell>
          <cell r="C20" t="str">
            <v>JUEGO</v>
          </cell>
          <cell r="D20">
            <v>1</v>
          </cell>
          <cell r="E20">
            <v>939000</v>
          </cell>
          <cell r="F20">
            <v>910830</v>
          </cell>
          <cell r="G20">
            <v>910830</v>
          </cell>
          <cell r="H20">
            <v>957282.33</v>
          </cell>
        </row>
        <row r="21">
          <cell r="B21" t="str">
            <v>AMORTIGUADOR TRASERO</v>
          </cell>
          <cell r="C21" t="str">
            <v>JUEGO</v>
          </cell>
          <cell r="D21">
            <v>1</v>
          </cell>
          <cell r="E21">
            <v>265000</v>
          </cell>
          <cell r="F21">
            <v>257050</v>
          </cell>
          <cell r="G21">
            <v>257050</v>
          </cell>
          <cell r="H21">
            <v>270159.55</v>
          </cell>
        </row>
        <row r="22">
          <cell r="B22" t="str">
            <v>ANILLO SEPARADOR EJE</v>
          </cell>
          <cell r="C22" t="str">
            <v>UNIDAD</v>
          </cell>
          <cell r="D22">
            <v>1</v>
          </cell>
          <cell r="E22">
            <v>82001</v>
          </cell>
          <cell r="F22">
            <v>79541</v>
          </cell>
          <cell r="G22">
            <v>79541</v>
          </cell>
          <cell r="H22">
            <v>83597.591</v>
          </cell>
        </row>
        <row r="23">
          <cell r="B23" t="str">
            <v>ANILLO SINCRONIZADOR DE CUARTA</v>
          </cell>
          <cell r="C23" t="str">
            <v>UNIDAD</v>
          </cell>
          <cell r="D23">
            <v>1</v>
          </cell>
          <cell r="E23">
            <v>448000</v>
          </cell>
          <cell r="F23">
            <v>434560</v>
          </cell>
          <cell r="G23">
            <v>434560</v>
          </cell>
          <cell r="H23">
            <v>456722.56</v>
          </cell>
        </row>
        <row r="24">
          <cell r="B24" t="str">
            <v>ANILLO SINCRONIZADOR DE PRIMERA</v>
          </cell>
          <cell r="C24" t="str">
            <v>UNIDAD</v>
          </cell>
          <cell r="D24">
            <v>1</v>
          </cell>
          <cell r="E24">
            <v>167999</v>
          </cell>
          <cell r="F24">
            <v>162959</v>
          </cell>
          <cell r="G24">
            <v>162959</v>
          </cell>
          <cell r="H24">
            <v>171269.90899999999</v>
          </cell>
        </row>
        <row r="25">
          <cell r="B25" t="str">
            <v>ANILLO SINCRONIZADOR DE QUINTA</v>
          </cell>
          <cell r="C25" t="str">
            <v>UNIDAD</v>
          </cell>
          <cell r="D25">
            <v>1</v>
          </cell>
          <cell r="E25">
            <v>167999</v>
          </cell>
          <cell r="F25">
            <v>162959</v>
          </cell>
          <cell r="G25">
            <v>162959</v>
          </cell>
          <cell r="H25">
            <v>171269.90899999999</v>
          </cell>
        </row>
        <row r="26">
          <cell r="B26" t="str">
            <v>ANILLO SINCRONIZADOR DE SEGUNDA</v>
          </cell>
          <cell r="C26" t="str">
            <v>UNIDAD</v>
          </cell>
          <cell r="D26">
            <v>1</v>
          </cell>
          <cell r="E26">
            <v>384000</v>
          </cell>
          <cell r="F26">
            <v>372480</v>
          </cell>
          <cell r="G26">
            <v>372480</v>
          </cell>
          <cell r="H26">
            <v>391476.47999999998</v>
          </cell>
        </row>
        <row r="27">
          <cell r="B27" t="str">
            <v>ANILLO SINCRONIZADOR DE TERCERA</v>
          </cell>
          <cell r="C27" t="str">
            <v>UNIDAD</v>
          </cell>
          <cell r="D27">
            <v>1</v>
          </cell>
          <cell r="E27">
            <v>448000</v>
          </cell>
          <cell r="F27">
            <v>434560</v>
          </cell>
          <cell r="G27">
            <v>434560</v>
          </cell>
          <cell r="H27">
            <v>456722.56</v>
          </cell>
        </row>
        <row r="28">
          <cell r="B28" t="str">
            <v>ANILLO SINCRONIZADOR PRIMERA Y REVERSO</v>
          </cell>
          <cell r="C28" t="str">
            <v>UNIDAD</v>
          </cell>
          <cell r="D28">
            <v>1</v>
          </cell>
          <cell r="E28">
            <v>220000</v>
          </cell>
          <cell r="F28">
            <v>213400</v>
          </cell>
          <cell r="G28">
            <v>213400</v>
          </cell>
          <cell r="H28">
            <v>224283.4</v>
          </cell>
        </row>
        <row r="29">
          <cell r="B29" t="str">
            <v>ANILLOS DEL PISTON</v>
          </cell>
          <cell r="C29" t="str">
            <v>JUEGO</v>
          </cell>
          <cell r="D29">
            <v>1</v>
          </cell>
          <cell r="E29">
            <v>1431000</v>
          </cell>
          <cell r="F29">
            <v>1388070</v>
          </cell>
          <cell r="G29">
            <v>1388070</v>
          </cell>
          <cell r="H29">
            <v>1458861.57</v>
          </cell>
        </row>
        <row r="30">
          <cell r="B30" t="str">
            <v>ANILLOS DEL PISTON MOTOR</v>
          </cell>
          <cell r="C30" t="str">
            <v>JUEGO</v>
          </cell>
          <cell r="D30">
            <v>1</v>
          </cell>
          <cell r="E30">
            <v>1431000</v>
          </cell>
          <cell r="F30">
            <v>1388070</v>
          </cell>
          <cell r="G30">
            <v>1388070</v>
          </cell>
          <cell r="H30">
            <v>1458861.57</v>
          </cell>
        </row>
        <row r="31">
          <cell r="B31" t="str">
            <v>ARANDELA TAPON CARTER</v>
          </cell>
          <cell r="C31" t="str">
            <v>UNIDAD</v>
          </cell>
          <cell r="D31">
            <v>1</v>
          </cell>
          <cell r="E31">
            <v>5000</v>
          </cell>
          <cell r="F31">
            <v>4850</v>
          </cell>
          <cell r="G31">
            <v>4850</v>
          </cell>
          <cell r="H31">
            <v>5097.3500000000004</v>
          </cell>
        </row>
        <row r="32">
          <cell r="B32" t="str">
            <v>ARANDELAS DE AJUSTE</v>
          </cell>
          <cell r="C32" t="str">
            <v>JUEGO</v>
          </cell>
          <cell r="D32">
            <v>1</v>
          </cell>
          <cell r="E32">
            <v>189001</v>
          </cell>
          <cell r="F32">
            <v>183331</v>
          </cell>
          <cell r="G32">
            <v>183331</v>
          </cell>
          <cell r="H32">
            <v>192680.88099999999</v>
          </cell>
        </row>
        <row r="33">
          <cell r="B33" t="str">
            <v>ARANDELAS DE AJUSTE (CAJA )</v>
          </cell>
          <cell r="C33" t="str">
            <v>JUEGO</v>
          </cell>
          <cell r="D33">
            <v>1</v>
          </cell>
          <cell r="E33">
            <v>132000</v>
          </cell>
          <cell r="F33">
            <v>128040</v>
          </cell>
          <cell r="G33">
            <v>128040</v>
          </cell>
          <cell r="H33">
            <v>134570.04</v>
          </cell>
        </row>
        <row r="34">
          <cell r="B34" t="str">
            <v>ARANDELAS DE AJUSTE (TRANSMISION )</v>
          </cell>
          <cell r="C34" t="str">
            <v>JUEGO</v>
          </cell>
          <cell r="D34">
            <v>1</v>
          </cell>
          <cell r="E34">
            <v>92000</v>
          </cell>
          <cell r="F34">
            <v>89240</v>
          </cell>
          <cell r="G34">
            <v>89240</v>
          </cell>
          <cell r="H34">
            <v>93791.24</v>
          </cell>
        </row>
        <row r="35">
          <cell r="B35" t="str">
            <v>ARBOL DE LEVAS</v>
          </cell>
          <cell r="C35" t="str">
            <v>UNIDAD</v>
          </cell>
          <cell r="D35">
            <v>1</v>
          </cell>
          <cell r="E35">
            <v>4123000</v>
          </cell>
          <cell r="F35">
            <v>3999310</v>
          </cell>
          <cell r="G35">
            <v>3999310</v>
          </cell>
          <cell r="H35">
            <v>4203274.8099999996</v>
          </cell>
        </row>
        <row r="36">
          <cell r="B36" t="str">
            <v>ARBOL DE LEVAS ADMISION</v>
          </cell>
          <cell r="C36" t="str">
            <v>UNIDAD</v>
          </cell>
          <cell r="D36">
            <v>1</v>
          </cell>
          <cell r="E36">
            <v>4185000</v>
          </cell>
          <cell r="F36">
            <v>4059450</v>
          </cell>
          <cell r="G36">
            <v>4059450</v>
          </cell>
          <cell r="H36">
            <v>4266481.95</v>
          </cell>
        </row>
        <row r="37">
          <cell r="B37" t="str">
            <v>ARBOL DE LEVAS ESCAPE</v>
          </cell>
          <cell r="C37" t="str">
            <v>UNIDAD</v>
          </cell>
          <cell r="D37">
            <v>1</v>
          </cell>
          <cell r="E37">
            <v>4123000</v>
          </cell>
          <cell r="F37">
            <v>3999310</v>
          </cell>
          <cell r="G37">
            <v>3999310</v>
          </cell>
          <cell r="H37">
            <v>4203274.8099999996</v>
          </cell>
        </row>
        <row r="38">
          <cell r="B38" t="str">
            <v>ARRANQUE</v>
          </cell>
          <cell r="C38" t="str">
            <v>UNIDAD</v>
          </cell>
          <cell r="D38">
            <v>1</v>
          </cell>
          <cell r="E38">
            <v>3695000</v>
          </cell>
          <cell r="F38">
            <v>3584150</v>
          </cell>
          <cell r="G38">
            <v>3584150</v>
          </cell>
          <cell r="H38">
            <v>3766941.65</v>
          </cell>
        </row>
        <row r="39">
          <cell r="B39" t="str">
            <v>ASIENTO PALANCA CAMBIO</v>
          </cell>
          <cell r="C39" t="str">
            <v>UNIDAD</v>
          </cell>
          <cell r="D39">
            <v>1</v>
          </cell>
          <cell r="E39">
            <v>154000</v>
          </cell>
          <cell r="F39">
            <v>149380</v>
          </cell>
          <cell r="G39">
            <v>149380</v>
          </cell>
          <cell r="H39">
            <v>156998.38</v>
          </cell>
        </row>
        <row r="40">
          <cell r="B40" t="str">
            <v>BALINERA ALTERNADOR</v>
          </cell>
          <cell r="C40" t="str">
            <v>JUEGO</v>
          </cell>
          <cell r="D40">
            <v>1</v>
          </cell>
          <cell r="E40">
            <v>527999</v>
          </cell>
          <cell r="F40">
            <v>512159</v>
          </cell>
          <cell r="G40">
            <v>512159</v>
          </cell>
          <cell r="H40">
            <v>538279.10899999994</v>
          </cell>
        </row>
        <row r="41">
          <cell r="B41" t="str">
            <v>BALINERA VOLANTE</v>
          </cell>
          <cell r="C41" t="str">
            <v>UNIDAD</v>
          </cell>
          <cell r="D41">
            <v>1</v>
          </cell>
          <cell r="E41">
            <v>41000</v>
          </cell>
          <cell r="F41">
            <v>39770</v>
          </cell>
          <cell r="G41">
            <v>39770</v>
          </cell>
          <cell r="H41">
            <v>41798.269999999997</v>
          </cell>
        </row>
        <row r="42">
          <cell r="B42" t="str">
            <v>BALINERA VOLANTE MOTOR</v>
          </cell>
          <cell r="C42" t="str">
            <v>UNIDAD</v>
          </cell>
          <cell r="D42">
            <v>1</v>
          </cell>
          <cell r="E42">
            <v>41000</v>
          </cell>
          <cell r="F42">
            <v>39770</v>
          </cell>
          <cell r="G42">
            <v>39770</v>
          </cell>
          <cell r="H42">
            <v>41798.269999999997</v>
          </cell>
        </row>
        <row r="43">
          <cell r="B43" t="str">
            <v>BANDA FRENO TRASERO</v>
          </cell>
          <cell r="C43" t="str">
            <v>JUEGO</v>
          </cell>
          <cell r="D43">
            <v>1</v>
          </cell>
          <cell r="E43">
            <v>545000</v>
          </cell>
          <cell r="F43">
            <v>528650</v>
          </cell>
          <cell r="G43">
            <v>528650</v>
          </cell>
          <cell r="H43">
            <v>555611.15</v>
          </cell>
        </row>
        <row r="44">
          <cell r="B44" t="str">
            <v>BANDAS FRENOS</v>
          </cell>
          <cell r="C44" t="str">
            <v>JUEGO</v>
          </cell>
          <cell r="D44">
            <v>1</v>
          </cell>
          <cell r="E44">
            <v>545000</v>
          </cell>
          <cell r="F44">
            <v>528650</v>
          </cell>
          <cell r="G44">
            <v>528650</v>
          </cell>
          <cell r="H44">
            <v>555611.15</v>
          </cell>
        </row>
        <row r="45">
          <cell r="B45" t="str">
            <v>BANDAS FRENOS TRASEROS</v>
          </cell>
          <cell r="C45" t="str">
            <v>JUEGO</v>
          </cell>
          <cell r="D45">
            <v>1</v>
          </cell>
          <cell r="E45">
            <v>545000</v>
          </cell>
          <cell r="F45">
            <v>528650</v>
          </cell>
          <cell r="G45">
            <v>528650</v>
          </cell>
          <cell r="H45">
            <v>555611.15</v>
          </cell>
        </row>
        <row r="46">
          <cell r="B46" t="str">
            <v>BARRA ESTABILIZADORA</v>
          </cell>
          <cell r="C46" t="str">
            <v>UNIDAD</v>
          </cell>
          <cell r="D46">
            <v>1</v>
          </cell>
          <cell r="E46">
            <v>1504001</v>
          </cell>
          <cell r="F46">
            <v>1458881</v>
          </cell>
          <cell r="G46">
            <v>1458881</v>
          </cell>
          <cell r="H46">
            <v>1533283.9310000001</v>
          </cell>
        </row>
        <row r="47">
          <cell r="B47" t="str">
            <v>BARRA ESTABILIZADORA- DEL</v>
          </cell>
          <cell r="C47" t="str">
            <v>UNIDAD</v>
          </cell>
          <cell r="D47">
            <v>1</v>
          </cell>
          <cell r="E47">
            <v>1504001</v>
          </cell>
          <cell r="F47">
            <v>1458881</v>
          </cell>
          <cell r="G47">
            <v>1458881</v>
          </cell>
          <cell r="H47">
            <v>1533283.9310000001</v>
          </cell>
        </row>
        <row r="48">
          <cell r="B48" t="str">
            <v>BASE AMORTIGUADOR DELANTERO</v>
          </cell>
          <cell r="C48" t="str">
            <v>UNIDAD</v>
          </cell>
          <cell r="D48">
            <v>1</v>
          </cell>
          <cell r="E48">
            <v>317001</v>
          </cell>
          <cell r="F48">
            <v>307491</v>
          </cell>
          <cell r="G48">
            <v>307491</v>
          </cell>
          <cell r="H48">
            <v>323173.04100000003</v>
          </cell>
        </row>
        <row r="49">
          <cell r="B49" t="str">
            <v>BASE AMORTIGUADOR TRASERO</v>
          </cell>
          <cell r="C49" t="str">
            <v>UNIDAD</v>
          </cell>
          <cell r="D49">
            <v>1</v>
          </cell>
          <cell r="E49">
            <v>184000</v>
          </cell>
          <cell r="F49">
            <v>178480</v>
          </cell>
          <cell r="G49">
            <v>178480</v>
          </cell>
          <cell r="H49">
            <v>187582.48</v>
          </cell>
        </row>
        <row r="50">
          <cell r="B50" t="str">
            <v>BATERIA</v>
          </cell>
          <cell r="C50" t="str">
            <v>UNIDAD</v>
          </cell>
          <cell r="D50">
            <v>1</v>
          </cell>
          <cell r="E50">
            <v>900000</v>
          </cell>
          <cell r="F50">
            <v>873000</v>
          </cell>
          <cell r="G50">
            <v>873000</v>
          </cell>
          <cell r="H50">
            <v>917523</v>
          </cell>
        </row>
        <row r="51">
          <cell r="B51" t="str">
            <v>BATERIA (INCLUYE REVISION CARGA )</v>
          </cell>
          <cell r="C51" t="str">
            <v>UNIDAD</v>
          </cell>
          <cell r="D51">
            <v>1</v>
          </cell>
          <cell r="E51">
            <v>900000</v>
          </cell>
          <cell r="F51">
            <v>873000</v>
          </cell>
          <cell r="G51">
            <v>873000</v>
          </cell>
          <cell r="H51">
            <v>917523</v>
          </cell>
        </row>
        <row r="52">
          <cell r="B52" t="str">
            <v>BIELA</v>
          </cell>
          <cell r="C52" t="str">
            <v>UNIDAD</v>
          </cell>
          <cell r="D52">
            <v>1</v>
          </cell>
          <cell r="E52">
            <v>1000000</v>
          </cell>
          <cell r="F52">
            <v>970000</v>
          </cell>
          <cell r="G52">
            <v>970000</v>
          </cell>
          <cell r="H52">
            <v>1019470</v>
          </cell>
        </row>
        <row r="53">
          <cell r="B53" t="str">
            <v>BISAGRA CAPOT</v>
          </cell>
          <cell r="C53" t="str">
            <v>JUEGO</v>
          </cell>
          <cell r="D53">
            <v>1</v>
          </cell>
          <cell r="E53">
            <v>234000</v>
          </cell>
          <cell r="F53">
            <v>226980</v>
          </cell>
          <cell r="G53">
            <v>226980</v>
          </cell>
          <cell r="H53">
            <v>238555.98</v>
          </cell>
        </row>
        <row r="54">
          <cell r="B54" t="str">
            <v>BLOQUE MOTOR</v>
          </cell>
          <cell r="C54" t="str">
            <v>UNIDAD</v>
          </cell>
          <cell r="D54">
            <v>1</v>
          </cell>
          <cell r="E54">
            <v>24456001</v>
          </cell>
          <cell r="F54">
            <v>23722321</v>
          </cell>
          <cell r="G54">
            <v>23722321</v>
          </cell>
          <cell r="H54">
            <v>24932159.370999999</v>
          </cell>
        </row>
        <row r="55">
          <cell r="B55" t="str">
            <v>BOBINA COMPRESOR A/A</v>
          </cell>
          <cell r="C55" t="str">
            <v>UNIDAD</v>
          </cell>
          <cell r="D55">
            <v>1</v>
          </cell>
          <cell r="E55">
            <v>2814000</v>
          </cell>
          <cell r="F55">
            <v>2729580</v>
          </cell>
          <cell r="G55">
            <v>2729580</v>
          </cell>
          <cell r="H55">
            <v>2868788.58</v>
          </cell>
        </row>
        <row r="56">
          <cell r="B56" t="str">
            <v>BOBINA DE ENCENDIDO</v>
          </cell>
          <cell r="C56" t="str">
            <v>UNIDAD</v>
          </cell>
          <cell r="D56">
            <v>1</v>
          </cell>
          <cell r="E56">
            <v>488000</v>
          </cell>
          <cell r="F56">
            <v>473360</v>
          </cell>
          <cell r="G56">
            <v>473360</v>
          </cell>
          <cell r="H56">
            <v>497501.36</v>
          </cell>
        </row>
        <row r="57">
          <cell r="B57" t="str">
            <v>BOBINADO ARRANQUE</v>
          </cell>
          <cell r="C57" t="str">
            <v>UNIDAD</v>
          </cell>
          <cell r="D57">
            <v>1</v>
          </cell>
          <cell r="E57">
            <v>740000</v>
          </cell>
          <cell r="F57">
            <v>717800</v>
          </cell>
          <cell r="G57">
            <v>717800</v>
          </cell>
          <cell r="H57">
            <v>754407.8</v>
          </cell>
        </row>
        <row r="58">
          <cell r="B58" t="str">
            <v>BOBINAS DE CAMPO</v>
          </cell>
          <cell r="C58" t="str">
            <v>UNIDAD</v>
          </cell>
          <cell r="D58">
            <v>1</v>
          </cell>
          <cell r="E58">
            <v>736000</v>
          </cell>
          <cell r="F58">
            <v>713920</v>
          </cell>
          <cell r="G58">
            <v>713920</v>
          </cell>
          <cell r="H58">
            <v>750329.92</v>
          </cell>
        </row>
        <row r="59">
          <cell r="B59" t="str">
            <v>BOCIN RUEDA COMPLETO</v>
          </cell>
          <cell r="C59" t="str">
            <v>UNIDAD</v>
          </cell>
          <cell r="D59">
            <v>1</v>
          </cell>
          <cell r="E59">
            <v>790001</v>
          </cell>
          <cell r="F59">
            <v>766301</v>
          </cell>
          <cell r="G59">
            <v>766301</v>
          </cell>
          <cell r="H59">
            <v>805382.35100000002</v>
          </cell>
        </row>
        <row r="60">
          <cell r="B60" t="str">
            <v>BOMBA AUXILIAR DE EMBRAGUE</v>
          </cell>
          <cell r="C60" t="str">
            <v>UNIDAD</v>
          </cell>
          <cell r="D60">
            <v>1</v>
          </cell>
          <cell r="E60">
            <v>326001</v>
          </cell>
          <cell r="F60">
            <v>316221</v>
          </cell>
          <cell r="G60">
            <v>316221</v>
          </cell>
          <cell r="H60">
            <v>332348.27100000001</v>
          </cell>
        </row>
        <row r="61">
          <cell r="B61" t="str">
            <v>BOMBA DE ACEITE</v>
          </cell>
          <cell r="C61" t="str">
            <v>UNIDAD</v>
          </cell>
          <cell r="D61">
            <v>1</v>
          </cell>
          <cell r="E61">
            <v>222000</v>
          </cell>
          <cell r="F61">
            <v>215340</v>
          </cell>
          <cell r="G61">
            <v>215340</v>
          </cell>
          <cell r="H61">
            <v>226322.34</v>
          </cell>
        </row>
        <row r="62">
          <cell r="B62" t="str">
            <v>BOMBA DE AGUA</v>
          </cell>
          <cell r="C62" t="str">
            <v>UNIDAD</v>
          </cell>
          <cell r="D62">
            <v>1</v>
          </cell>
          <cell r="E62">
            <v>1431000</v>
          </cell>
          <cell r="F62">
            <v>1388070</v>
          </cell>
          <cell r="G62">
            <v>1388070</v>
          </cell>
          <cell r="H62">
            <v>1458861.57</v>
          </cell>
        </row>
        <row r="63">
          <cell r="B63" t="str">
            <v>BOMBA HIDRAULICA</v>
          </cell>
          <cell r="C63" t="str">
            <v>UNIDAD</v>
          </cell>
          <cell r="D63">
            <v>1</v>
          </cell>
          <cell r="E63">
            <v>3731000</v>
          </cell>
          <cell r="F63">
            <v>3619070</v>
          </cell>
          <cell r="G63">
            <v>3619070</v>
          </cell>
          <cell r="H63">
            <v>3803642.57</v>
          </cell>
        </row>
        <row r="64">
          <cell r="B64" t="str">
            <v>BOMBA PRINCIPAL EMBRAGUE</v>
          </cell>
          <cell r="C64" t="str">
            <v>UNIDAD</v>
          </cell>
          <cell r="D64">
            <v>1</v>
          </cell>
          <cell r="E64">
            <v>627000</v>
          </cell>
          <cell r="F64">
            <v>608190</v>
          </cell>
          <cell r="G64">
            <v>608190</v>
          </cell>
          <cell r="H64">
            <v>639207.68999999994</v>
          </cell>
        </row>
        <row r="65">
          <cell r="B65" t="str">
            <v>BOMBILLO COCUYO</v>
          </cell>
          <cell r="C65" t="str">
            <v>UNIDAD</v>
          </cell>
          <cell r="D65">
            <v>1</v>
          </cell>
          <cell r="E65">
            <v>11000</v>
          </cell>
          <cell r="F65">
            <v>10670</v>
          </cell>
          <cell r="G65">
            <v>10670</v>
          </cell>
          <cell r="H65">
            <v>11214.17</v>
          </cell>
        </row>
        <row r="66">
          <cell r="B66" t="str">
            <v>BOMBILLO DIRECCIONAL</v>
          </cell>
          <cell r="C66" t="str">
            <v>UNIDAD</v>
          </cell>
          <cell r="D66">
            <v>1</v>
          </cell>
          <cell r="E66">
            <v>11000</v>
          </cell>
          <cell r="F66">
            <v>10670</v>
          </cell>
          <cell r="G66">
            <v>10670</v>
          </cell>
          <cell r="H66">
            <v>11214.17</v>
          </cell>
        </row>
        <row r="67">
          <cell r="B67" t="str">
            <v>BOMBILLO ESTROBER</v>
          </cell>
          <cell r="C67" t="str">
            <v>UNIDAD</v>
          </cell>
          <cell r="D67">
            <v>1</v>
          </cell>
          <cell r="E67">
            <v>85001</v>
          </cell>
          <cell r="F67">
            <v>82451</v>
          </cell>
          <cell r="G67">
            <v>82451</v>
          </cell>
          <cell r="H67">
            <v>86656.001000000004</v>
          </cell>
        </row>
        <row r="68">
          <cell r="B68" t="str">
            <v>BOMBILLO EXPLORADORA</v>
          </cell>
          <cell r="C68" t="str">
            <v>UNIDAD</v>
          </cell>
          <cell r="D68">
            <v>1</v>
          </cell>
          <cell r="E68">
            <v>85001</v>
          </cell>
          <cell r="F68">
            <v>82451</v>
          </cell>
          <cell r="G68">
            <v>82451</v>
          </cell>
          <cell r="H68">
            <v>86656.001000000004</v>
          </cell>
        </row>
        <row r="69">
          <cell r="B69" t="str">
            <v>BOMBILLO FAROLA</v>
          </cell>
          <cell r="C69" t="str">
            <v>UNIDAD</v>
          </cell>
          <cell r="D69">
            <v>1</v>
          </cell>
          <cell r="E69">
            <v>189001</v>
          </cell>
          <cell r="F69">
            <v>183331</v>
          </cell>
          <cell r="G69">
            <v>183331</v>
          </cell>
          <cell r="H69">
            <v>192680.88099999999</v>
          </cell>
        </row>
        <row r="70">
          <cell r="B70" t="str">
            <v>BOMBILLO HALOGENO</v>
          </cell>
          <cell r="C70" t="str">
            <v>UNIDAD</v>
          </cell>
          <cell r="D70">
            <v>1</v>
          </cell>
          <cell r="E70">
            <v>189001</v>
          </cell>
          <cell r="F70">
            <v>183331</v>
          </cell>
          <cell r="G70">
            <v>183331</v>
          </cell>
          <cell r="H70">
            <v>192680.88099999999</v>
          </cell>
        </row>
        <row r="71">
          <cell r="B71" t="str">
            <v>BOMBILLO LUZ TECHO</v>
          </cell>
          <cell r="C71" t="str">
            <v>UNIDAD</v>
          </cell>
          <cell r="D71">
            <v>1</v>
          </cell>
          <cell r="E71">
            <v>8000</v>
          </cell>
          <cell r="F71">
            <v>7760</v>
          </cell>
          <cell r="G71">
            <v>7760</v>
          </cell>
          <cell r="H71">
            <v>8155.76</v>
          </cell>
        </row>
        <row r="72">
          <cell r="B72" t="str">
            <v>BOMBILLO REVERSA</v>
          </cell>
          <cell r="C72" t="str">
            <v>UNIDAD</v>
          </cell>
          <cell r="D72">
            <v>1</v>
          </cell>
          <cell r="E72">
            <v>17000</v>
          </cell>
          <cell r="F72">
            <v>16490</v>
          </cell>
          <cell r="G72">
            <v>16490</v>
          </cell>
          <cell r="H72">
            <v>17330.990000000002</v>
          </cell>
        </row>
        <row r="73">
          <cell r="B73" t="str">
            <v>BOMBILLO STOP</v>
          </cell>
          <cell r="C73" t="str">
            <v>UNIDAD</v>
          </cell>
          <cell r="D73">
            <v>1</v>
          </cell>
          <cell r="E73">
            <v>18000</v>
          </cell>
          <cell r="F73">
            <v>17460</v>
          </cell>
          <cell r="G73">
            <v>17460</v>
          </cell>
          <cell r="H73">
            <v>18350.46</v>
          </cell>
        </row>
        <row r="74">
          <cell r="B74" t="str">
            <v>BOMBILLO TABLERO</v>
          </cell>
          <cell r="C74" t="str">
            <v>UNIDAD</v>
          </cell>
          <cell r="D74">
            <v>1</v>
          </cell>
          <cell r="E74">
            <v>8000</v>
          </cell>
          <cell r="F74">
            <v>7760</v>
          </cell>
          <cell r="G74">
            <v>7760</v>
          </cell>
          <cell r="H74">
            <v>8155.76</v>
          </cell>
        </row>
        <row r="75">
          <cell r="B75" t="str">
            <v>BOMBILLO TIPO FUSIBLE</v>
          </cell>
          <cell r="C75" t="str">
            <v>UNIDAD</v>
          </cell>
          <cell r="D75">
            <v>1</v>
          </cell>
          <cell r="E75">
            <v>9000</v>
          </cell>
          <cell r="F75">
            <v>8730</v>
          </cell>
          <cell r="G75">
            <v>8730</v>
          </cell>
          <cell r="H75">
            <v>9175.23</v>
          </cell>
        </row>
        <row r="76">
          <cell r="B76" t="str">
            <v>BOMBILLO UNIDAD</v>
          </cell>
          <cell r="C76" t="str">
            <v>UNIDAD</v>
          </cell>
          <cell r="D76">
            <v>1</v>
          </cell>
          <cell r="E76">
            <v>189001</v>
          </cell>
          <cell r="F76">
            <v>183331</v>
          </cell>
          <cell r="G76">
            <v>183331</v>
          </cell>
          <cell r="H76">
            <v>192680.88099999999</v>
          </cell>
        </row>
        <row r="77">
          <cell r="B77" t="str">
            <v>BOMBILLO UNIDAD LUZ DIA</v>
          </cell>
          <cell r="C77" t="str">
            <v>UNIDAD</v>
          </cell>
          <cell r="D77">
            <v>1</v>
          </cell>
          <cell r="E77">
            <v>189001</v>
          </cell>
          <cell r="F77">
            <v>183331</v>
          </cell>
          <cell r="G77">
            <v>183331</v>
          </cell>
          <cell r="H77">
            <v>192680.88099999999</v>
          </cell>
        </row>
        <row r="78">
          <cell r="B78" t="str">
            <v>BOSTER</v>
          </cell>
          <cell r="C78" t="str">
            <v>UNIDAD</v>
          </cell>
          <cell r="D78">
            <v>1</v>
          </cell>
          <cell r="E78">
            <v>3206000</v>
          </cell>
          <cell r="F78">
            <v>3109820</v>
          </cell>
          <cell r="G78">
            <v>3109820</v>
          </cell>
          <cell r="H78">
            <v>3268420.82</v>
          </cell>
        </row>
        <row r="79">
          <cell r="B79" t="str">
            <v>BOTELLA FILTRO DESIDRATADOR A/A</v>
          </cell>
          <cell r="C79" t="str">
            <v>UNIDAD</v>
          </cell>
          <cell r="D79">
            <v>1</v>
          </cell>
          <cell r="E79">
            <v>396000</v>
          </cell>
          <cell r="F79">
            <v>384120</v>
          </cell>
          <cell r="G79">
            <v>384120</v>
          </cell>
          <cell r="H79">
            <v>403710.12</v>
          </cell>
        </row>
        <row r="80">
          <cell r="B80" t="str">
            <v>BOTIQUIN</v>
          </cell>
          <cell r="C80" t="str">
            <v>UNIDAD</v>
          </cell>
          <cell r="D80">
            <v>1</v>
          </cell>
          <cell r="E80">
            <v>62000</v>
          </cell>
          <cell r="F80">
            <v>60140</v>
          </cell>
          <cell r="G80">
            <v>60140</v>
          </cell>
          <cell r="H80">
            <v>63207.14</v>
          </cell>
        </row>
        <row r="81">
          <cell r="B81" t="str">
            <v>BRAZO AXIAL</v>
          </cell>
          <cell r="C81" t="str">
            <v>UNIDAD</v>
          </cell>
          <cell r="D81">
            <v>1</v>
          </cell>
          <cell r="E81">
            <v>661000</v>
          </cell>
          <cell r="F81">
            <v>641170</v>
          </cell>
          <cell r="G81">
            <v>641170</v>
          </cell>
          <cell r="H81">
            <v>673869.67</v>
          </cell>
        </row>
        <row r="82">
          <cell r="B82" t="str">
            <v>BRAZO AXIAL DIRECCION</v>
          </cell>
          <cell r="C82" t="str">
            <v>UNIDAD</v>
          </cell>
          <cell r="D82">
            <v>1</v>
          </cell>
          <cell r="E82">
            <v>661000</v>
          </cell>
          <cell r="F82">
            <v>641170</v>
          </cell>
          <cell r="G82">
            <v>641170</v>
          </cell>
          <cell r="H82">
            <v>673869.67</v>
          </cell>
        </row>
        <row r="83">
          <cell r="B83" t="str">
            <v>BRAZO DE ARRASTRE TRASERO</v>
          </cell>
          <cell r="C83" t="str">
            <v>UNIDAD</v>
          </cell>
          <cell r="D83">
            <v>1</v>
          </cell>
          <cell r="E83">
            <v>1071000</v>
          </cell>
          <cell r="F83">
            <v>1038870</v>
          </cell>
          <cell r="G83">
            <v>1038870</v>
          </cell>
          <cell r="H83">
            <v>1091852.3700000001</v>
          </cell>
        </row>
        <row r="84">
          <cell r="B84" t="str">
            <v>BRAZO DE CONTROL TRASERO</v>
          </cell>
          <cell r="C84" t="str">
            <v>UNIDAD</v>
          </cell>
          <cell r="D84">
            <v>1</v>
          </cell>
          <cell r="E84">
            <v>664000</v>
          </cell>
          <cell r="F84">
            <v>644080</v>
          </cell>
          <cell r="G84">
            <v>644080</v>
          </cell>
          <cell r="H84">
            <v>676928.08</v>
          </cell>
        </row>
        <row r="85">
          <cell r="B85" t="str">
            <v>BRAZO TENSOR VENTILADOR</v>
          </cell>
          <cell r="C85" t="str">
            <v>UNIDAD</v>
          </cell>
          <cell r="D85">
            <v>1</v>
          </cell>
          <cell r="E85">
            <v>507000</v>
          </cell>
          <cell r="F85">
            <v>491790</v>
          </cell>
          <cell r="G85">
            <v>491790</v>
          </cell>
          <cell r="H85">
            <v>516871.29</v>
          </cell>
        </row>
        <row r="86">
          <cell r="B86" t="str">
            <v>BUJE CONTROL CAMBIOS</v>
          </cell>
          <cell r="C86" t="str">
            <v>KIT</v>
          </cell>
          <cell r="D86">
            <v>1</v>
          </cell>
          <cell r="E86">
            <v>22000</v>
          </cell>
          <cell r="F86">
            <v>21340</v>
          </cell>
          <cell r="G86">
            <v>21340</v>
          </cell>
          <cell r="H86">
            <v>22428.34</v>
          </cell>
        </row>
        <row r="87">
          <cell r="B87" t="str">
            <v>BUJE TIJERA INFERIOR</v>
          </cell>
          <cell r="C87" t="str">
            <v>UNIDAD</v>
          </cell>
          <cell r="D87">
            <v>1</v>
          </cell>
          <cell r="E87">
            <v>249000</v>
          </cell>
          <cell r="F87">
            <v>241530</v>
          </cell>
          <cell r="G87">
            <v>241530</v>
          </cell>
          <cell r="H87">
            <v>253848.03</v>
          </cell>
        </row>
        <row r="88">
          <cell r="B88" t="str">
            <v>BUJE TIJERA SUPERIOR</v>
          </cell>
          <cell r="C88" t="str">
            <v>JUEGO</v>
          </cell>
          <cell r="D88">
            <v>1</v>
          </cell>
          <cell r="E88">
            <v>996000</v>
          </cell>
          <cell r="F88">
            <v>966120</v>
          </cell>
          <cell r="G88">
            <v>966120</v>
          </cell>
          <cell r="H88">
            <v>1015392.12</v>
          </cell>
        </row>
        <row r="89">
          <cell r="B89" t="str">
            <v>BUJE TIJERA SUPERIOR X 2 UNI</v>
          </cell>
          <cell r="C89" t="str">
            <v>UNIDAD</v>
          </cell>
          <cell r="D89">
            <v>1</v>
          </cell>
          <cell r="E89">
            <v>316000</v>
          </cell>
          <cell r="F89">
            <v>306520</v>
          </cell>
          <cell r="G89">
            <v>306520</v>
          </cell>
          <cell r="H89">
            <v>322152.52</v>
          </cell>
        </row>
        <row r="90">
          <cell r="B90" t="str">
            <v>BUJES BARRA ESTABILIZADORA (CAUCHO) X 2 UNI</v>
          </cell>
          <cell r="C90" t="str">
            <v>JUEGO</v>
          </cell>
          <cell r="D90">
            <v>1</v>
          </cell>
          <cell r="E90">
            <v>152000</v>
          </cell>
          <cell r="F90">
            <v>147440</v>
          </cell>
          <cell r="G90">
            <v>147440</v>
          </cell>
          <cell r="H90">
            <v>154959.44</v>
          </cell>
        </row>
        <row r="91">
          <cell r="B91" t="str">
            <v>BUJES BARRA ESTABILIZADORA (CENTRALES CAUCHO)</v>
          </cell>
          <cell r="C91" t="str">
            <v>JUEGO</v>
          </cell>
          <cell r="D91">
            <v>1</v>
          </cell>
          <cell r="E91">
            <v>152000</v>
          </cell>
          <cell r="F91">
            <v>147440</v>
          </cell>
          <cell r="G91">
            <v>147440</v>
          </cell>
          <cell r="H91">
            <v>154959.44</v>
          </cell>
        </row>
        <row r="92">
          <cell r="B92" t="str">
            <v>BUJES TIJERA INFERIOR X 2 UNI</v>
          </cell>
          <cell r="C92" t="str">
            <v>JUEGO</v>
          </cell>
          <cell r="D92">
            <v>1</v>
          </cell>
          <cell r="E92">
            <v>996000</v>
          </cell>
          <cell r="F92">
            <v>966120</v>
          </cell>
          <cell r="G92">
            <v>966120</v>
          </cell>
          <cell r="H92">
            <v>1015392.12</v>
          </cell>
        </row>
        <row r="93">
          <cell r="B93" t="str">
            <v>BUJIA MOTOR</v>
          </cell>
          <cell r="C93" t="str">
            <v>UNIDAD</v>
          </cell>
          <cell r="D93">
            <v>1</v>
          </cell>
          <cell r="E93">
            <v>34000</v>
          </cell>
          <cell r="F93">
            <v>32980</v>
          </cell>
          <cell r="G93">
            <v>32980</v>
          </cell>
          <cell r="H93">
            <v>34661.980000000003</v>
          </cell>
        </row>
        <row r="94">
          <cell r="B94" t="str">
            <v>CAJA DE DIRECCION</v>
          </cell>
          <cell r="C94" t="str">
            <v>UNIDAD</v>
          </cell>
          <cell r="D94">
            <v>1</v>
          </cell>
          <cell r="E94">
            <v>8074000</v>
          </cell>
          <cell r="F94">
            <v>7831780</v>
          </cell>
          <cell r="G94">
            <v>7831780</v>
          </cell>
          <cell r="H94">
            <v>8231200.7800000003</v>
          </cell>
        </row>
        <row r="95">
          <cell r="B95" t="str">
            <v>CAJA DEL DIFERENCIAL</v>
          </cell>
          <cell r="C95" t="str">
            <v>UNIDAD</v>
          </cell>
          <cell r="D95">
            <v>1</v>
          </cell>
          <cell r="E95">
            <v>3421000</v>
          </cell>
          <cell r="F95">
            <v>3318370</v>
          </cell>
          <cell r="G95">
            <v>3318370</v>
          </cell>
          <cell r="H95">
            <v>3487606.87</v>
          </cell>
        </row>
        <row r="96">
          <cell r="B96" t="str">
            <v>CAJA DEL TRAS-EJE IZQUIERDA (CARCASA)</v>
          </cell>
          <cell r="C96" t="str">
            <v>UNIDAD</v>
          </cell>
          <cell r="D96">
            <v>1</v>
          </cell>
          <cell r="E96">
            <v>667000</v>
          </cell>
          <cell r="F96">
            <v>646990</v>
          </cell>
          <cell r="G96">
            <v>646990</v>
          </cell>
          <cell r="H96">
            <v>679986.49</v>
          </cell>
        </row>
        <row r="97">
          <cell r="B97" t="str">
            <v>CALIPER COMPLETO</v>
          </cell>
          <cell r="C97" t="str">
            <v>UNIDAD</v>
          </cell>
          <cell r="D97">
            <v>1</v>
          </cell>
          <cell r="E97">
            <v>2582000</v>
          </cell>
          <cell r="F97">
            <v>2504540</v>
          </cell>
          <cell r="G97">
            <v>2504540</v>
          </cell>
          <cell r="H97">
            <v>2632271.54</v>
          </cell>
        </row>
        <row r="98">
          <cell r="B98" t="str">
            <v>CAMPANA FRENO</v>
          </cell>
          <cell r="C98" t="str">
            <v>UNIDAD</v>
          </cell>
          <cell r="D98">
            <v>1</v>
          </cell>
          <cell r="E98">
            <v>1574000</v>
          </cell>
          <cell r="F98">
            <v>1526780</v>
          </cell>
          <cell r="G98">
            <v>1526780</v>
          </cell>
          <cell r="H98">
            <v>1604645.78</v>
          </cell>
        </row>
        <row r="99">
          <cell r="B99" t="str">
            <v>CAMPANA FRENO TRASERA</v>
          </cell>
          <cell r="C99" t="str">
            <v>UNIDAD</v>
          </cell>
          <cell r="D99">
            <v>1</v>
          </cell>
          <cell r="E99">
            <v>1574000</v>
          </cell>
          <cell r="F99">
            <v>1526780</v>
          </cell>
          <cell r="G99">
            <v>1526780</v>
          </cell>
          <cell r="H99">
            <v>1604645.78</v>
          </cell>
        </row>
        <row r="100">
          <cell r="B100" t="str">
            <v>CANASTA DIFERENCIAL</v>
          </cell>
          <cell r="C100" t="str">
            <v>UNIDAD</v>
          </cell>
          <cell r="D100">
            <v>1</v>
          </cell>
          <cell r="E100">
            <v>10233000</v>
          </cell>
          <cell r="F100">
            <v>9926010</v>
          </cell>
          <cell r="G100">
            <v>9926010</v>
          </cell>
          <cell r="H100">
            <v>10432236.51</v>
          </cell>
        </row>
        <row r="101">
          <cell r="B101" t="str">
            <v>CARDAN DE TRANSFER</v>
          </cell>
          <cell r="C101" t="str">
            <v>UNIDAD</v>
          </cell>
          <cell r="D101">
            <v>1</v>
          </cell>
          <cell r="E101">
            <v>2741000</v>
          </cell>
          <cell r="F101">
            <v>2658770</v>
          </cell>
          <cell r="G101">
            <v>2658770</v>
          </cell>
          <cell r="H101">
            <v>2794367.27</v>
          </cell>
        </row>
        <row r="102">
          <cell r="B102" t="str">
            <v>CARDAN PRINCIPAL</v>
          </cell>
          <cell r="C102" t="str">
            <v>UNIDAD</v>
          </cell>
          <cell r="D102">
            <v>1</v>
          </cell>
          <cell r="E102">
            <v>4481000</v>
          </cell>
          <cell r="F102">
            <v>4346570</v>
          </cell>
          <cell r="G102">
            <v>4346570</v>
          </cell>
          <cell r="H102">
            <v>4568245.07</v>
          </cell>
        </row>
        <row r="103">
          <cell r="B103" t="str">
            <v>CARTER</v>
          </cell>
          <cell r="C103" t="str">
            <v>UNIDAD</v>
          </cell>
          <cell r="D103">
            <v>1</v>
          </cell>
          <cell r="E103">
            <v>842000</v>
          </cell>
          <cell r="F103">
            <v>816740</v>
          </cell>
          <cell r="G103">
            <v>816740</v>
          </cell>
          <cell r="H103">
            <v>858393.74</v>
          </cell>
        </row>
        <row r="104">
          <cell r="B104" t="str">
            <v>CASQUETES DE BANCADA</v>
          </cell>
          <cell r="C104" t="str">
            <v>JUEGO</v>
          </cell>
          <cell r="D104">
            <v>1</v>
          </cell>
          <cell r="E104">
            <v>572000</v>
          </cell>
          <cell r="F104">
            <v>554840</v>
          </cell>
          <cell r="G104">
            <v>554840</v>
          </cell>
          <cell r="H104">
            <v>583136.84</v>
          </cell>
        </row>
        <row r="105">
          <cell r="B105" t="str">
            <v>CASQUETES DE LA BIELA</v>
          </cell>
          <cell r="C105" t="str">
            <v>JUEGO</v>
          </cell>
          <cell r="D105">
            <v>1</v>
          </cell>
          <cell r="E105">
            <v>260000</v>
          </cell>
          <cell r="F105">
            <v>252200</v>
          </cell>
          <cell r="G105">
            <v>252200</v>
          </cell>
          <cell r="H105">
            <v>265062.2</v>
          </cell>
        </row>
        <row r="106">
          <cell r="B106" t="str">
            <v>CATALIZADOR EXOSTO</v>
          </cell>
          <cell r="C106" t="str">
            <v>UNIDAD</v>
          </cell>
          <cell r="D106">
            <v>1</v>
          </cell>
          <cell r="E106">
            <v>8396000</v>
          </cell>
          <cell r="F106">
            <v>8144120</v>
          </cell>
          <cell r="G106">
            <v>8144120</v>
          </cell>
          <cell r="H106">
            <v>8559470.1199999992</v>
          </cell>
        </row>
        <row r="107">
          <cell r="B107" t="str">
            <v>CHAPA PUERTA</v>
          </cell>
          <cell r="C107" t="str">
            <v>UNIDAD</v>
          </cell>
          <cell r="D107">
            <v>1</v>
          </cell>
          <cell r="E107">
            <v>1060000</v>
          </cell>
          <cell r="F107">
            <v>1028200</v>
          </cell>
          <cell r="G107">
            <v>1028200</v>
          </cell>
          <cell r="H107">
            <v>1080638.2</v>
          </cell>
        </row>
        <row r="108">
          <cell r="B108" t="str">
            <v>CHUPA BOMBA FRENO</v>
          </cell>
          <cell r="C108" t="str">
            <v>UNIDAD</v>
          </cell>
          <cell r="D108">
            <v>1</v>
          </cell>
          <cell r="E108">
            <v>204001</v>
          </cell>
          <cell r="F108">
            <v>197881</v>
          </cell>
          <cell r="G108">
            <v>197881</v>
          </cell>
          <cell r="H108">
            <v>207972.93100000001</v>
          </cell>
        </row>
        <row r="109">
          <cell r="B109" t="str">
            <v>CHUPAS</v>
          </cell>
          <cell r="C109" t="str">
            <v>JUEGO</v>
          </cell>
          <cell r="D109">
            <v>1</v>
          </cell>
          <cell r="E109">
            <v>204001</v>
          </cell>
          <cell r="F109">
            <v>197881</v>
          </cell>
          <cell r="G109">
            <v>197881</v>
          </cell>
          <cell r="H109">
            <v>207972.93100000001</v>
          </cell>
        </row>
        <row r="110">
          <cell r="B110" t="str">
            <v>CIGÜEÑAL</v>
          </cell>
          <cell r="C110" t="str">
            <v>UNIDAD</v>
          </cell>
          <cell r="D110">
            <v>1</v>
          </cell>
          <cell r="E110">
            <v>8197000</v>
          </cell>
          <cell r="F110">
            <v>7951090</v>
          </cell>
          <cell r="G110">
            <v>7951090</v>
          </cell>
          <cell r="H110">
            <v>8356595.5899999999</v>
          </cell>
        </row>
        <row r="111">
          <cell r="B111" t="str">
            <v>CILINDRO FRENO</v>
          </cell>
          <cell r="C111" t="str">
            <v>UNIDAD</v>
          </cell>
          <cell r="D111">
            <v>1</v>
          </cell>
          <cell r="E111">
            <v>348000</v>
          </cell>
          <cell r="F111">
            <v>337560</v>
          </cell>
          <cell r="G111">
            <v>337560</v>
          </cell>
          <cell r="H111">
            <v>354775.56</v>
          </cell>
        </row>
        <row r="112">
          <cell r="B112" t="str">
            <v>CINTA AISLANTE</v>
          </cell>
          <cell r="C112" t="str">
            <v>UNIDAD</v>
          </cell>
          <cell r="D112">
            <v>1</v>
          </cell>
          <cell r="E112">
            <v>20000</v>
          </cell>
          <cell r="F112">
            <v>19400</v>
          </cell>
          <cell r="G112">
            <v>19400</v>
          </cell>
          <cell r="H112">
            <v>20389.400000000001</v>
          </cell>
        </row>
        <row r="113">
          <cell r="B113" t="str">
            <v>COLLARIN EMBRAGUE</v>
          </cell>
          <cell r="C113" t="str">
            <v>UNIDAD</v>
          </cell>
          <cell r="D113">
            <v>1</v>
          </cell>
          <cell r="E113">
            <v>646999</v>
          </cell>
          <cell r="F113">
            <v>627589</v>
          </cell>
          <cell r="G113">
            <v>627589</v>
          </cell>
          <cell r="H113">
            <v>659596.03899999999</v>
          </cell>
        </row>
        <row r="114">
          <cell r="B114" t="str">
            <v>COLUMNA DIRECCION</v>
          </cell>
          <cell r="C114" t="str">
            <v>UNIDAD</v>
          </cell>
          <cell r="D114">
            <v>1</v>
          </cell>
          <cell r="E114">
            <v>678000</v>
          </cell>
          <cell r="F114">
            <v>657660</v>
          </cell>
          <cell r="G114">
            <v>657660</v>
          </cell>
          <cell r="H114">
            <v>691200.66</v>
          </cell>
        </row>
        <row r="115">
          <cell r="B115" t="str">
            <v>COMPRESOR AIRE ACONDICIONADO</v>
          </cell>
          <cell r="C115" t="str">
            <v>UNIDAD</v>
          </cell>
          <cell r="D115">
            <v>1</v>
          </cell>
          <cell r="E115">
            <v>5016000</v>
          </cell>
          <cell r="F115">
            <v>4865520</v>
          </cell>
          <cell r="G115">
            <v>4865520</v>
          </cell>
          <cell r="H115">
            <v>5113661.5199999996</v>
          </cell>
        </row>
        <row r="116">
          <cell r="B116" t="str">
            <v>COPAS RIN</v>
          </cell>
          <cell r="C116" t="str">
            <v>JUEGO</v>
          </cell>
          <cell r="D116">
            <v>1</v>
          </cell>
          <cell r="E116">
            <v>780000</v>
          </cell>
          <cell r="F116">
            <v>756600</v>
          </cell>
          <cell r="G116">
            <v>756600</v>
          </cell>
          <cell r="H116">
            <v>795186.6</v>
          </cell>
        </row>
        <row r="117">
          <cell r="B117" t="str">
            <v>CORONA Y SPEED</v>
          </cell>
          <cell r="C117" t="str">
            <v>JUEGO</v>
          </cell>
          <cell r="D117">
            <v>1</v>
          </cell>
          <cell r="E117">
            <v>4460000</v>
          </cell>
          <cell r="F117">
            <v>4326200</v>
          </cell>
          <cell r="G117">
            <v>4326200</v>
          </cell>
          <cell r="H117">
            <v>4546836.2</v>
          </cell>
        </row>
        <row r="118">
          <cell r="B118" t="str">
            <v>CORREA UNICA ACCESORIOS</v>
          </cell>
          <cell r="C118" t="str">
            <v>UNIDAD</v>
          </cell>
          <cell r="D118">
            <v>1</v>
          </cell>
          <cell r="E118">
            <v>663000</v>
          </cell>
          <cell r="F118">
            <v>643110</v>
          </cell>
          <cell r="G118">
            <v>643110</v>
          </cell>
          <cell r="H118">
            <v>675908.61</v>
          </cell>
        </row>
        <row r="119">
          <cell r="B119" t="str">
            <v>CREMALLERA VIDRIO PUERTA</v>
          </cell>
          <cell r="C119" t="str">
            <v>UNIDAD</v>
          </cell>
          <cell r="D119">
            <v>1</v>
          </cell>
          <cell r="E119">
            <v>523000</v>
          </cell>
          <cell r="F119">
            <v>507310</v>
          </cell>
          <cell r="G119">
            <v>507310</v>
          </cell>
          <cell r="H119">
            <v>533182.81000000006</v>
          </cell>
        </row>
        <row r="120">
          <cell r="B120" t="str">
            <v>CRUCETA CARDAN</v>
          </cell>
          <cell r="C120" t="str">
            <v>UNIDAD</v>
          </cell>
          <cell r="D120">
            <v>1</v>
          </cell>
          <cell r="E120">
            <v>332000</v>
          </cell>
          <cell r="F120">
            <v>322040</v>
          </cell>
          <cell r="G120">
            <v>322040</v>
          </cell>
          <cell r="H120">
            <v>338464.04</v>
          </cell>
        </row>
        <row r="121">
          <cell r="B121" t="str">
            <v>CUBIERTA REPARTICION COMPLETA</v>
          </cell>
          <cell r="C121" t="str">
            <v>UNIDAD</v>
          </cell>
          <cell r="D121">
            <v>1</v>
          </cell>
          <cell r="E121">
            <v>3561000</v>
          </cell>
          <cell r="F121">
            <v>3454170</v>
          </cell>
          <cell r="G121">
            <v>3454170</v>
          </cell>
          <cell r="H121">
            <v>3630332.67</v>
          </cell>
        </row>
        <row r="122">
          <cell r="B122" t="str">
            <v>CUBO SINCRONIZADOR DE 1-2 MARCHAS</v>
          </cell>
          <cell r="C122" t="str">
            <v>UNIDAD</v>
          </cell>
          <cell r="D122">
            <v>1</v>
          </cell>
          <cell r="E122">
            <v>889000</v>
          </cell>
          <cell r="F122">
            <v>862330</v>
          </cell>
          <cell r="G122">
            <v>862330</v>
          </cell>
          <cell r="H122">
            <v>906308.83</v>
          </cell>
        </row>
        <row r="123">
          <cell r="B123" t="str">
            <v>CUBO SINCRONIZADOR DE 3 Y 4 MARCHAS</v>
          </cell>
          <cell r="C123" t="str">
            <v>UNIDAD</v>
          </cell>
          <cell r="D123">
            <v>1</v>
          </cell>
          <cell r="E123">
            <v>515000</v>
          </cell>
          <cell r="F123">
            <v>499550</v>
          </cell>
          <cell r="G123">
            <v>499550</v>
          </cell>
          <cell r="H123">
            <v>525027.05000000005</v>
          </cell>
        </row>
        <row r="124">
          <cell r="B124" t="str">
            <v>CULATA</v>
          </cell>
          <cell r="C124" t="str">
            <v>UNIDAD</v>
          </cell>
          <cell r="D124">
            <v>1</v>
          </cell>
          <cell r="E124">
            <v>12845000</v>
          </cell>
          <cell r="F124">
            <v>12459650</v>
          </cell>
          <cell r="G124">
            <v>12459650</v>
          </cell>
          <cell r="H124">
            <v>13095092.15</v>
          </cell>
        </row>
        <row r="125">
          <cell r="B125" t="str">
            <v>DEPOSITO LAVA VIDRIOS</v>
          </cell>
          <cell r="C125" t="str">
            <v>UNIDAD</v>
          </cell>
          <cell r="D125">
            <v>1</v>
          </cell>
          <cell r="E125">
            <v>413000</v>
          </cell>
          <cell r="F125">
            <v>400610</v>
          </cell>
          <cell r="G125">
            <v>400610</v>
          </cell>
          <cell r="H125">
            <v>421041.11</v>
          </cell>
        </row>
        <row r="126">
          <cell r="B126" t="str">
            <v>DISCO FRENO</v>
          </cell>
          <cell r="C126" t="str">
            <v>UNIDAD</v>
          </cell>
          <cell r="D126">
            <v>1</v>
          </cell>
          <cell r="E126">
            <v>784001</v>
          </cell>
          <cell r="F126">
            <v>760481</v>
          </cell>
          <cell r="G126">
            <v>760481</v>
          </cell>
          <cell r="H126">
            <v>799265.53099999996</v>
          </cell>
        </row>
        <row r="127">
          <cell r="B127" t="str">
            <v>DISCO FRENO DELANTERO</v>
          </cell>
          <cell r="C127" t="str">
            <v>UNIDAD</v>
          </cell>
          <cell r="D127">
            <v>1</v>
          </cell>
          <cell r="E127">
            <v>784001</v>
          </cell>
          <cell r="F127">
            <v>760481</v>
          </cell>
          <cell r="G127">
            <v>760481</v>
          </cell>
          <cell r="H127">
            <v>799265.53099999996</v>
          </cell>
        </row>
        <row r="128">
          <cell r="B128" t="str">
            <v>EJE CUENTA KILOMETROS</v>
          </cell>
          <cell r="C128" t="str">
            <v>UNIDAD</v>
          </cell>
          <cell r="D128">
            <v>1</v>
          </cell>
          <cell r="E128">
            <v>128000</v>
          </cell>
          <cell r="F128">
            <v>124160</v>
          </cell>
          <cell r="G128">
            <v>124160</v>
          </cell>
          <cell r="H128">
            <v>130492.16</v>
          </cell>
        </row>
        <row r="129">
          <cell r="B129" t="str">
            <v>EJE DE CAMBIO DE REVERSA/QUINTA MARCHA</v>
          </cell>
          <cell r="C129" t="str">
            <v>UNIDAD</v>
          </cell>
          <cell r="D129">
            <v>1</v>
          </cell>
          <cell r="E129">
            <v>1701000</v>
          </cell>
          <cell r="F129">
            <v>1649970</v>
          </cell>
          <cell r="G129">
            <v>1649970</v>
          </cell>
          <cell r="H129">
            <v>1734118.47</v>
          </cell>
        </row>
        <row r="130">
          <cell r="B130" t="str">
            <v>EJE DE ENTRADA</v>
          </cell>
          <cell r="C130" t="str">
            <v>UNIDAD</v>
          </cell>
          <cell r="D130">
            <v>1</v>
          </cell>
          <cell r="E130">
            <v>1745001</v>
          </cell>
          <cell r="F130">
            <v>1692651</v>
          </cell>
          <cell r="G130">
            <v>1692651</v>
          </cell>
          <cell r="H130">
            <v>1778976.2009999999</v>
          </cell>
        </row>
        <row r="131">
          <cell r="B131" t="str">
            <v>EJE DEL ENGRANAJE DEL PIÑON DIFERENCIAL</v>
          </cell>
          <cell r="C131" t="str">
            <v>UNIDAD</v>
          </cell>
          <cell r="D131">
            <v>1</v>
          </cell>
          <cell r="E131">
            <v>536000</v>
          </cell>
          <cell r="F131">
            <v>519920</v>
          </cell>
          <cell r="G131">
            <v>519920</v>
          </cell>
          <cell r="H131">
            <v>546435.92000000004</v>
          </cell>
        </row>
        <row r="132">
          <cell r="B132" t="str">
            <v>EMPAQUE BOMBA DE AGUA</v>
          </cell>
          <cell r="C132" t="str">
            <v>UNIDAD</v>
          </cell>
          <cell r="D132">
            <v>1</v>
          </cell>
          <cell r="E132">
            <v>44000</v>
          </cell>
          <cell r="F132">
            <v>42680</v>
          </cell>
          <cell r="G132">
            <v>42680</v>
          </cell>
          <cell r="H132">
            <v>44856.68</v>
          </cell>
        </row>
        <row r="133">
          <cell r="B133" t="str">
            <v>EMPAQUE CUERPO ACELERACION</v>
          </cell>
          <cell r="C133" t="str">
            <v>UNIDAD</v>
          </cell>
          <cell r="D133">
            <v>1</v>
          </cell>
          <cell r="E133">
            <v>23000</v>
          </cell>
          <cell r="F133">
            <v>22310</v>
          </cell>
          <cell r="G133">
            <v>22310</v>
          </cell>
          <cell r="H133">
            <v>23447.81</v>
          </cell>
        </row>
        <row r="134">
          <cell r="B134" t="str">
            <v>EMPAQUE DE LA CAJA DE CONTROL DE ENGRANAJE DE CAMBIOS</v>
          </cell>
          <cell r="C134" t="str">
            <v>UNIDAD</v>
          </cell>
          <cell r="D134">
            <v>1</v>
          </cell>
          <cell r="E134">
            <v>124000</v>
          </cell>
          <cell r="F134">
            <v>120280</v>
          </cell>
          <cell r="G134">
            <v>120280</v>
          </cell>
          <cell r="H134">
            <v>126414.28</v>
          </cell>
        </row>
        <row r="135">
          <cell r="B135" t="str">
            <v>EMPAQUETADURA BOMBA FRENO</v>
          </cell>
          <cell r="C135" t="str">
            <v>UNIDAD</v>
          </cell>
          <cell r="D135">
            <v>1</v>
          </cell>
          <cell r="E135">
            <v>395000</v>
          </cell>
          <cell r="F135">
            <v>383150</v>
          </cell>
          <cell r="G135">
            <v>383150</v>
          </cell>
          <cell r="H135">
            <v>402690.65</v>
          </cell>
        </row>
        <row r="136">
          <cell r="B136" t="str">
            <v>EMPAQUETADURA CAJA DIRECCION COMPLETA</v>
          </cell>
          <cell r="C136" t="str">
            <v>UNIDAD</v>
          </cell>
          <cell r="D136">
            <v>1</v>
          </cell>
          <cell r="E136">
            <v>694000</v>
          </cell>
          <cell r="F136">
            <v>673180</v>
          </cell>
          <cell r="G136">
            <v>673180</v>
          </cell>
          <cell r="H136">
            <v>707512.18</v>
          </cell>
        </row>
        <row r="137">
          <cell r="B137" t="str">
            <v>EMPAQUETADURA COMPLETA CAJA DIRECCION</v>
          </cell>
          <cell r="C137" t="str">
            <v>KIT</v>
          </cell>
          <cell r="D137">
            <v>1</v>
          </cell>
          <cell r="E137">
            <v>694000</v>
          </cell>
          <cell r="F137">
            <v>673180</v>
          </cell>
          <cell r="G137">
            <v>673180</v>
          </cell>
          <cell r="H137">
            <v>707512.18</v>
          </cell>
        </row>
        <row r="138">
          <cell r="B138" t="str">
            <v>EMPAQUETADURA MOTOR COMPLETA</v>
          </cell>
          <cell r="C138" t="str">
            <v>JUEGO</v>
          </cell>
          <cell r="D138">
            <v>1</v>
          </cell>
          <cell r="E138">
            <v>1677000</v>
          </cell>
          <cell r="F138">
            <v>1626690</v>
          </cell>
          <cell r="G138">
            <v>1626690</v>
          </cell>
          <cell r="H138">
            <v>1709651.19</v>
          </cell>
        </row>
        <row r="139">
          <cell r="B139" t="str">
            <v>ENFOCADOR RADIADOR</v>
          </cell>
          <cell r="C139" t="str">
            <v>UNIDAD</v>
          </cell>
          <cell r="D139">
            <v>1</v>
          </cell>
          <cell r="E139">
            <v>492000</v>
          </cell>
          <cell r="F139">
            <v>477240</v>
          </cell>
          <cell r="G139">
            <v>477240</v>
          </cell>
          <cell r="H139">
            <v>501579.24</v>
          </cell>
        </row>
        <row r="140">
          <cell r="B140" t="str">
            <v>ENFRIADOR DE ACEITE</v>
          </cell>
          <cell r="C140" t="str">
            <v>UNIDAD</v>
          </cell>
          <cell r="D140">
            <v>1</v>
          </cell>
          <cell r="E140">
            <v>2350000</v>
          </cell>
          <cell r="F140">
            <v>2279500</v>
          </cell>
          <cell r="G140">
            <v>2279500</v>
          </cell>
          <cell r="H140">
            <v>2395754.5</v>
          </cell>
        </row>
        <row r="141">
          <cell r="B141" t="str">
            <v>ENGRANAJE DE CUARTA MARCHA DEL EJE CONTADOR</v>
          </cell>
          <cell r="C141" t="str">
            <v>UNIDAD</v>
          </cell>
          <cell r="D141">
            <v>1</v>
          </cell>
          <cell r="E141">
            <v>1745001</v>
          </cell>
          <cell r="F141">
            <v>1692651</v>
          </cell>
          <cell r="G141">
            <v>1692651</v>
          </cell>
          <cell r="H141">
            <v>1778976.2009999999</v>
          </cell>
        </row>
        <row r="142">
          <cell r="B142" t="str">
            <v>ENGRANAJE DE CUARTA MARCHA EJE DE ENTRADA</v>
          </cell>
          <cell r="C142" t="str">
            <v>UNIDAD</v>
          </cell>
          <cell r="D142">
            <v>1</v>
          </cell>
          <cell r="E142">
            <v>1745001</v>
          </cell>
          <cell r="F142">
            <v>1692651</v>
          </cell>
          <cell r="G142">
            <v>1692651</v>
          </cell>
          <cell r="H142">
            <v>1778976.2009999999</v>
          </cell>
        </row>
        <row r="143">
          <cell r="B143" t="str">
            <v>ENGRANAJE DE PRIMERA MARCHA EJE CONTADOR</v>
          </cell>
          <cell r="C143" t="str">
            <v>UNIDAD</v>
          </cell>
          <cell r="D143">
            <v>1</v>
          </cell>
          <cell r="E143">
            <v>1604000</v>
          </cell>
          <cell r="F143">
            <v>1555880</v>
          </cell>
          <cell r="G143">
            <v>1555880</v>
          </cell>
          <cell r="H143">
            <v>1635229.88</v>
          </cell>
        </row>
        <row r="144">
          <cell r="B144" t="str">
            <v>ENGRANAJE DE QUINTA MARCHA DEL EJE CONTADOR</v>
          </cell>
          <cell r="C144" t="str">
            <v>UNIDAD</v>
          </cell>
          <cell r="D144">
            <v>1</v>
          </cell>
          <cell r="E144">
            <v>900001</v>
          </cell>
          <cell r="F144">
            <v>873001</v>
          </cell>
          <cell r="G144">
            <v>873001</v>
          </cell>
          <cell r="H144">
            <v>917524.05099999998</v>
          </cell>
        </row>
        <row r="145">
          <cell r="B145" t="str">
            <v>ENGRANAJE DE REVERSA</v>
          </cell>
          <cell r="C145" t="str">
            <v>UNIDAD</v>
          </cell>
          <cell r="D145">
            <v>1</v>
          </cell>
          <cell r="E145">
            <v>758000</v>
          </cell>
          <cell r="F145">
            <v>735260</v>
          </cell>
          <cell r="G145">
            <v>735260</v>
          </cell>
          <cell r="H145">
            <v>772758.26</v>
          </cell>
        </row>
        <row r="146">
          <cell r="B146" t="str">
            <v>ENGRANAJE DE SEGUNDA MARCHA DEL EJE CONTADOR</v>
          </cell>
          <cell r="C146" t="str">
            <v>UNIDAD</v>
          </cell>
          <cell r="D146">
            <v>1</v>
          </cell>
          <cell r="E146">
            <v>1055000</v>
          </cell>
          <cell r="F146">
            <v>1023350</v>
          </cell>
          <cell r="G146">
            <v>1023350</v>
          </cell>
          <cell r="H146">
            <v>1075540.8500000001</v>
          </cell>
        </row>
        <row r="147">
          <cell r="B147" t="str">
            <v>ENGRANAJE DE TERCERA MARCHA DEL EJE CONTADOR</v>
          </cell>
          <cell r="C147" t="str">
            <v>UNIDAD</v>
          </cell>
          <cell r="D147">
            <v>1</v>
          </cell>
          <cell r="E147">
            <v>909001</v>
          </cell>
          <cell r="F147">
            <v>881731</v>
          </cell>
          <cell r="G147">
            <v>881731</v>
          </cell>
          <cell r="H147">
            <v>926699.28099999996</v>
          </cell>
        </row>
        <row r="148">
          <cell r="B148" t="str">
            <v>ENGRANAJE DE TERCERA MARCHA EJE DE ENTRADA</v>
          </cell>
          <cell r="C148" t="str">
            <v>UNIDAD</v>
          </cell>
          <cell r="D148">
            <v>1</v>
          </cell>
          <cell r="E148">
            <v>909001</v>
          </cell>
          <cell r="F148">
            <v>881731</v>
          </cell>
          <cell r="G148">
            <v>881731</v>
          </cell>
          <cell r="H148">
            <v>926699.28099999996</v>
          </cell>
        </row>
        <row r="149">
          <cell r="B149" t="str">
            <v>ENGRANAJE DEL LADO DEL DIFERENCIAL</v>
          </cell>
          <cell r="C149" t="str">
            <v>UNIDAD</v>
          </cell>
          <cell r="D149">
            <v>1</v>
          </cell>
          <cell r="E149">
            <v>2335000</v>
          </cell>
          <cell r="F149">
            <v>2264950</v>
          </cell>
          <cell r="G149">
            <v>2264950</v>
          </cell>
          <cell r="H149">
            <v>2380462.4500000002</v>
          </cell>
        </row>
        <row r="150">
          <cell r="B150" t="str">
            <v>ENGRANAJE DEL VELOCIMETRO</v>
          </cell>
          <cell r="C150" t="str">
            <v>UNIDAD</v>
          </cell>
          <cell r="D150">
            <v>1</v>
          </cell>
          <cell r="E150">
            <v>128000</v>
          </cell>
          <cell r="F150">
            <v>124160</v>
          </cell>
          <cell r="G150">
            <v>124160</v>
          </cell>
          <cell r="H150">
            <v>130492.16</v>
          </cell>
        </row>
        <row r="151">
          <cell r="B151" t="str">
            <v>ENGRANAJE QUINTA MARCHA DEL EJE DE ENTRADA</v>
          </cell>
          <cell r="C151" t="str">
            <v>UNIDAD</v>
          </cell>
          <cell r="D151">
            <v>1</v>
          </cell>
          <cell r="E151">
            <v>900001</v>
          </cell>
          <cell r="F151">
            <v>873001</v>
          </cell>
          <cell r="G151">
            <v>873001</v>
          </cell>
          <cell r="H151">
            <v>917524.05099999998</v>
          </cell>
        </row>
        <row r="152">
          <cell r="B152" t="str">
            <v>ESCOBILLA ALTERNADOR</v>
          </cell>
          <cell r="C152" t="str">
            <v>JUEGO</v>
          </cell>
          <cell r="D152">
            <v>1</v>
          </cell>
          <cell r="E152">
            <v>346000</v>
          </cell>
          <cell r="F152">
            <v>335620</v>
          </cell>
          <cell r="G152">
            <v>335620</v>
          </cell>
          <cell r="H152">
            <v>352736.62</v>
          </cell>
        </row>
        <row r="153">
          <cell r="B153" t="str">
            <v>ESCOBILLA ARRANQUE</v>
          </cell>
          <cell r="C153" t="str">
            <v>JUEGO</v>
          </cell>
          <cell r="D153">
            <v>1</v>
          </cell>
          <cell r="E153">
            <v>113000</v>
          </cell>
          <cell r="F153">
            <v>109610</v>
          </cell>
          <cell r="G153">
            <v>109610</v>
          </cell>
          <cell r="H153">
            <v>115200.11</v>
          </cell>
        </row>
        <row r="154">
          <cell r="B154" t="str">
            <v>ESCOBILLAS DE ALTERNADOR</v>
          </cell>
          <cell r="C154" t="str">
            <v>UNIDAD</v>
          </cell>
          <cell r="D154">
            <v>1</v>
          </cell>
          <cell r="E154">
            <v>346000</v>
          </cell>
          <cell r="F154">
            <v>335620</v>
          </cell>
          <cell r="G154">
            <v>335620</v>
          </cell>
          <cell r="H154">
            <v>352736.62</v>
          </cell>
        </row>
        <row r="155">
          <cell r="B155" t="str">
            <v>FAN CLUTCH</v>
          </cell>
          <cell r="C155" t="str">
            <v>UNIDAD</v>
          </cell>
          <cell r="D155">
            <v>1</v>
          </cell>
          <cell r="E155">
            <v>1836000</v>
          </cell>
          <cell r="F155">
            <v>1780920</v>
          </cell>
          <cell r="G155">
            <v>1780920</v>
          </cell>
          <cell r="H155">
            <v>1871746.92</v>
          </cell>
        </row>
        <row r="156">
          <cell r="B156" t="str">
            <v>FILTRO DE ACEITE</v>
          </cell>
          <cell r="C156" t="str">
            <v>UNIDAD</v>
          </cell>
          <cell r="D156">
            <v>1</v>
          </cell>
          <cell r="E156">
            <v>81000</v>
          </cell>
          <cell r="F156">
            <v>78570</v>
          </cell>
          <cell r="G156">
            <v>78570</v>
          </cell>
          <cell r="H156">
            <v>82577.070000000007</v>
          </cell>
        </row>
        <row r="157">
          <cell r="B157" t="str">
            <v>FILTRO DE AIRE</v>
          </cell>
          <cell r="C157" t="str">
            <v>UNIDAD</v>
          </cell>
          <cell r="D157">
            <v>1</v>
          </cell>
          <cell r="E157">
            <v>240000</v>
          </cell>
          <cell r="F157">
            <v>232800</v>
          </cell>
          <cell r="G157">
            <v>232800</v>
          </cell>
          <cell r="H157">
            <v>244672.8</v>
          </cell>
        </row>
        <row r="158">
          <cell r="B158" t="str">
            <v>FILTRO DE AIRE ACONDICIONADO</v>
          </cell>
          <cell r="C158" t="str">
            <v>UNIDAD</v>
          </cell>
          <cell r="D158">
            <v>1</v>
          </cell>
          <cell r="E158">
            <v>303000</v>
          </cell>
          <cell r="F158">
            <v>293910</v>
          </cell>
          <cell r="G158">
            <v>293910</v>
          </cell>
          <cell r="H158">
            <v>308899.40999999997</v>
          </cell>
        </row>
        <row r="159">
          <cell r="B159" t="str">
            <v>FILTRO DE COMBUSTIBLE</v>
          </cell>
          <cell r="C159" t="str">
            <v>UNIDAD</v>
          </cell>
          <cell r="D159">
            <v>1</v>
          </cell>
          <cell r="E159">
            <v>330000</v>
          </cell>
          <cell r="F159">
            <v>320100</v>
          </cell>
          <cell r="G159">
            <v>320100</v>
          </cell>
          <cell r="H159">
            <v>336425.1</v>
          </cell>
        </row>
        <row r="160">
          <cell r="B160" t="str">
            <v>FILTRO EVAPORADOR A/C</v>
          </cell>
          <cell r="C160" t="str">
            <v>UNIDAD</v>
          </cell>
          <cell r="D160">
            <v>1</v>
          </cell>
          <cell r="E160">
            <v>3417000</v>
          </cell>
          <cell r="F160">
            <v>3314490</v>
          </cell>
          <cell r="G160">
            <v>3314490</v>
          </cell>
          <cell r="H160">
            <v>3483528.99</v>
          </cell>
        </row>
        <row r="161">
          <cell r="B161" t="str">
            <v>FILTRO PRINCIPAL ACEITE</v>
          </cell>
          <cell r="C161" t="str">
            <v>UNIDAD</v>
          </cell>
          <cell r="D161">
            <v>1</v>
          </cell>
          <cell r="E161">
            <v>81000</v>
          </cell>
          <cell r="F161">
            <v>78570</v>
          </cell>
          <cell r="G161">
            <v>78570</v>
          </cell>
          <cell r="H161">
            <v>82577.070000000007</v>
          </cell>
        </row>
        <row r="162">
          <cell r="B162" t="str">
            <v>FISIBLE DE AUTOMOCION MINI DE 2 A 30 AMPER</v>
          </cell>
          <cell r="C162" t="str">
            <v>UNIDAD</v>
          </cell>
          <cell r="D162">
            <v>1</v>
          </cell>
          <cell r="E162">
            <v>6000</v>
          </cell>
          <cell r="F162">
            <v>5820</v>
          </cell>
          <cell r="G162">
            <v>5820</v>
          </cell>
          <cell r="H162">
            <v>6116.82</v>
          </cell>
        </row>
        <row r="163">
          <cell r="B163" t="str">
            <v>FISIBLE MAXI DE 20 A 50 AMPER</v>
          </cell>
          <cell r="C163" t="str">
            <v>UNIDAD</v>
          </cell>
          <cell r="D163">
            <v>1</v>
          </cell>
          <cell r="E163">
            <v>5000</v>
          </cell>
          <cell r="F163">
            <v>4850</v>
          </cell>
          <cell r="G163">
            <v>4850</v>
          </cell>
          <cell r="H163">
            <v>5097.3500000000004</v>
          </cell>
        </row>
        <row r="164">
          <cell r="B164" t="str">
            <v>FISIBLE MINI PERFIL BAJO DE 2 A 30 AMPER</v>
          </cell>
          <cell r="C164" t="str">
            <v>UNIDAD</v>
          </cell>
          <cell r="D164">
            <v>1</v>
          </cell>
          <cell r="E164">
            <v>5000</v>
          </cell>
          <cell r="F164">
            <v>4850</v>
          </cell>
          <cell r="G164">
            <v>4850</v>
          </cell>
          <cell r="H164">
            <v>5097.3500000000004</v>
          </cell>
        </row>
        <row r="165">
          <cell r="B165" t="str">
            <v>FLASHER DIRECCIONALES</v>
          </cell>
          <cell r="C165" t="str">
            <v>UNIDAD</v>
          </cell>
          <cell r="D165">
            <v>1</v>
          </cell>
          <cell r="E165">
            <v>262000</v>
          </cell>
          <cell r="F165">
            <v>254140</v>
          </cell>
          <cell r="G165">
            <v>254140</v>
          </cell>
          <cell r="H165">
            <v>267101.14</v>
          </cell>
        </row>
        <row r="166">
          <cell r="B166" t="str">
            <v>FLOTADOR TANQUE COMBUSTIBLE</v>
          </cell>
          <cell r="C166" t="str">
            <v>UNIDAD</v>
          </cell>
          <cell r="D166">
            <v>1</v>
          </cell>
          <cell r="E166">
            <v>308001</v>
          </cell>
          <cell r="F166">
            <v>298761</v>
          </cell>
          <cell r="G166">
            <v>298761</v>
          </cell>
          <cell r="H166">
            <v>313997.81099999999</v>
          </cell>
        </row>
        <row r="167">
          <cell r="B167" t="str">
            <v>FUSIBLE DE AUTOMOCION MINI DE 2 A 30 AMPER</v>
          </cell>
          <cell r="C167" t="str">
            <v>UNIDAD</v>
          </cell>
          <cell r="D167">
            <v>1</v>
          </cell>
          <cell r="E167">
            <v>6000</v>
          </cell>
          <cell r="F167">
            <v>5820</v>
          </cell>
          <cell r="G167">
            <v>5820</v>
          </cell>
          <cell r="H167">
            <v>6116.82</v>
          </cell>
        </row>
        <row r="168">
          <cell r="B168" t="str">
            <v>FUSIBLE MAXI DE 20 A 50 AMPER</v>
          </cell>
          <cell r="C168" t="str">
            <v>UNIDAD</v>
          </cell>
          <cell r="D168">
            <v>1</v>
          </cell>
          <cell r="E168">
            <v>5000</v>
          </cell>
          <cell r="F168">
            <v>4850</v>
          </cell>
          <cell r="G168">
            <v>4850</v>
          </cell>
          <cell r="H168">
            <v>5097.3500000000004</v>
          </cell>
        </row>
        <row r="169">
          <cell r="B169" t="str">
            <v>FUSIBLE MINI PERFIL BAJO DE 2 A 30 AMPER</v>
          </cell>
          <cell r="C169" t="str">
            <v>UNIDAD</v>
          </cell>
          <cell r="D169">
            <v>1</v>
          </cell>
          <cell r="E169">
            <v>5000</v>
          </cell>
          <cell r="F169">
            <v>4850</v>
          </cell>
          <cell r="G169">
            <v>4850</v>
          </cell>
          <cell r="H169">
            <v>5097.3500000000004</v>
          </cell>
        </row>
        <row r="170">
          <cell r="B170" t="str">
            <v>FUSIBLE NORMAL DE 1 A 40 AMPER</v>
          </cell>
          <cell r="C170" t="str">
            <v>UNIDAD</v>
          </cell>
          <cell r="D170">
            <v>1</v>
          </cell>
          <cell r="E170">
            <v>274000</v>
          </cell>
          <cell r="F170">
            <v>265780</v>
          </cell>
          <cell r="G170">
            <v>265780</v>
          </cell>
          <cell r="H170">
            <v>279334.78000000003</v>
          </cell>
        </row>
        <row r="171">
          <cell r="B171" t="str">
            <v>FUSIBLE TERMICO</v>
          </cell>
          <cell r="C171" t="str">
            <v>UNIDAD</v>
          </cell>
          <cell r="D171">
            <v>1</v>
          </cell>
          <cell r="E171">
            <v>59000</v>
          </cell>
          <cell r="F171">
            <v>57230</v>
          </cell>
          <cell r="G171">
            <v>57230</v>
          </cell>
          <cell r="H171">
            <v>60148.73</v>
          </cell>
        </row>
        <row r="172">
          <cell r="B172" t="str">
            <v>GOLLETE TANQUE COMBUSTIBLE</v>
          </cell>
          <cell r="C172" t="str">
            <v>UNIDAD</v>
          </cell>
          <cell r="D172">
            <v>1</v>
          </cell>
          <cell r="E172">
            <v>737000</v>
          </cell>
          <cell r="F172">
            <v>714890</v>
          </cell>
          <cell r="G172">
            <v>714890</v>
          </cell>
          <cell r="H172">
            <v>751349.39</v>
          </cell>
        </row>
        <row r="173">
          <cell r="B173" t="str">
            <v>GRASA DE LITIO</v>
          </cell>
          <cell r="C173" t="str">
            <v>UNIDAD</v>
          </cell>
          <cell r="D173">
            <v>1</v>
          </cell>
          <cell r="E173">
            <v>18000</v>
          </cell>
          <cell r="F173">
            <v>17460</v>
          </cell>
          <cell r="G173">
            <v>17460</v>
          </cell>
          <cell r="H173">
            <v>18350.46</v>
          </cell>
        </row>
        <row r="174">
          <cell r="B174" t="str">
            <v>GUARDA POLVOS AXIALES</v>
          </cell>
          <cell r="C174" t="str">
            <v>UNIDAD</v>
          </cell>
          <cell r="D174">
            <v>1</v>
          </cell>
          <cell r="E174">
            <v>86000</v>
          </cell>
          <cell r="F174">
            <v>83420</v>
          </cell>
          <cell r="G174">
            <v>83420</v>
          </cell>
          <cell r="H174">
            <v>87674.42</v>
          </cell>
        </row>
        <row r="175">
          <cell r="B175" t="str">
            <v>GUARDA POLVOS CAJA DE DIRECCION</v>
          </cell>
          <cell r="C175" t="str">
            <v>JUEGO</v>
          </cell>
          <cell r="D175">
            <v>1</v>
          </cell>
          <cell r="E175">
            <v>172000</v>
          </cell>
          <cell r="F175">
            <v>166840</v>
          </cell>
          <cell r="G175">
            <v>166840</v>
          </cell>
          <cell r="H175">
            <v>175348.84</v>
          </cell>
        </row>
        <row r="176">
          <cell r="B176" t="str">
            <v>GUARDA POLVOS CAJA DIRECCION</v>
          </cell>
          <cell r="C176" t="str">
            <v>UNIDAD</v>
          </cell>
          <cell r="D176">
            <v>1</v>
          </cell>
          <cell r="E176">
            <v>86000</v>
          </cell>
          <cell r="F176">
            <v>83420</v>
          </cell>
          <cell r="G176">
            <v>83420</v>
          </cell>
          <cell r="H176">
            <v>87674.42</v>
          </cell>
        </row>
        <row r="177">
          <cell r="B177" t="str">
            <v>GUARDAPOLVO HORQUILLA</v>
          </cell>
          <cell r="C177" t="str">
            <v>UNIDAD</v>
          </cell>
          <cell r="D177">
            <v>1</v>
          </cell>
          <cell r="E177">
            <v>15000</v>
          </cell>
          <cell r="F177">
            <v>14550</v>
          </cell>
          <cell r="G177">
            <v>14550</v>
          </cell>
          <cell r="H177">
            <v>15292.05</v>
          </cell>
        </row>
        <row r="178">
          <cell r="B178" t="str">
            <v>GUAYA FRENO DE MANO - DER</v>
          </cell>
          <cell r="C178" t="str">
            <v>UNIDAD</v>
          </cell>
          <cell r="D178">
            <v>1</v>
          </cell>
          <cell r="E178">
            <v>238000</v>
          </cell>
          <cell r="F178">
            <v>230860</v>
          </cell>
          <cell r="G178">
            <v>230860</v>
          </cell>
          <cell r="H178">
            <v>242633.86</v>
          </cell>
        </row>
        <row r="179">
          <cell r="B179" t="str">
            <v>GUAYA FRENO DE MANO – IZQ</v>
          </cell>
          <cell r="C179" t="str">
            <v>UNIDAD</v>
          </cell>
          <cell r="D179">
            <v>1</v>
          </cell>
          <cell r="E179">
            <v>355000</v>
          </cell>
          <cell r="F179">
            <v>344350</v>
          </cell>
          <cell r="G179">
            <v>344350</v>
          </cell>
          <cell r="H179">
            <v>361911.85</v>
          </cell>
        </row>
        <row r="180">
          <cell r="B180" t="str">
            <v>GUIAS VALVULA</v>
          </cell>
          <cell r="C180" t="str">
            <v>JUEGO</v>
          </cell>
          <cell r="D180">
            <v>1</v>
          </cell>
          <cell r="E180">
            <v>1104000</v>
          </cell>
          <cell r="F180">
            <v>1070880</v>
          </cell>
          <cell r="G180">
            <v>1070880</v>
          </cell>
          <cell r="H180">
            <v>1125494.8799999999</v>
          </cell>
        </row>
        <row r="181">
          <cell r="B181" t="str">
            <v>GUIAS VALVULA ADMISION</v>
          </cell>
          <cell r="C181" t="str">
            <v>JUEGO</v>
          </cell>
          <cell r="D181">
            <v>1</v>
          </cell>
          <cell r="E181">
            <v>552000</v>
          </cell>
          <cell r="F181">
            <v>535440</v>
          </cell>
          <cell r="G181">
            <v>535440</v>
          </cell>
          <cell r="H181">
            <v>562747.43999999994</v>
          </cell>
        </row>
        <row r="182">
          <cell r="B182" t="str">
            <v>GUIAS VALVULA ESCAPE</v>
          </cell>
          <cell r="C182" t="str">
            <v>JUEGO</v>
          </cell>
          <cell r="D182">
            <v>1</v>
          </cell>
          <cell r="E182">
            <v>552000</v>
          </cell>
          <cell r="F182">
            <v>535440</v>
          </cell>
          <cell r="G182">
            <v>535440</v>
          </cell>
          <cell r="H182">
            <v>562747.43999999994</v>
          </cell>
        </row>
        <row r="183">
          <cell r="B183" t="str">
            <v>HORQUILLA DE CAMBIO DE ALTA VELOCIDAD</v>
          </cell>
          <cell r="C183" t="str">
            <v>UNIDAD</v>
          </cell>
          <cell r="D183">
            <v>1</v>
          </cell>
          <cell r="E183">
            <v>298000</v>
          </cell>
          <cell r="F183">
            <v>289060</v>
          </cell>
          <cell r="G183">
            <v>289060</v>
          </cell>
          <cell r="H183">
            <v>303802.06</v>
          </cell>
        </row>
        <row r="184">
          <cell r="B184" t="str">
            <v>HORQUILLA DE CAMBIO DE BAJA VELOCIDAD</v>
          </cell>
          <cell r="C184" t="str">
            <v>UNIDAD</v>
          </cell>
          <cell r="D184">
            <v>1</v>
          </cell>
          <cell r="E184">
            <v>328000</v>
          </cell>
          <cell r="F184">
            <v>318160</v>
          </cell>
          <cell r="G184">
            <v>318160</v>
          </cell>
          <cell r="H184">
            <v>334386.15999999997</v>
          </cell>
        </row>
        <row r="185">
          <cell r="B185" t="str">
            <v>HORQUILLA DE CAMBIO DE REVERSA/QUINTA MARCHA</v>
          </cell>
          <cell r="C185" t="str">
            <v>UNIDAD</v>
          </cell>
          <cell r="D185">
            <v>1</v>
          </cell>
          <cell r="E185">
            <v>553000</v>
          </cell>
          <cell r="F185">
            <v>536410</v>
          </cell>
          <cell r="G185">
            <v>536410</v>
          </cell>
          <cell r="H185">
            <v>563766.91</v>
          </cell>
        </row>
        <row r="186">
          <cell r="B186" t="str">
            <v>HORQUILLA EMBRAGUE</v>
          </cell>
          <cell r="C186" t="str">
            <v>UNIDAD</v>
          </cell>
          <cell r="D186">
            <v>1</v>
          </cell>
          <cell r="E186">
            <v>589000</v>
          </cell>
          <cell r="F186">
            <v>571330</v>
          </cell>
          <cell r="G186">
            <v>571330</v>
          </cell>
          <cell r="H186">
            <v>600467.82999999996</v>
          </cell>
        </row>
        <row r="187">
          <cell r="B187" t="str">
            <v>IMPULSADOR MOTOR</v>
          </cell>
          <cell r="C187" t="str">
            <v>UNIDAD</v>
          </cell>
          <cell r="D187">
            <v>1</v>
          </cell>
          <cell r="E187">
            <v>71000</v>
          </cell>
          <cell r="F187">
            <v>68870</v>
          </cell>
          <cell r="G187">
            <v>68870</v>
          </cell>
          <cell r="H187">
            <v>72382.37</v>
          </cell>
        </row>
        <row r="188">
          <cell r="B188" t="str">
            <v>IMPULSOR O BENDIX</v>
          </cell>
          <cell r="C188" t="str">
            <v>UNIDAD</v>
          </cell>
          <cell r="D188">
            <v>1</v>
          </cell>
          <cell r="E188">
            <v>777000</v>
          </cell>
          <cell r="F188">
            <v>753690</v>
          </cell>
          <cell r="G188">
            <v>753690</v>
          </cell>
          <cell r="H188">
            <v>792128.19</v>
          </cell>
        </row>
        <row r="189">
          <cell r="B189" t="str">
            <v>INTERRUPTOR ELEVA VIDRIOS</v>
          </cell>
          <cell r="C189" t="str">
            <v>UNIDAD</v>
          </cell>
          <cell r="D189">
            <v>1</v>
          </cell>
          <cell r="E189">
            <v>1146000</v>
          </cell>
          <cell r="F189">
            <v>1111620</v>
          </cell>
          <cell r="G189">
            <v>1111620</v>
          </cell>
          <cell r="H189">
            <v>1168312.6200000001</v>
          </cell>
        </row>
        <row r="190">
          <cell r="B190" t="str">
            <v>INTERRUPTOR O PERA DE REVERSA</v>
          </cell>
          <cell r="C190" t="str">
            <v>UNIDAD</v>
          </cell>
          <cell r="D190">
            <v>1</v>
          </cell>
          <cell r="E190">
            <v>160000</v>
          </cell>
          <cell r="F190">
            <v>155200</v>
          </cell>
          <cell r="G190">
            <v>155200</v>
          </cell>
          <cell r="H190">
            <v>163115.20000000001</v>
          </cell>
        </row>
        <row r="191">
          <cell r="B191" t="str">
            <v>INTERRUPTOR PARQUEO</v>
          </cell>
          <cell r="C191" t="str">
            <v>UNIDAD</v>
          </cell>
          <cell r="D191">
            <v>1</v>
          </cell>
          <cell r="E191">
            <v>276000</v>
          </cell>
          <cell r="F191">
            <v>267720</v>
          </cell>
          <cell r="G191">
            <v>267720</v>
          </cell>
          <cell r="H191">
            <v>281373.71999999997</v>
          </cell>
        </row>
        <row r="192">
          <cell r="B192" t="str">
            <v>INYECTOR</v>
          </cell>
          <cell r="C192" t="str">
            <v>UNIDAD</v>
          </cell>
          <cell r="D192">
            <v>1</v>
          </cell>
          <cell r="E192">
            <v>1457000</v>
          </cell>
          <cell r="F192">
            <v>1413290</v>
          </cell>
          <cell r="G192">
            <v>1413290</v>
          </cell>
          <cell r="H192">
            <v>1485367.79</v>
          </cell>
        </row>
        <row r="193">
          <cell r="B193" t="str">
            <v>JUEGO DE CAUCHO VALVULAS</v>
          </cell>
          <cell r="C193" t="str">
            <v>JUEGO</v>
          </cell>
          <cell r="D193">
            <v>1</v>
          </cell>
          <cell r="E193">
            <v>912000</v>
          </cell>
          <cell r="F193">
            <v>884640</v>
          </cell>
          <cell r="G193">
            <v>884640</v>
          </cell>
          <cell r="H193">
            <v>929756.64</v>
          </cell>
        </row>
        <row r="194">
          <cell r="B194" t="str">
            <v>JUEGO DE LAINAS AJUSTE DIFERENCIAL</v>
          </cell>
          <cell r="C194" t="str">
            <v>JUEGO</v>
          </cell>
          <cell r="D194">
            <v>1</v>
          </cell>
          <cell r="E194">
            <v>48000</v>
          </cell>
          <cell r="F194">
            <v>46560</v>
          </cell>
          <cell r="G194">
            <v>46560</v>
          </cell>
          <cell r="H194">
            <v>48934.559999999998</v>
          </cell>
        </row>
        <row r="195">
          <cell r="B195" t="str">
            <v>JUNTA CUERPO DEL ACELERADOR</v>
          </cell>
          <cell r="C195" t="str">
            <v>UNIDAD</v>
          </cell>
          <cell r="D195">
            <v>1</v>
          </cell>
          <cell r="E195">
            <v>23000</v>
          </cell>
          <cell r="F195">
            <v>22310</v>
          </cell>
          <cell r="G195">
            <v>22310</v>
          </cell>
          <cell r="H195">
            <v>23447.81</v>
          </cell>
        </row>
        <row r="196">
          <cell r="B196" t="str">
            <v>JUNTA CULATA</v>
          </cell>
          <cell r="C196" t="str">
            <v>UNIDAD</v>
          </cell>
          <cell r="D196">
            <v>1</v>
          </cell>
          <cell r="E196">
            <v>342000</v>
          </cell>
          <cell r="F196">
            <v>331740</v>
          </cell>
          <cell r="G196">
            <v>331740</v>
          </cell>
          <cell r="H196">
            <v>348658.74</v>
          </cell>
        </row>
        <row r="197">
          <cell r="B197" t="str">
            <v>JUNTA DEL MULTIPLE ESCAPE</v>
          </cell>
          <cell r="C197" t="str">
            <v>UNIDAD</v>
          </cell>
          <cell r="D197">
            <v>1</v>
          </cell>
          <cell r="E197">
            <v>91000</v>
          </cell>
          <cell r="F197">
            <v>88270</v>
          </cell>
          <cell r="G197">
            <v>88270</v>
          </cell>
          <cell r="H197">
            <v>92771.77</v>
          </cell>
        </row>
        <row r="198">
          <cell r="B198" t="str">
            <v>JUNTA MULTIPLE</v>
          </cell>
          <cell r="C198" t="str">
            <v>UNIDAD</v>
          </cell>
          <cell r="D198">
            <v>1</v>
          </cell>
          <cell r="E198">
            <v>91000</v>
          </cell>
          <cell r="F198">
            <v>88270</v>
          </cell>
          <cell r="G198">
            <v>88270</v>
          </cell>
          <cell r="H198">
            <v>92771.77</v>
          </cell>
        </row>
        <row r="199">
          <cell r="B199" t="str">
            <v>JUNTA MULTIPLE DE ADMISION</v>
          </cell>
          <cell r="C199" t="str">
            <v>UNIDAD</v>
          </cell>
          <cell r="D199">
            <v>1</v>
          </cell>
          <cell r="E199">
            <v>100000</v>
          </cell>
          <cell r="F199">
            <v>97000</v>
          </cell>
          <cell r="G199">
            <v>97000</v>
          </cell>
          <cell r="H199">
            <v>101947</v>
          </cell>
        </row>
        <row r="200">
          <cell r="B200" t="str">
            <v>JUNTA TAPA VALVULAS</v>
          </cell>
          <cell r="C200" t="str">
            <v>UNIDAD</v>
          </cell>
          <cell r="D200">
            <v>1</v>
          </cell>
          <cell r="E200">
            <v>104000</v>
          </cell>
          <cell r="F200">
            <v>100880</v>
          </cell>
          <cell r="G200">
            <v>100880</v>
          </cell>
          <cell r="H200">
            <v>106024.88</v>
          </cell>
        </row>
        <row r="201">
          <cell r="B201" t="str">
            <v>LAMPARA DIRECCIONAL DER</v>
          </cell>
          <cell r="C201" t="str">
            <v>UNIDAD</v>
          </cell>
          <cell r="D201">
            <v>1</v>
          </cell>
          <cell r="E201">
            <v>132000</v>
          </cell>
          <cell r="F201">
            <v>128040</v>
          </cell>
          <cell r="G201">
            <v>128040</v>
          </cell>
          <cell r="H201">
            <v>134570.04</v>
          </cell>
        </row>
        <row r="202">
          <cell r="B202" t="str">
            <v>LAMPARA DIRECCIONAL IZQ.</v>
          </cell>
          <cell r="C202" t="str">
            <v>UNIDAD</v>
          </cell>
          <cell r="D202">
            <v>1</v>
          </cell>
          <cell r="E202">
            <v>128000</v>
          </cell>
          <cell r="F202">
            <v>124160</v>
          </cell>
          <cell r="G202">
            <v>124160</v>
          </cell>
          <cell r="H202">
            <v>130492.16</v>
          </cell>
        </row>
        <row r="203">
          <cell r="B203" t="str">
            <v>LAMPARA STOP TRASERO</v>
          </cell>
          <cell r="C203" t="str">
            <v>UNIDAD</v>
          </cell>
          <cell r="D203">
            <v>1</v>
          </cell>
          <cell r="E203">
            <v>934000</v>
          </cell>
          <cell r="F203">
            <v>905980</v>
          </cell>
          <cell r="G203">
            <v>905980</v>
          </cell>
          <cell r="H203">
            <v>952184.98</v>
          </cell>
        </row>
        <row r="204">
          <cell r="B204" t="str">
            <v>LAMPARA STOP TRASERO DER</v>
          </cell>
          <cell r="C204" t="str">
            <v>UNIDAD</v>
          </cell>
          <cell r="D204">
            <v>1</v>
          </cell>
          <cell r="E204">
            <v>934000</v>
          </cell>
          <cell r="F204">
            <v>905980</v>
          </cell>
          <cell r="G204">
            <v>905980</v>
          </cell>
          <cell r="H204">
            <v>952184.98</v>
          </cell>
        </row>
        <row r="205">
          <cell r="B205" t="str">
            <v>LAMPARA STOP TRASERO IZQ.</v>
          </cell>
          <cell r="C205" t="str">
            <v>UNIDAD</v>
          </cell>
          <cell r="D205">
            <v>1</v>
          </cell>
          <cell r="E205">
            <v>934000</v>
          </cell>
          <cell r="F205">
            <v>905980</v>
          </cell>
          <cell r="G205">
            <v>905980</v>
          </cell>
          <cell r="H205">
            <v>952184.98</v>
          </cell>
        </row>
        <row r="206">
          <cell r="B206" t="str">
            <v>LAMPARA UNIDAD LUZ DER</v>
          </cell>
          <cell r="C206" t="str">
            <v>UNIDAD</v>
          </cell>
          <cell r="D206">
            <v>1</v>
          </cell>
          <cell r="E206">
            <v>4159000</v>
          </cell>
          <cell r="F206">
            <v>4034230</v>
          </cell>
          <cell r="G206">
            <v>4034230</v>
          </cell>
          <cell r="H206">
            <v>4239975.7300000004</v>
          </cell>
        </row>
        <row r="207">
          <cell r="B207" t="str">
            <v>LAMPARA UNIDAD LUZ IZQ.</v>
          </cell>
          <cell r="C207" t="str">
            <v>UNIDAD</v>
          </cell>
          <cell r="D207">
            <v>1</v>
          </cell>
          <cell r="E207">
            <v>4405000</v>
          </cell>
          <cell r="F207">
            <v>4272850</v>
          </cell>
          <cell r="G207">
            <v>4272850</v>
          </cell>
          <cell r="H207">
            <v>4490765.3499999996</v>
          </cell>
        </row>
        <row r="208">
          <cell r="B208" t="str">
            <v>LIANAS ANTI RUIDO PASTILLAS</v>
          </cell>
          <cell r="C208" t="str">
            <v>JUEGO</v>
          </cell>
          <cell r="D208">
            <v>1</v>
          </cell>
          <cell r="E208">
            <v>229000</v>
          </cell>
          <cell r="F208">
            <v>222130</v>
          </cell>
          <cell r="G208">
            <v>222130</v>
          </cell>
          <cell r="H208">
            <v>233458.63</v>
          </cell>
        </row>
        <row r="209">
          <cell r="B209" t="str">
            <v>LIMPIA CARBURADO</v>
          </cell>
          <cell r="C209" t="str">
            <v>UNIDAD</v>
          </cell>
          <cell r="D209">
            <v>1</v>
          </cell>
          <cell r="E209">
            <v>55000</v>
          </cell>
          <cell r="F209">
            <v>53350</v>
          </cell>
          <cell r="G209">
            <v>53350</v>
          </cell>
          <cell r="H209">
            <v>56070.85</v>
          </cell>
        </row>
        <row r="210">
          <cell r="B210" t="str">
            <v>LIMPIADOR DE INYECTORES</v>
          </cell>
          <cell r="C210" t="str">
            <v>UNIDAD</v>
          </cell>
          <cell r="D210">
            <v>1</v>
          </cell>
          <cell r="E210">
            <v>94000</v>
          </cell>
          <cell r="F210">
            <v>91180</v>
          </cell>
          <cell r="G210">
            <v>91180</v>
          </cell>
          <cell r="H210">
            <v>95830.18</v>
          </cell>
        </row>
        <row r="211">
          <cell r="B211" t="str">
            <v>LIMPIADOR INYECTORES</v>
          </cell>
          <cell r="C211" t="str">
            <v>UNIDAD</v>
          </cell>
          <cell r="D211">
            <v>1</v>
          </cell>
          <cell r="E211">
            <v>94000</v>
          </cell>
          <cell r="F211">
            <v>91180</v>
          </cell>
          <cell r="G211">
            <v>91180</v>
          </cell>
          <cell r="H211">
            <v>95830.18</v>
          </cell>
        </row>
        <row r="212">
          <cell r="B212" t="str">
            <v>LIMPIADOR PARTES DE FRENO</v>
          </cell>
          <cell r="C212" t="str">
            <v>UNIDAD</v>
          </cell>
          <cell r="D212">
            <v>1</v>
          </cell>
          <cell r="E212">
            <v>717000</v>
          </cell>
          <cell r="F212">
            <v>695490</v>
          </cell>
          <cell r="G212">
            <v>695490</v>
          </cell>
          <cell r="H212">
            <v>730959.99</v>
          </cell>
        </row>
        <row r="213">
          <cell r="B213" t="str">
            <v>LINEA COMPRESOR A/A AL EVAPORADOR</v>
          </cell>
          <cell r="C213" t="str">
            <v>UNIDAD</v>
          </cell>
          <cell r="D213">
            <v>1</v>
          </cell>
          <cell r="E213">
            <v>1218000</v>
          </cell>
          <cell r="F213">
            <v>1181460</v>
          </cell>
          <cell r="G213">
            <v>1181460</v>
          </cell>
          <cell r="H213">
            <v>1241714.46</v>
          </cell>
        </row>
        <row r="214">
          <cell r="B214" t="str">
            <v>LIQUIDO DE FRENOS X PINTA</v>
          </cell>
          <cell r="C214" t="str">
            <v>UNIDAD</v>
          </cell>
          <cell r="D214">
            <v>1</v>
          </cell>
          <cell r="E214">
            <v>57999</v>
          </cell>
          <cell r="F214">
            <v>56259</v>
          </cell>
          <cell r="G214">
            <v>56259</v>
          </cell>
          <cell r="H214">
            <v>59128.209000000003</v>
          </cell>
        </row>
        <row r="215">
          <cell r="B215" t="str">
            <v>LIQUIDO REFRIGERANTE</v>
          </cell>
          <cell r="C215" t="str">
            <v>GALON</v>
          </cell>
          <cell r="D215">
            <v>1</v>
          </cell>
          <cell r="E215">
            <v>93000</v>
          </cell>
          <cell r="F215">
            <v>90210</v>
          </cell>
          <cell r="G215">
            <v>90210</v>
          </cell>
          <cell r="H215">
            <v>94810.71</v>
          </cell>
        </row>
        <row r="216">
          <cell r="B216" t="str">
            <v>LLANTA</v>
          </cell>
          <cell r="C216" t="str">
            <v>UNIDAD</v>
          </cell>
          <cell r="D216">
            <v>1</v>
          </cell>
          <cell r="E216">
            <v>1250000</v>
          </cell>
          <cell r="F216">
            <v>1212500</v>
          </cell>
          <cell r="G216">
            <v>1212500</v>
          </cell>
          <cell r="H216">
            <v>1274337.5</v>
          </cell>
        </row>
        <row r="217">
          <cell r="B217" t="str">
            <v>LLANTAS (ESPECIALES DE TACO)</v>
          </cell>
          <cell r="C217" t="str">
            <v>UNIDAD</v>
          </cell>
          <cell r="D217">
            <v>1</v>
          </cell>
          <cell r="E217">
            <v>1250000</v>
          </cell>
          <cell r="F217">
            <v>1212500</v>
          </cell>
          <cell r="G217">
            <v>1212500</v>
          </cell>
          <cell r="H217">
            <v>1274337.5</v>
          </cell>
        </row>
        <row r="218">
          <cell r="B218" t="str">
            <v>LLAVE SWITCH</v>
          </cell>
          <cell r="C218" t="str">
            <v>UNIDAD</v>
          </cell>
          <cell r="D218">
            <v>1</v>
          </cell>
          <cell r="E218">
            <v>1261000</v>
          </cell>
          <cell r="F218">
            <v>1223170</v>
          </cell>
          <cell r="G218">
            <v>1223170</v>
          </cell>
          <cell r="H218">
            <v>1285551.67</v>
          </cell>
        </row>
        <row r="219">
          <cell r="B219" t="str">
            <v>LLAVE SWITCH CON CHIP</v>
          </cell>
          <cell r="C219" t="str">
            <v>UNIDAD</v>
          </cell>
          <cell r="D219">
            <v>1</v>
          </cell>
          <cell r="E219">
            <v>1261000</v>
          </cell>
          <cell r="F219">
            <v>1223170</v>
          </cell>
          <cell r="G219">
            <v>1223170</v>
          </cell>
          <cell r="H219">
            <v>1285551.67</v>
          </cell>
        </row>
        <row r="220">
          <cell r="B220" t="str">
            <v>LUCES LATERALES</v>
          </cell>
          <cell r="C220" t="str">
            <v>UNIDAD</v>
          </cell>
          <cell r="D220">
            <v>1</v>
          </cell>
          <cell r="E220">
            <v>98000</v>
          </cell>
          <cell r="F220">
            <v>95060</v>
          </cell>
          <cell r="G220">
            <v>95060</v>
          </cell>
          <cell r="H220">
            <v>99908.06</v>
          </cell>
        </row>
        <row r="221">
          <cell r="B221" t="str">
            <v>MANGAS SINCRONIZADORAS CAMBIOS</v>
          </cell>
          <cell r="C221" t="str">
            <v>UNIDAD</v>
          </cell>
          <cell r="D221">
            <v>1</v>
          </cell>
          <cell r="E221">
            <v>298000</v>
          </cell>
          <cell r="F221">
            <v>289060</v>
          </cell>
          <cell r="G221">
            <v>289060</v>
          </cell>
          <cell r="H221">
            <v>303802.06</v>
          </cell>
        </row>
        <row r="222">
          <cell r="B222" t="str">
            <v>MANGERA FRENO TRASERO</v>
          </cell>
          <cell r="C222" t="str">
            <v>UNIDAD</v>
          </cell>
          <cell r="D222">
            <v>1</v>
          </cell>
          <cell r="E222">
            <v>170000</v>
          </cell>
          <cell r="F222">
            <v>164900</v>
          </cell>
          <cell r="G222">
            <v>164900</v>
          </cell>
          <cell r="H222">
            <v>173309.9</v>
          </cell>
        </row>
        <row r="223">
          <cell r="B223" t="str">
            <v>MANGUERA CALEFACTOR ENTRADA</v>
          </cell>
          <cell r="C223" t="str">
            <v>UNIDAD</v>
          </cell>
          <cell r="D223">
            <v>1</v>
          </cell>
          <cell r="E223">
            <v>1218000</v>
          </cell>
          <cell r="F223">
            <v>1181460</v>
          </cell>
          <cell r="G223">
            <v>1181460</v>
          </cell>
          <cell r="H223">
            <v>1241714.46</v>
          </cell>
        </row>
        <row r="224">
          <cell r="B224" t="str">
            <v>MANGUERA CALEFACTOR SALIDA</v>
          </cell>
          <cell r="C224" t="str">
            <v>UNIDAD</v>
          </cell>
          <cell r="D224">
            <v>1</v>
          </cell>
          <cell r="E224">
            <v>1520000</v>
          </cell>
          <cell r="F224">
            <v>1474400</v>
          </cell>
          <cell r="G224">
            <v>1474400</v>
          </cell>
          <cell r="H224">
            <v>1549594.4</v>
          </cell>
        </row>
        <row r="225">
          <cell r="B225" t="str">
            <v>MANGUERA DE DESFOGUE</v>
          </cell>
          <cell r="C225" t="str">
            <v>UNIDAD</v>
          </cell>
          <cell r="D225">
            <v>1</v>
          </cell>
          <cell r="E225">
            <v>155000</v>
          </cell>
          <cell r="F225">
            <v>150350</v>
          </cell>
          <cell r="G225">
            <v>150350</v>
          </cell>
          <cell r="H225">
            <v>158017.85</v>
          </cell>
        </row>
        <row r="226">
          <cell r="B226" t="str">
            <v>MANGUERA DE PRESION EMBRAGUE</v>
          </cell>
          <cell r="C226" t="str">
            <v>UNIDAD</v>
          </cell>
          <cell r="D226">
            <v>1</v>
          </cell>
          <cell r="E226">
            <v>97000</v>
          </cell>
          <cell r="F226">
            <v>94090</v>
          </cell>
          <cell r="G226">
            <v>94090</v>
          </cell>
          <cell r="H226">
            <v>98888.59</v>
          </cell>
        </row>
        <row r="227">
          <cell r="B227" t="str">
            <v>MANGUERA DIRECCION HIDRAULICA</v>
          </cell>
          <cell r="C227" t="str">
            <v>UNIDAD</v>
          </cell>
          <cell r="D227">
            <v>1</v>
          </cell>
          <cell r="E227">
            <v>2349001</v>
          </cell>
          <cell r="F227">
            <v>2278531</v>
          </cell>
          <cell r="G227">
            <v>2278531</v>
          </cell>
          <cell r="H227">
            <v>2394736.0809999998</v>
          </cell>
        </row>
        <row r="228">
          <cell r="B228" t="str">
            <v>MANGUERA ENTRADA MULTIPLE ADMISION</v>
          </cell>
          <cell r="C228" t="str">
            <v>UNIDAD</v>
          </cell>
          <cell r="D228">
            <v>1</v>
          </cell>
          <cell r="E228">
            <v>601000</v>
          </cell>
          <cell r="F228">
            <v>582970</v>
          </cell>
          <cell r="G228">
            <v>582970</v>
          </cell>
          <cell r="H228">
            <v>612701.47</v>
          </cell>
        </row>
        <row r="229">
          <cell r="B229" t="str">
            <v>MANGUERA FRENO DELANTERO</v>
          </cell>
          <cell r="C229" t="str">
            <v>UNIDAD</v>
          </cell>
          <cell r="D229">
            <v>1</v>
          </cell>
          <cell r="E229">
            <v>180001</v>
          </cell>
          <cell r="F229">
            <v>174601</v>
          </cell>
          <cell r="G229">
            <v>174601</v>
          </cell>
          <cell r="H229">
            <v>183505.65100000001</v>
          </cell>
        </row>
        <row r="230">
          <cell r="B230" t="str">
            <v>MANGUERA FRENO TRASERO</v>
          </cell>
          <cell r="C230" t="str">
            <v>UNIDAD</v>
          </cell>
          <cell r="D230">
            <v>1</v>
          </cell>
          <cell r="E230">
            <v>170000</v>
          </cell>
          <cell r="F230">
            <v>164900</v>
          </cell>
          <cell r="G230">
            <v>164900</v>
          </cell>
          <cell r="H230">
            <v>173309.9</v>
          </cell>
        </row>
        <row r="231">
          <cell r="B231" t="str">
            <v>MANGUERA INFERIOR RADIADOR</v>
          </cell>
          <cell r="C231" t="str">
            <v>UNIDAD</v>
          </cell>
          <cell r="D231">
            <v>1</v>
          </cell>
          <cell r="E231">
            <v>121000</v>
          </cell>
          <cell r="F231">
            <v>117370</v>
          </cell>
          <cell r="G231">
            <v>117370</v>
          </cell>
          <cell r="H231">
            <v>123355.87</v>
          </cell>
        </row>
        <row r="232">
          <cell r="B232" t="str">
            <v>MANGUERA MULTIPLE ADMISION</v>
          </cell>
          <cell r="C232" t="str">
            <v>UNIDAD</v>
          </cell>
          <cell r="D232">
            <v>1</v>
          </cell>
          <cell r="E232">
            <v>601000</v>
          </cell>
          <cell r="F232">
            <v>582970</v>
          </cell>
          <cell r="G232">
            <v>582970</v>
          </cell>
          <cell r="H232">
            <v>612701.47</v>
          </cell>
        </row>
        <row r="233">
          <cell r="B233" t="str">
            <v>MANGUERA O TUBO PASO COMBUSTIBLE</v>
          </cell>
          <cell r="C233" t="str">
            <v>UNIDAD</v>
          </cell>
          <cell r="D233">
            <v>1</v>
          </cell>
          <cell r="E233">
            <v>134000</v>
          </cell>
          <cell r="F233">
            <v>129980</v>
          </cell>
          <cell r="G233">
            <v>129980</v>
          </cell>
          <cell r="H233">
            <v>136608.98000000001</v>
          </cell>
        </row>
        <row r="234">
          <cell r="B234" t="str">
            <v>MANGUERA RETORNO TANQUE RECUPERADOR</v>
          </cell>
          <cell r="C234" t="str">
            <v>UNIDAD</v>
          </cell>
          <cell r="D234">
            <v>1</v>
          </cell>
          <cell r="E234">
            <v>135000</v>
          </cell>
          <cell r="F234">
            <v>130950</v>
          </cell>
          <cell r="G234">
            <v>130950</v>
          </cell>
          <cell r="H234">
            <v>137628.45000000001</v>
          </cell>
        </row>
        <row r="235">
          <cell r="B235" t="str">
            <v>MANGUERA SALIDA PURIFICADOR AIRE</v>
          </cell>
          <cell r="C235" t="str">
            <v>UNIDAD</v>
          </cell>
          <cell r="D235">
            <v>1</v>
          </cell>
          <cell r="E235">
            <v>356000</v>
          </cell>
          <cell r="F235">
            <v>345320</v>
          </cell>
          <cell r="G235">
            <v>345320</v>
          </cell>
          <cell r="H235">
            <v>362931.32</v>
          </cell>
        </row>
        <row r="236">
          <cell r="B236" t="str">
            <v>MANGUERA SUPERIOR RADIADOR</v>
          </cell>
          <cell r="C236" t="str">
            <v>UNIDAD</v>
          </cell>
          <cell r="D236">
            <v>1</v>
          </cell>
          <cell r="E236">
            <v>150000</v>
          </cell>
          <cell r="F236">
            <v>145500</v>
          </cell>
          <cell r="G236">
            <v>145500</v>
          </cell>
          <cell r="H236">
            <v>152920.5</v>
          </cell>
        </row>
        <row r="237">
          <cell r="B237" t="str">
            <v>MANGUITO SINCRONIZADOR DE 1-2 MARCHAS</v>
          </cell>
          <cell r="C237" t="str">
            <v>UNIDAD</v>
          </cell>
          <cell r="D237">
            <v>1</v>
          </cell>
          <cell r="E237">
            <v>298000</v>
          </cell>
          <cell r="F237">
            <v>289060</v>
          </cell>
          <cell r="G237">
            <v>289060</v>
          </cell>
          <cell r="H237">
            <v>303802.06</v>
          </cell>
        </row>
        <row r="238">
          <cell r="B238" t="str">
            <v>MANGUITO SINCRONIZADOR DE 3 Y 4 MARCHAS</v>
          </cell>
          <cell r="C238" t="str">
            <v>UNIDAD</v>
          </cell>
          <cell r="D238">
            <v>1</v>
          </cell>
          <cell r="E238">
            <v>328000</v>
          </cell>
          <cell r="F238">
            <v>318160</v>
          </cell>
          <cell r="G238">
            <v>318160</v>
          </cell>
          <cell r="H238">
            <v>334386.15999999997</v>
          </cell>
        </row>
        <row r="239">
          <cell r="B239" t="str">
            <v>MANIJA PUERTA</v>
          </cell>
          <cell r="C239" t="str">
            <v>UNIDAD</v>
          </cell>
          <cell r="D239">
            <v>1</v>
          </cell>
          <cell r="E239">
            <v>218000</v>
          </cell>
          <cell r="F239">
            <v>211460</v>
          </cell>
          <cell r="G239">
            <v>211460</v>
          </cell>
          <cell r="H239">
            <v>222244.46</v>
          </cell>
        </row>
        <row r="240">
          <cell r="B240" t="str">
            <v>MODULADOR M-30</v>
          </cell>
          <cell r="C240" t="str">
            <v>UNIDAD</v>
          </cell>
          <cell r="D240">
            <v>1</v>
          </cell>
          <cell r="E240">
            <v>11856000</v>
          </cell>
          <cell r="F240">
            <v>11500320</v>
          </cell>
          <cell r="G240">
            <v>11500320</v>
          </cell>
          <cell r="H240">
            <v>12086836.32</v>
          </cell>
        </row>
        <row r="241">
          <cell r="B241" t="str">
            <v>MODULO ELECTRONICO</v>
          </cell>
          <cell r="C241" t="str">
            <v>UNIDAD</v>
          </cell>
          <cell r="D241">
            <v>1</v>
          </cell>
          <cell r="E241">
            <v>8797000</v>
          </cell>
          <cell r="F241">
            <v>8533090</v>
          </cell>
          <cell r="G241">
            <v>8533090</v>
          </cell>
          <cell r="H241">
            <v>8968277.5899999999</v>
          </cell>
        </row>
        <row r="242">
          <cell r="B242" t="str">
            <v>MODULO ELECTRONICO DE ENCENDIDO</v>
          </cell>
          <cell r="C242" t="str">
            <v>UNIDAD</v>
          </cell>
          <cell r="D242">
            <v>1</v>
          </cell>
          <cell r="E242">
            <v>8797000</v>
          </cell>
          <cell r="F242">
            <v>8533090</v>
          </cell>
          <cell r="G242">
            <v>8533090</v>
          </cell>
          <cell r="H242">
            <v>8968277.5899999999</v>
          </cell>
        </row>
        <row r="243">
          <cell r="B243" t="str">
            <v>MORDAZA</v>
          </cell>
          <cell r="C243" t="str">
            <v>UNIDAD</v>
          </cell>
          <cell r="D243">
            <v>1</v>
          </cell>
          <cell r="E243">
            <v>2582000</v>
          </cell>
          <cell r="F243">
            <v>2504540</v>
          </cell>
          <cell r="G243">
            <v>2504540</v>
          </cell>
          <cell r="H243">
            <v>2632271.54</v>
          </cell>
        </row>
        <row r="244">
          <cell r="B244" t="str">
            <v>MOTOR LIMPIA BRISAS</v>
          </cell>
          <cell r="C244" t="str">
            <v>UNIDAD</v>
          </cell>
          <cell r="D244">
            <v>1</v>
          </cell>
          <cell r="E244">
            <v>1711999</v>
          </cell>
          <cell r="F244">
            <v>1660639</v>
          </cell>
          <cell r="G244">
            <v>1660639</v>
          </cell>
          <cell r="H244">
            <v>1745331.5889999999</v>
          </cell>
        </row>
        <row r="245">
          <cell r="B245" t="str">
            <v>MOTO-VENTILADOR</v>
          </cell>
          <cell r="C245" t="str">
            <v>UNIDAD</v>
          </cell>
          <cell r="D245">
            <v>1</v>
          </cell>
          <cell r="E245">
            <v>1101000</v>
          </cell>
          <cell r="F245">
            <v>1067970</v>
          </cell>
          <cell r="G245">
            <v>1067970</v>
          </cell>
          <cell r="H245">
            <v>1122436.47</v>
          </cell>
        </row>
        <row r="246">
          <cell r="B246" t="str">
            <v>MUÑECO O TEMPLETE ESTABILIZADORA</v>
          </cell>
          <cell r="C246" t="str">
            <v>UNIDAD</v>
          </cell>
          <cell r="D246">
            <v>1</v>
          </cell>
          <cell r="E246">
            <v>573000</v>
          </cell>
          <cell r="F246">
            <v>555810</v>
          </cell>
          <cell r="G246">
            <v>555810</v>
          </cell>
          <cell r="H246">
            <v>584156.31000000006</v>
          </cell>
        </row>
        <row r="247">
          <cell r="B247" t="str">
            <v>PALANCA DE CAMBIO</v>
          </cell>
          <cell r="C247" t="str">
            <v>UNIDAD</v>
          </cell>
          <cell r="D247">
            <v>1</v>
          </cell>
          <cell r="E247">
            <v>906000</v>
          </cell>
          <cell r="F247">
            <v>878820</v>
          </cell>
          <cell r="G247">
            <v>878820</v>
          </cell>
          <cell r="H247">
            <v>923639.82</v>
          </cell>
        </row>
        <row r="248">
          <cell r="B248" t="str">
            <v>PALANCA GUIA DEL CONTROL DE CAMBIOS</v>
          </cell>
          <cell r="C248" t="str">
            <v>UNIDAD</v>
          </cell>
          <cell r="D248">
            <v>1</v>
          </cell>
          <cell r="E248">
            <v>363000</v>
          </cell>
          <cell r="F248">
            <v>352110</v>
          </cell>
          <cell r="G248">
            <v>352110</v>
          </cell>
          <cell r="H248">
            <v>370067.61</v>
          </cell>
        </row>
        <row r="249">
          <cell r="B249" t="str">
            <v>PALANCA SELECTORA</v>
          </cell>
          <cell r="C249" t="str">
            <v>UNIDAD</v>
          </cell>
          <cell r="D249">
            <v>1</v>
          </cell>
          <cell r="E249">
            <v>194000</v>
          </cell>
          <cell r="F249">
            <v>188180</v>
          </cell>
          <cell r="G249">
            <v>188180</v>
          </cell>
          <cell r="H249">
            <v>197777.18</v>
          </cell>
        </row>
        <row r="250">
          <cell r="B250" t="str">
            <v>PANAL A/A</v>
          </cell>
          <cell r="C250" t="str">
            <v>UNIDAD</v>
          </cell>
          <cell r="D250">
            <v>1</v>
          </cell>
          <cell r="E250">
            <v>3627000</v>
          </cell>
          <cell r="F250">
            <v>3518190</v>
          </cell>
          <cell r="G250">
            <v>3518190</v>
          </cell>
          <cell r="H250">
            <v>3697617.69</v>
          </cell>
        </row>
        <row r="251">
          <cell r="B251" t="str">
            <v>PARLANTES</v>
          </cell>
          <cell r="C251" t="str">
            <v>UNIDAD</v>
          </cell>
          <cell r="D251">
            <v>1</v>
          </cell>
          <cell r="E251">
            <v>553000</v>
          </cell>
          <cell r="F251">
            <v>536410</v>
          </cell>
          <cell r="G251">
            <v>536410</v>
          </cell>
          <cell r="H251">
            <v>563766.91</v>
          </cell>
        </row>
        <row r="252">
          <cell r="B252" t="str">
            <v>PASADOR DEL EJE DEL DIFERENCIAL</v>
          </cell>
          <cell r="C252" t="str">
            <v>UNIDAD</v>
          </cell>
          <cell r="D252">
            <v>1</v>
          </cell>
          <cell r="E252">
            <v>127000</v>
          </cell>
          <cell r="F252">
            <v>123190</v>
          </cell>
          <cell r="G252">
            <v>123190</v>
          </cell>
          <cell r="H252">
            <v>129472.69</v>
          </cell>
        </row>
        <row r="253">
          <cell r="B253" t="str">
            <v>PASADOR ECUALIZADOR DIFERENCIAL</v>
          </cell>
          <cell r="C253" t="str">
            <v>UNIDAD</v>
          </cell>
          <cell r="D253">
            <v>1</v>
          </cell>
          <cell r="E253">
            <v>127000</v>
          </cell>
          <cell r="F253">
            <v>123190</v>
          </cell>
          <cell r="G253">
            <v>123190</v>
          </cell>
          <cell r="H253">
            <v>129472.69</v>
          </cell>
        </row>
        <row r="254">
          <cell r="B254" t="str">
            <v>PASADOR SELECTOR CAMBIOS</v>
          </cell>
          <cell r="C254" t="str">
            <v>UNIDAD</v>
          </cell>
          <cell r="D254">
            <v>1</v>
          </cell>
          <cell r="E254">
            <v>737000</v>
          </cell>
          <cell r="F254">
            <v>714890</v>
          </cell>
          <cell r="G254">
            <v>714890</v>
          </cell>
          <cell r="H254">
            <v>751349.39</v>
          </cell>
        </row>
        <row r="255">
          <cell r="B255" t="str">
            <v>PASTILLAS FRENOS (X 4 UNID) DELANTERAS</v>
          </cell>
          <cell r="C255" t="str">
            <v>JUEGO</v>
          </cell>
          <cell r="D255">
            <v>1</v>
          </cell>
          <cell r="E255">
            <v>788000</v>
          </cell>
          <cell r="F255">
            <v>764360</v>
          </cell>
          <cell r="G255">
            <v>764360</v>
          </cell>
          <cell r="H255">
            <v>803342.36</v>
          </cell>
        </row>
        <row r="256">
          <cell r="B256" t="str">
            <v>PASTILLAS FRENOS (X 4 UNID) TRASERAS</v>
          </cell>
          <cell r="C256" t="str">
            <v>JUEGO</v>
          </cell>
          <cell r="D256">
            <v>1</v>
          </cell>
          <cell r="E256">
            <v>788000</v>
          </cell>
          <cell r="F256">
            <v>764360</v>
          </cell>
          <cell r="G256">
            <v>764360</v>
          </cell>
          <cell r="H256">
            <v>803342.36</v>
          </cell>
        </row>
        <row r="257">
          <cell r="B257" t="str">
            <v>PASTILLAS FRENOS X 4 UNID</v>
          </cell>
          <cell r="C257" t="str">
            <v>JUEGO</v>
          </cell>
          <cell r="D257">
            <v>1</v>
          </cell>
          <cell r="E257">
            <v>788000</v>
          </cell>
          <cell r="F257">
            <v>764360</v>
          </cell>
          <cell r="G257">
            <v>764360</v>
          </cell>
          <cell r="H257">
            <v>803342.36</v>
          </cell>
        </row>
        <row r="258">
          <cell r="B258" t="str">
            <v>PASTILLAS FRENO</v>
          </cell>
          <cell r="C258" t="str">
            <v>JUEGO</v>
          </cell>
          <cell r="D258">
            <v>1</v>
          </cell>
          <cell r="E258">
            <v>788000</v>
          </cell>
          <cell r="F258">
            <v>764360</v>
          </cell>
          <cell r="G258">
            <v>764360</v>
          </cell>
          <cell r="H258">
            <v>803342.36</v>
          </cell>
        </row>
        <row r="259">
          <cell r="B259" t="str">
            <v>PATIN TENSOR CORREA ACCESORIOS</v>
          </cell>
          <cell r="C259" t="str">
            <v>UNIDAD</v>
          </cell>
          <cell r="D259">
            <v>1</v>
          </cell>
          <cell r="E259">
            <v>507000</v>
          </cell>
          <cell r="F259">
            <v>491790</v>
          </cell>
          <cell r="G259">
            <v>491790</v>
          </cell>
          <cell r="H259">
            <v>516871.29</v>
          </cell>
        </row>
        <row r="260">
          <cell r="B260" t="str">
            <v>PERA ACEITE</v>
          </cell>
          <cell r="C260" t="str">
            <v>UNIDAD</v>
          </cell>
          <cell r="D260">
            <v>1</v>
          </cell>
          <cell r="E260">
            <v>126000</v>
          </cell>
          <cell r="F260">
            <v>122220</v>
          </cell>
          <cell r="G260">
            <v>122220</v>
          </cell>
          <cell r="H260">
            <v>128453.22</v>
          </cell>
        </row>
        <row r="261">
          <cell r="B261" t="str">
            <v>PERA REVERSO</v>
          </cell>
          <cell r="C261" t="str">
            <v>UNIDAD</v>
          </cell>
          <cell r="D261">
            <v>1</v>
          </cell>
          <cell r="E261">
            <v>182000</v>
          </cell>
          <cell r="F261">
            <v>176540</v>
          </cell>
          <cell r="G261">
            <v>176540</v>
          </cell>
          <cell r="H261">
            <v>185543.54</v>
          </cell>
        </row>
        <row r="262">
          <cell r="B262" t="str">
            <v>PERA STOP</v>
          </cell>
          <cell r="C262" t="str">
            <v>UNIDAD</v>
          </cell>
          <cell r="D262">
            <v>1</v>
          </cell>
          <cell r="E262">
            <v>132000</v>
          </cell>
          <cell r="F262">
            <v>128040</v>
          </cell>
          <cell r="G262">
            <v>128040</v>
          </cell>
          <cell r="H262">
            <v>134570.04</v>
          </cell>
        </row>
        <row r="263">
          <cell r="B263" t="str">
            <v>PERA TEMPERATURA</v>
          </cell>
          <cell r="C263" t="str">
            <v>UNIDAD</v>
          </cell>
          <cell r="D263">
            <v>1</v>
          </cell>
          <cell r="E263">
            <v>252000</v>
          </cell>
          <cell r="F263">
            <v>244440</v>
          </cell>
          <cell r="G263">
            <v>244440</v>
          </cell>
          <cell r="H263">
            <v>256906.44</v>
          </cell>
        </row>
        <row r="264">
          <cell r="B264" t="str">
            <v>PERNO CON TUERCA</v>
          </cell>
          <cell r="C264" t="str">
            <v>UNIDAD</v>
          </cell>
          <cell r="D264">
            <v>1</v>
          </cell>
          <cell r="E264">
            <v>25000</v>
          </cell>
          <cell r="F264">
            <v>24250</v>
          </cell>
          <cell r="G264">
            <v>24250</v>
          </cell>
          <cell r="H264">
            <v>25486.75</v>
          </cell>
        </row>
        <row r="265">
          <cell r="B265" t="str">
            <v>PIÑON DIFERENCIAL</v>
          </cell>
          <cell r="C265" t="str">
            <v>UNIDAD</v>
          </cell>
          <cell r="D265">
            <v>1</v>
          </cell>
          <cell r="E265">
            <v>4363001</v>
          </cell>
          <cell r="F265">
            <v>4232111</v>
          </cell>
          <cell r="G265">
            <v>4232111</v>
          </cell>
          <cell r="H265">
            <v>4447948.6610000003</v>
          </cell>
        </row>
        <row r="266">
          <cell r="B266" t="str">
            <v>PISTON FRENO</v>
          </cell>
          <cell r="C266" t="str">
            <v>JUEGO</v>
          </cell>
          <cell r="D266">
            <v>1</v>
          </cell>
          <cell r="E266">
            <v>348000</v>
          </cell>
          <cell r="F266">
            <v>337560</v>
          </cell>
          <cell r="G266">
            <v>337560</v>
          </cell>
          <cell r="H266">
            <v>354775.56</v>
          </cell>
        </row>
        <row r="267">
          <cell r="B267" t="str">
            <v>PITO</v>
          </cell>
          <cell r="C267" t="str">
            <v>UNIDAD</v>
          </cell>
          <cell r="D267">
            <v>1</v>
          </cell>
          <cell r="E267">
            <v>257000</v>
          </cell>
          <cell r="F267">
            <v>249290</v>
          </cell>
          <cell r="G267">
            <v>249290</v>
          </cell>
          <cell r="H267">
            <v>262003.79</v>
          </cell>
        </row>
        <row r="268">
          <cell r="B268" t="str">
            <v>PLACA PORTA DIODOS</v>
          </cell>
          <cell r="C268" t="str">
            <v>UNIDAD</v>
          </cell>
          <cell r="D268">
            <v>1</v>
          </cell>
          <cell r="E268">
            <v>346000</v>
          </cell>
          <cell r="F268">
            <v>335620</v>
          </cell>
          <cell r="G268">
            <v>335620</v>
          </cell>
          <cell r="H268">
            <v>352736.62</v>
          </cell>
        </row>
        <row r="269">
          <cell r="B269" t="str">
            <v>PLANETARIOS</v>
          </cell>
          <cell r="C269" t="str">
            <v>UNIDAD</v>
          </cell>
          <cell r="D269">
            <v>1</v>
          </cell>
          <cell r="E269">
            <v>1088000</v>
          </cell>
          <cell r="F269">
            <v>1055360</v>
          </cell>
          <cell r="G269">
            <v>1055360</v>
          </cell>
          <cell r="H269">
            <v>1109183.3600000001</v>
          </cell>
        </row>
        <row r="270">
          <cell r="B270" t="str">
            <v>PLUMILLA LIMPIA BRISA TRASERA</v>
          </cell>
          <cell r="C270" t="str">
            <v>UNIDAD</v>
          </cell>
          <cell r="D270">
            <v>1</v>
          </cell>
          <cell r="E270">
            <v>102000</v>
          </cell>
          <cell r="F270">
            <v>98940</v>
          </cell>
          <cell r="G270">
            <v>98940</v>
          </cell>
          <cell r="H270">
            <v>103985.94</v>
          </cell>
        </row>
        <row r="271">
          <cell r="B271" t="str">
            <v>PLUMILLAS</v>
          </cell>
          <cell r="C271" t="str">
            <v>JUEGO</v>
          </cell>
          <cell r="D271">
            <v>1</v>
          </cell>
          <cell r="E271">
            <v>426000</v>
          </cell>
          <cell r="F271">
            <v>413220</v>
          </cell>
          <cell r="G271">
            <v>413220</v>
          </cell>
          <cell r="H271">
            <v>434294.22</v>
          </cell>
        </row>
        <row r="272">
          <cell r="B272" t="str">
            <v>PLUMILLAS LIMPIA BRISAS</v>
          </cell>
          <cell r="C272" t="str">
            <v>JUEGO</v>
          </cell>
          <cell r="D272">
            <v>1</v>
          </cell>
          <cell r="E272">
            <v>426000</v>
          </cell>
          <cell r="F272">
            <v>413220</v>
          </cell>
          <cell r="G272">
            <v>413220</v>
          </cell>
          <cell r="H272">
            <v>434294.22</v>
          </cell>
        </row>
        <row r="273">
          <cell r="B273" t="str">
            <v>PLUMILLAS LIMPIA BRISAS DELANTERAS</v>
          </cell>
          <cell r="C273" t="str">
            <v>UNIDAD</v>
          </cell>
          <cell r="D273">
            <v>1</v>
          </cell>
          <cell r="E273">
            <v>221000</v>
          </cell>
          <cell r="F273">
            <v>214370</v>
          </cell>
          <cell r="G273">
            <v>214370</v>
          </cell>
          <cell r="H273">
            <v>225302.87</v>
          </cell>
        </row>
        <row r="274">
          <cell r="B274" t="str">
            <v>POLEA CIGÜEÑAL</v>
          </cell>
          <cell r="C274" t="str">
            <v>UNIDAD</v>
          </cell>
          <cell r="D274">
            <v>1</v>
          </cell>
          <cell r="E274">
            <v>1066000</v>
          </cell>
          <cell r="F274">
            <v>1034020</v>
          </cell>
          <cell r="G274">
            <v>1034020</v>
          </cell>
          <cell r="H274">
            <v>1086755.02</v>
          </cell>
        </row>
        <row r="275">
          <cell r="B275" t="str">
            <v>PORTA ESCOBILLAS</v>
          </cell>
          <cell r="C275" t="str">
            <v>UNIDAD</v>
          </cell>
          <cell r="D275">
            <v>1</v>
          </cell>
          <cell r="E275">
            <v>113000</v>
          </cell>
          <cell r="F275">
            <v>109610</v>
          </cell>
          <cell r="G275">
            <v>109610</v>
          </cell>
          <cell r="H275">
            <v>115200.11</v>
          </cell>
        </row>
        <row r="276">
          <cell r="B276" t="str">
            <v>PORTA FUSIBLE</v>
          </cell>
          <cell r="C276" t="str">
            <v>UNIDAD</v>
          </cell>
          <cell r="D276">
            <v>1</v>
          </cell>
          <cell r="E276">
            <v>288000</v>
          </cell>
          <cell r="F276">
            <v>279360</v>
          </cell>
          <cell r="G276">
            <v>279360</v>
          </cell>
          <cell r="H276">
            <v>293607.36</v>
          </cell>
        </row>
        <row r="277">
          <cell r="B277" t="str">
            <v>PUNTA EJE LADO CAJA</v>
          </cell>
          <cell r="C277" t="str">
            <v>UNIDAD</v>
          </cell>
          <cell r="D277">
            <v>1</v>
          </cell>
          <cell r="E277">
            <v>2178000</v>
          </cell>
          <cell r="F277">
            <v>2112660</v>
          </cell>
          <cell r="G277">
            <v>2112660</v>
          </cell>
          <cell r="H277">
            <v>2220405.66</v>
          </cell>
        </row>
        <row r="278">
          <cell r="B278" t="str">
            <v>PUNTA EJE LADO RUEDA</v>
          </cell>
          <cell r="C278" t="str">
            <v>UNIDAD</v>
          </cell>
          <cell r="D278">
            <v>1</v>
          </cell>
          <cell r="E278">
            <v>1553000</v>
          </cell>
          <cell r="F278">
            <v>1506410</v>
          </cell>
          <cell r="G278">
            <v>1506410</v>
          </cell>
          <cell r="H278">
            <v>1583236.91</v>
          </cell>
        </row>
        <row r="279">
          <cell r="B279" t="str">
            <v>RADIADOR</v>
          </cell>
          <cell r="C279" t="str">
            <v>UNIDAD</v>
          </cell>
          <cell r="D279">
            <v>1</v>
          </cell>
          <cell r="E279">
            <v>5188000</v>
          </cell>
          <cell r="F279">
            <v>5032360</v>
          </cell>
          <cell r="G279">
            <v>5032360</v>
          </cell>
          <cell r="H279">
            <v>5289010.3600000003</v>
          </cell>
        </row>
        <row r="280">
          <cell r="B280" t="str">
            <v>RADIADOR CALEFACCION</v>
          </cell>
          <cell r="C280" t="str">
            <v>UNIDAD</v>
          </cell>
          <cell r="D280">
            <v>1</v>
          </cell>
          <cell r="E280">
            <v>2422999</v>
          </cell>
          <cell r="F280">
            <v>2350309</v>
          </cell>
          <cell r="G280">
            <v>2350309</v>
          </cell>
          <cell r="H280">
            <v>2470174.7590000001</v>
          </cell>
        </row>
        <row r="281">
          <cell r="B281" t="str">
            <v>REGULADOR ALTERNADOR</v>
          </cell>
          <cell r="C281" t="str">
            <v>UNIDAD</v>
          </cell>
          <cell r="D281">
            <v>1</v>
          </cell>
          <cell r="E281">
            <v>801000</v>
          </cell>
          <cell r="F281">
            <v>776970</v>
          </cell>
          <cell r="G281">
            <v>776970</v>
          </cell>
          <cell r="H281">
            <v>816595.47</v>
          </cell>
        </row>
        <row r="282">
          <cell r="B282" t="str">
            <v>RELE</v>
          </cell>
          <cell r="C282" t="str">
            <v>UNIDAD</v>
          </cell>
          <cell r="D282">
            <v>1</v>
          </cell>
          <cell r="E282">
            <v>145000</v>
          </cell>
          <cell r="F282">
            <v>140650</v>
          </cell>
          <cell r="G282">
            <v>140650</v>
          </cell>
          <cell r="H282">
            <v>147823.15</v>
          </cell>
        </row>
        <row r="283">
          <cell r="B283" t="str">
            <v>RESORTE BANDA FRENO</v>
          </cell>
          <cell r="C283" t="str">
            <v>JUEGO</v>
          </cell>
          <cell r="D283">
            <v>1</v>
          </cell>
          <cell r="E283">
            <v>84000</v>
          </cell>
          <cell r="F283">
            <v>81480</v>
          </cell>
          <cell r="G283">
            <v>81480</v>
          </cell>
          <cell r="H283">
            <v>85635.48</v>
          </cell>
        </row>
        <row r="284">
          <cell r="B284" t="str">
            <v>RESORTE ESPIRAL DELANTERO</v>
          </cell>
          <cell r="C284" t="str">
            <v>UNIDAD</v>
          </cell>
          <cell r="D284">
            <v>1</v>
          </cell>
          <cell r="E284">
            <v>950000</v>
          </cell>
          <cell r="F284">
            <v>921500</v>
          </cell>
          <cell r="G284">
            <v>921500</v>
          </cell>
          <cell r="H284">
            <v>968496.5</v>
          </cell>
        </row>
        <row r="285">
          <cell r="B285" t="str">
            <v>RESORTE ESPIRAL TRASERO</v>
          </cell>
          <cell r="C285" t="str">
            <v>UNIDAD</v>
          </cell>
          <cell r="D285">
            <v>1</v>
          </cell>
          <cell r="E285">
            <v>776000</v>
          </cell>
          <cell r="F285">
            <v>752720</v>
          </cell>
          <cell r="G285">
            <v>752720</v>
          </cell>
          <cell r="H285">
            <v>791108.72</v>
          </cell>
        </row>
        <row r="286">
          <cell r="B286" t="str">
            <v>RETEN BOMBA HIDRAULICA</v>
          </cell>
          <cell r="C286" t="str">
            <v>UNIDAD</v>
          </cell>
          <cell r="D286">
            <v>1</v>
          </cell>
          <cell r="E286">
            <v>134000</v>
          </cell>
          <cell r="F286">
            <v>129980</v>
          </cell>
          <cell r="G286">
            <v>129980</v>
          </cell>
          <cell r="H286">
            <v>136608.98000000001</v>
          </cell>
        </row>
        <row r="287">
          <cell r="B287" t="str">
            <v>RETEN COUPLING</v>
          </cell>
          <cell r="C287" t="str">
            <v>UNIDAD</v>
          </cell>
          <cell r="D287">
            <v>1</v>
          </cell>
          <cell r="E287">
            <v>61001</v>
          </cell>
          <cell r="F287">
            <v>59171</v>
          </cell>
          <cell r="G287">
            <v>59171</v>
          </cell>
          <cell r="H287">
            <v>62188.720999999998</v>
          </cell>
        </row>
        <row r="288">
          <cell r="B288" t="str">
            <v>RETEN CUPLING</v>
          </cell>
          <cell r="C288" t="str">
            <v>UNIDAD</v>
          </cell>
          <cell r="D288">
            <v>1</v>
          </cell>
          <cell r="E288">
            <v>61001</v>
          </cell>
          <cell r="F288">
            <v>59171</v>
          </cell>
          <cell r="G288">
            <v>59171</v>
          </cell>
          <cell r="H288">
            <v>62188.720999999998</v>
          </cell>
        </row>
        <row r="289">
          <cell r="B289" t="str">
            <v>RETEN DELANTERO CIGÜEÑAL</v>
          </cell>
          <cell r="C289" t="str">
            <v>UNIDAD</v>
          </cell>
          <cell r="D289">
            <v>1</v>
          </cell>
          <cell r="E289">
            <v>41000</v>
          </cell>
          <cell r="F289">
            <v>39770</v>
          </cell>
          <cell r="G289">
            <v>39770</v>
          </cell>
          <cell r="H289">
            <v>41798.269999999997</v>
          </cell>
        </row>
        <row r="290">
          <cell r="B290" t="str">
            <v>RETEN EJE DE LEVAS</v>
          </cell>
          <cell r="C290" t="str">
            <v>UNIDAD</v>
          </cell>
          <cell r="D290">
            <v>1</v>
          </cell>
          <cell r="E290">
            <v>11000</v>
          </cell>
          <cell r="F290">
            <v>10670</v>
          </cell>
          <cell r="G290">
            <v>10670</v>
          </cell>
          <cell r="H290">
            <v>11214.17</v>
          </cell>
        </row>
        <row r="291">
          <cell r="B291" t="str">
            <v>RETEN EJE LADO CAJA</v>
          </cell>
          <cell r="C291" t="str">
            <v>UNIDAD</v>
          </cell>
          <cell r="D291">
            <v>1</v>
          </cell>
          <cell r="E291">
            <v>76001</v>
          </cell>
          <cell r="F291">
            <v>73721</v>
          </cell>
          <cell r="G291">
            <v>73721</v>
          </cell>
          <cell r="H291">
            <v>77480.770999999993</v>
          </cell>
        </row>
        <row r="292">
          <cell r="B292" t="str">
            <v>RETEN EJE MOTRIZ</v>
          </cell>
          <cell r="C292" t="str">
            <v>UNIDAD</v>
          </cell>
          <cell r="D292">
            <v>1</v>
          </cell>
          <cell r="E292">
            <v>61001</v>
          </cell>
          <cell r="F292">
            <v>59171</v>
          </cell>
          <cell r="G292">
            <v>59171</v>
          </cell>
          <cell r="H292">
            <v>62188.720999999998</v>
          </cell>
        </row>
        <row r="293">
          <cell r="B293" t="str">
            <v>RETEN EJE TOMA CAJA</v>
          </cell>
          <cell r="C293" t="str">
            <v>UNIDAD</v>
          </cell>
          <cell r="D293">
            <v>1</v>
          </cell>
          <cell r="E293">
            <v>51999</v>
          </cell>
          <cell r="F293">
            <v>50439</v>
          </cell>
          <cell r="G293">
            <v>50439</v>
          </cell>
          <cell r="H293">
            <v>53011.389000000003</v>
          </cell>
        </row>
        <row r="294">
          <cell r="B294" t="str">
            <v>RETEN POLE REPARTICION</v>
          </cell>
          <cell r="C294" t="str">
            <v>UNIDAD</v>
          </cell>
          <cell r="D294">
            <v>1</v>
          </cell>
          <cell r="E294">
            <v>41000</v>
          </cell>
          <cell r="F294">
            <v>39770</v>
          </cell>
          <cell r="G294">
            <v>39770</v>
          </cell>
          <cell r="H294">
            <v>41798.269999999997</v>
          </cell>
        </row>
        <row r="295">
          <cell r="B295" t="str">
            <v>RETEN POLEA REPARTICION</v>
          </cell>
          <cell r="C295" t="str">
            <v>UNIDAD</v>
          </cell>
          <cell r="D295">
            <v>1</v>
          </cell>
          <cell r="E295">
            <v>41000</v>
          </cell>
          <cell r="F295">
            <v>39770</v>
          </cell>
          <cell r="G295">
            <v>39770</v>
          </cell>
          <cell r="H295">
            <v>41798.269999999997</v>
          </cell>
        </row>
        <row r="296">
          <cell r="B296" t="str">
            <v>RETEN SPEED DELANTERO</v>
          </cell>
          <cell r="C296" t="str">
            <v>UNIDAD</v>
          </cell>
          <cell r="D296">
            <v>1</v>
          </cell>
          <cell r="E296">
            <v>85001</v>
          </cell>
          <cell r="F296">
            <v>82451</v>
          </cell>
          <cell r="G296">
            <v>82451</v>
          </cell>
          <cell r="H296">
            <v>86656.001000000004</v>
          </cell>
        </row>
        <row r="297">
          <cell r="B297" t="str">
            <v>RETEN TOMA CAJA</v>
          </cell>
          <cell r="C297" t="str">
            <v>UNIDAD</v>
          </cell>
          <cell r="D297">
            <v>1</v>
          </cell>
          <cell r="E297">
            <v>51999</v>
          </cell>
          <cell r="F297">
            <v>50439</v>
          </cell>
          <cell r="G297">
            <v>50439</v>
          </cell>
          <cell r="H297">
            <v>53011.389000000003</v>
          </cell>
        </row>
        <row r="298">
          <cell r="B298" t="str">
            <v>RETEN TRASERO CIGÜEÑAL</v>
          </cell>
          <cell r="C298" t="str">
            <v>UNIDAD</v>
          </cell>
          <cell r="D298">
            <v>1</v>
          </cell>
          <cell r="E298">
            <v>227000</v>
          </cell>
          <cell r="F298">
            <v>220190</v>
          </cell>
          <cell r="G298">
            <v>220190</v>
          </cell>
          <cell r="H298">
            <v>231419.69</v>
          </cell>
        </row>
        <row r="299">
          <cell r="B299" t="str">
            <v>RETENEDOR BOSIN RUEDA DELANTERA</v>
          </cell>
          <cell r="C299" t="str">
            <v>UNIDAD</v>
          </cell>
          <cell r="D299">
            <v>1</v>
          </cell>
          <cell r="E299">
            <v>74000</v>
          </cell>
          <cell r="F299">
            <v>71780</v>
          </cell>
          <cell r="G299">
            <v>71780</v>
          </cell>
          <cell r="H299">
            <v>75440.78</v>
          </cell>
        </row>
        <row r="300">
          <cell r="B300" t="str">
            <v>RETENEDOR CAJA DIRECCION</v>
          </cell>
          <cell r="C300" t="str">
            <v>UNIDAD</v>
          </cell>
          <cell r="D300">
            <v>1</v>
          </cell>
          <cell r="E300">
            <v>506000</v>
          </cell>
          <cell r="F300">
            <v>490820</v>
          </cell>
          <cell r="G300">
            <v>490820</v>
          </cell>
          <cell r="H300">
            <v>515851.82</v>
          </cell>
        </row>
        <row r="301">
          <cell r="B301" t="str">
            <v>RETENEDOR DEL ACEITE DEL DIFERENCIAL IZQUIERDO</v>
          </cell>
          <cell r="C301" t="str">
            <v>UNIDAD</v>
          </cell>
          <cell r="D301">
            <v>1</v>
          </cell>
          <cell r="E301">
            <v>76001</v>
          </cell>
          <cell r="F301">
            <v>73721</v>
          </cell>
          <cell r="G301">
            <v>73721</v>
          </cell>
          <cell r="H301">
            <v>77480.770999999993</v>
          </cell>
        </row>
        <row r="302">
          <cell r="B302" t="str">
            <v>RETENEDOR DELANTERO TRANSMISION</v>
          </cell>
          <cell r="C302" t="str">
            <v>UNIDAD</v>
          </cell>
          <cell r="D302">
            <v>1</v>
          </cell>
          <cell r="E302">
            <v>85001</v>
          </cell>
          <cell r="F302">
            <v>82451</v>
          </cell>
          <cell r="G302">
            <v>82451</v>
          </cell>
          <cell r="H302">
            <v>86656.001000000004</v>
          </cell>
        </row>
        <row r="303">
          <cell r="B303" t="str">
            <v>RETENEDOR EXTERNO RUEDA</v>
          </cell>
          <cell r="C303" t="str">
            <v>UNIDAD</v>
          </cell>
          <cell r="D303">
            <v>1</v>
          </cell>
          <cell r="E303">
            <v>74000</v>
          </cell>
          <cell r="F303">
            <v>71780</v>
          </cell>
          <cell r="G303">
            <v>71780</v>
          </cell>
          <cell r="H303">
            <v>75440.78</v>
          </cell>
        </row>
        <row r="304">
          <cell r="B304" t="str">
            <v>RETENEDOR INTERNO RUEDA</v>
          </cell>
          <cell r="C304" t="str">
            <v>UNIDAD</v>
          </cell>
          <cell r="D304">
            <v>1</v>
          </cell>
          <cell r="E304">
            <v>155999</v>
          </cell>
          <cell r="F304">
            <v>151319</v>
          </cell>
          <cell r="G304">
            <v>151319</v>
          </cell>
          <cell r="H304">
            <v>159036.269</v>
          </cell>
        </row>
        <row r="305">
          <cell r="B305" t="str">
            <v>RETENEDOR RUEDA</v>
          </cell>
          <cell r="C305" t="str">
            <v>UNIDAD</v>
          </cell>
          <cell r="D305">
            <v>1</v>
          </cell>
          <cell r="E305">
            <v>74000</v>
          </cell>
          <cell r="F305">
            <v>71780</v>
          </cell>
          <cell r="G305">
            <v>71780</v>
          </cell>
          <cell r="H305">
            <v>75440.78</v>
          </cell>
        </row>
        <row r="306">
          <cell r="B306" t="str">
            <v>RETENEDOR SPEED TRASERO</v>
          </cell>
          <cell r="C306" t="str">
            <v>UNIDAD</v>
          </cell>
          <cell r="D306">
            <v>1</v>
          </cell>
          <cell r="E306">
            <v>61001</v>
          </cell>
          <cell r="F306">
            <v>59171</v>
          </cell>
          <cell r="G306">
            <v>59171</v>
          </cell>
          <cell r="H306">
            <v>62188.720999999998</v>
          </cell>
        </row>
        <row r="307">
          <cell r="B307" t="str">
            <v>RODAMIENTO ALTERNADOR</v>
          </cell>
          <cell r="C307" t="str">
            <v>UNIDAD</v>
          </cell>
          <cell r="D307">
            <v>1</v>
          </cell>
          <cell r="E307">
            <v>527999</v>
          </cell>
          <cell r="F307">
            <v>512159</v>
          </cell>
          <cell r="G307">
            <v>512159</v>
          </cell>
          <cell r="H307">
            <v>538279.10899999994</v>
          </cell>
        </row>
        <row r="308">
          <cell r="B308" t="str">
            <v>RODAMIENTO CANASTILLA BASE AMORTIGUADOR</v>
          </cell>
          <cell r="C308" t="str">
            <v>UNIDAD</v>
          </cell>
          <cell r="D308">
            <v>1</v>
          </cell>
          <cell r="E308">
            <v>317001</v>
          </cell>
          <cell r="F308">
            <v>307491</v>
          </cell>
          <cell r="G308">
            <v>307491</v>
          </cell>
          <cell r="H308">
            <v>323173.04100000003</v>
          </cell>
        </row>
        <row r="309">
          <cell r="B309" t="str">
            <v>RODAMIENTO DE ENGRANAJE DE TERCERA MARCHA EJE DE ENTRADA</v>
          </cell>
          <cell r="C309" t="str">
            <v>UNIDAD</v>
          </cell>
          <cell r="D309">
            <v>1</v>
          </cell>
          <cell r="E309">
            <v>325000</v>
          </cell>
          <cell r="F309">
            <v>315250</v>
          </cell>
          <cell r="G309">
            <v>315250</v>
          </cell>
          <cell r="H309">
            <v>331327.75</v>
          </cell>
        </row>
        <row r="310">
          <cell r="B310" t="str">
            <v>RODAMIENTO DEL DIFERENCIAL DERECHO</v>
          </cell>
          <cell r="C310" t="str">
            <v>UNIDAD</v>
          </cell>
          <cell r="D310">
            <v>1</v>
          </cell>
          <cell r="E310">
            <v>268000</v>
          </cell>
          <cell r="F310">
            <v>259960</v>
          </cell>
          <cell r="G310">
            <v>259960</v>
          </cell>
          <cell r="H310">
            <v>273217.96000000002</v>
          </cell>
        </row>
        <row r="311">
          <cell r="B311" t="str">
            <v>RODAMIENTO DEL DIFERENCIAL IZQUIERDO</v>
          </cell>
          <cell r="C311" t="str">
            <v>UNIDAD</v>
          </cell>
          <cell r="D311">
            <v>1</v>
          </cell>
          <cell r="E311">
            <v>268000</v>
          </cell>
          <cell r="F311">
            <v>259960</v>
          </cell>
          <cell r="G311">
            <v>259960</v>
          </cell>
          <cell r="H311">
            <v>273217.96000000002</v>
          </cell>
        </row>
        <row r="312">
          <cell r="B312" t="str">
            <v>RODAMIENTO DEL EJE DE ENTRADA</v>
          </cell>
          <cell r="C312" t="str">
            <v>UNIDAD</v>
          </cell>
          <cell r="D312">
            <v>1</v>
          </cell>
          <cell r="E312">
            <v>325000</v>
          </cell>
          <cell r="F312">
            <v>315250</v>
          </cell>
          <cell r="G312">
            <v>315250</v>
          </cell>
          <cell r="H312">
            <v>331327.75</v>
          </cell>
        </row>
        <row r="313">
          <cell r="B313" t="str">
            <v>RODAMIENTO DEL ENGRANAJE DE CUARTA MARCHA</v>
          </cell>
          <cell r="C313" t="str">
            <v>UNIDAD</v>
          </cell>
          <cell r="D313">
            <v>1</v>
          </cell>
          <cell r="E313">
            <v>325000</v>
          </cell>
          <cell r="F313">
            <v>315250</v>
          </cell>
          <cell r="G313">
            <v>315250</v>
          </cell>
          <cell r="H313">
            <v>331327.75</v>
          </cell>
        </row>
        <row r="314">
          <cell r="B314" t="str">
            <v>RODAMIENTO DEL ENGRANAJE DE PRIMERA MARCHA EJE CONTADOR</v>
          </cell>
          <cell r="C314" t="str">
            <v>UNIDAD</v>
          </cell>
          <cell r="D314">
            <v>1</v>
          </cell>
          <cell r="E314">
            <v>286999</v>
          </cell>
          <cell r="F314">
            <v>278389</v>
          </cell>
          <cell r="G314">
            <v>278389</v>
          </cell>
          <cell r="H314">
            <v>292586.83899999998</v>
          </cell>
        </row>
        <row r="315">
          <cell r="B315" t="str">
            <v>RODAMIENTO DEL ENGRANAJE DE QUINTA MARCHA EJE DE ENTRADA</v>
          </cell>
          <cell r="C315" t="str">
            <v>UNIDAD</v>
          </cell>
          <cell r="D315">
            <v>1</v>
          </cell>
          <cell r="E315">
            <v>198001</v>
          </cell>
          <cell r="F315">
            <v>192061</v>
          </cell>
          <cell r="G315">
            <v>192061</v>
          </cell>
          <cell r="H315">
            <v>201856.111</v>
          </cell>
        </row>
        <row r="316">
          <cell r="B316" t="str">
            <v>RODAMIENTO DEL ENGRANAJE DE SEGUNDA MARCHA EJE CONTADOR</v>
          </cell>
          <cell r="C316" t="str">
            <v>UNIDAD</v>
          </cell>
          <cell r="D316">
            <v>1</v>
          </cell>
          <cell r="E316">
            <v>109000</v>
          </cell>
          <cell r="F316">
            <v>105730</v>
          </cell>
          <cell r="G316">
            <v>105730</v>
          </cell>
          <cell r="H316">
            <v>111122.23</v>
          </cell>
        </row>
        <row r="317">
          <cell r="B317" t="str">
            <v>RODAMIENTO DIFERENCIAL</v>
          </cell>
          <cell r="C317" t="str">
            <v>UNIDAD</v>
          </cell>
          <cell r="D317">
            <v>1</v>
          </cell>
          <cell r="E317">
            <v>414000</v>
          </cell>
          <cell r="F317">
            <v>401580</v>
          </cell>
          <cell r="G317">
            <v>401580</v>
          </cell>
          <cell r="H317">
            <v>422060.58</v>
          </cell>
        </row>
        <row r="318">
          <cell r="B318" t="str">
            <v>RODAMIENTO IZQUIERDO DEL EJE DE ENTRADA</v>
          </cell>
          <cell r="C318" t="str">
            <v>UNIDAD</v>
          </cell>
          <cell r="D318">
            <v>1</v>
          </cell>
          <cell r="E318">
            <v>283999</v>
          </cell>
          <cell r="F318">
            <v>275479</v>
          </cell>
          <cell r="G318">
            <v>275479</v>
          </cell>
          <cell r="H318">
            <v>289528.429</v>
          </cell>
        </row>
        <row r="319">
          <cell r="B319" t="str">
            <v>RODAMIENTO IZQUIERDO EJE CONTADO</v>
          </cell>
          <cell r="C319" t="str">
            <v>UNIDAD</v>
          </cell>
          <cell r="D319">
            <v>1</v>
          </cell>
          <cell r="E319">
            <v>283999</v>
          </cell>
          <cell r="F319">
            <v>275479</v>
          </cell>
          <cell r="G319">
            <v>275479</v>
          </cell>
          <cell r="H319">
            <v>289528.429</v>
          </cell>
        </row>
        <row r="320">
          <cell r="B320" t="str">
            <v>RODAMIENTO RUEDA DELANTERO EXTERNO</v>
          </cell>
          <cell r="C320" t="str">
            <v>UNIDAD</v>
          </cell>
          <cell r="D320">
            <v>1</v>
          </cell>
          <cell r="E320">
            <v>482000</v>
          </cell>
          <cell r="F320">
            <v>467540</v>
          </cell>
          <cell r="G320">
            <v>467540</v>
          </cell>
          <cell r="H320">
            <v>491384.54</v>
          </cell>
        </row>
        <row r="321">
          <cell r="B321" t="str">
            <v>RODAMIENTO RUEDA TRASERO EXTERNO</v>
          </cell>
          <cell r="C321" t="str">
            <v>UNIDAD</v>
          </cell>
          <cell r="D321">
            <v>1</v>
          </cell>
          <cell r="E321">
            <v>321000</v>
          </cell>
          <cell r="F321">
            <v>311370</v>
          </cell>
          <cell r="G321">
            <v>311370</v>
          </cell>
          <cell r="H321">
            <v>327249.87</v>
          </cell>
        </row>
        <row r="322">
          <cell r="B322" t="str">
            <v>RODAMIENTO TRASERO RUEDA</v>
          </cell>
          <cell r="C322" t="str">
            <v>UNIDAD</v>
          </cell>
          <cell r="D322">
            <v>1</v>
          </cell>
          <cell r="E322">
            <v>321000</v>
          </cell>
          <cell r="F322">
            <v>311370</v>
          </cell>
          <cell r="G322">
            <v>311370</v>
          </cell>
          <cell r="H322">
            <v>327249.87</v>
          </cell>
        </row>
        <row r="323">
          <cell r="B323" t="str">
            <v>RODAMIENTOS DEL SPEED</v>
          </cell>
          <cell r="C323" t="str">
            <v>UNIDAD</v>
          </cell>
          <cell r="D323">
            <v>1</v>
          </cell>
          <cell r="E323">
            <v>414000</v>
          </cell>
          <cell r="F323">
            <v>401580</v>
          </cell>
          <cell r="G323">
            <v>401580</v>
          </cell>
          <cell r="H323">
            <v>422060.58</v>
          </cell>
        </row>
        <row r="324">
          <cell r="B324" t="str">
            <v>ROTULA</v>
          </cell>
          <cell r="C324" t="str">
            <v>UNIDAD</v>
          </cell>
          <cell r="D324">
            <v>1</v>
          </cell>
          <cell r="E324">
            <v>467000</v>
          </cell>
          <cell r="F324">
            <v>452990</v>
          </cell>
          <cell r="G324">
            <v>452990</v>
          </cell>
          <cell r="H324">
            <v>476092.49</v>
          </cell>
        </row>
        <row r="325">
          <cell r="B325" t="str">
            <v>ROTULA INFERIOR</v>
          </cell>
          <cell r="C325" t="str">
            <v>UNIDAD</v>
          </cell>
          <cell r="D325">
            <v>1</v>
          </cell>
          <cell r="E325">
            <v>467000</v>
          </cell>
          <cell r="F325">
            <v>452990</v>
          </cell>
          <cell r="G325">
            <v>452990</v>
          </cell>
          <cell r="H325">
            <v>476092.49</v>
          </cell>
        </row>
        <row r="326">
          <cell r="B326" t="str">
            <v>ROTULA INFERIOR C/U</v>
          </cell>
          <cell r="C326" t="str">
            <v>UNIDAD</v>
          </cell>
          <cell r="D326">
            <v>1</v>
          </cell>
          <cell r="E326">
            <v>467000</v>
          </cell>
          <cell r="F326">
            <v>452990</v>
          </cell>
          <cell r="G326">
            <v>452990</v>
          </cell>
          <cell r="H326">
            <v>476092.49</v>
          </cell>
        </row>
        <row r="327">
          <cell r="B327" t="str">
            <v>ROTULA SUPERIOR</v>
          </cell>
          <cell r="C327" t="str">
            <v>UNIDAD</v>
          </cell>
          <cell r="D327">
            <v>1</v>
          </cell>
          <cell r="E327">
            <v>358000</v>
          </cell>
          <cell r="F327">
            <v>347260</v>
          </cell>
          <cell r="G327">
            <v>347260</v>
          </cell>
          <cell r="H327">
            <v>364970.26</v>
          </cell>
        </row>
        <row r="328">
          <cell r="B328" t="str">
            <v>SALPICADERA - DEL</v>
          </cell>
          <cell r="C328" t="str">
            <v>JUEGO</v>
          </cell>
          <cell r="D328">
            <v>1</v>
          </cell>
          <cell r="E328">
            <v>402000</v>
          </cell>
          <cell r="F328">
            <v>389940</v>
          </cell>
          <cell r="G328">
            <v>389940</v>
          </cell>
          <cell r="H328">
            <v>409826.94</v>
          </cell>
        </row>
        <row r="329">
          <cell r="B329" t="str">
            <v>SALPICADERA - TRAS</v>
          </cell>
          <cell r="C329" t="str">
            <v>JUEGO</v>
          </cell>
          <cell r="D329">
            <v>1</v>
          </cell>
          <cell r="E329">
            <v>896000</v>
          </cell>
          <cell r="F329">
            <v>869120</v>
          </cell>
          <cell r="G329">
            <v>869120</v>
          </cell>
          <cell r="H329">
            <v>913445.12</v>
          </cell>
        </row>
        <row r="330">
          <cell r="B330" t="str">
            <v>SATELITES</v>
          </cell>
          <cell r="C330" t="str">
            <v>UNIDAD</v>
          </cell>
          <cell r="D330">
            <v>1</v>
          </cell>
          <cell r="E330">
            <v>1088000</v>
          </cell>
          <cell r="F330">
            <v>1055360</v>
          </cell>
          <cell r="G330">
            <v>1055360</v>
          </cell>
          <cell r="H330">
            <v>1109183.3600000001</v>
          </cell>
        </row>
        <row r="331">
          <cell r="B331" t="str">
            <v>SELECTOR CAMBIOS</v>
          </cell>
          <cell r="C331" t="str">
            <v>UNIDAD</v>
          </cell>
          <cell r="D331">
            <v>1</v>
          </cell>
          <cell r="E331">
            <v>737000</v>
          </cell>
          <cell r="F331">
            <v>714890</v>
          </cell>
          <cell r="G331">
            <v>714890</v>
          </cell>
          <cell r="H331">
            <v>751349.39</v>
          </cell>
        </row>
        <row r="332">
          <cell r="B332" t="str">
            <v>SELLO DE VALVULA</v>
          </cell>
          <cell r="C332" t="str">
            <v>JUEGO</v>
          </cell>
          <cell r="D332">
            <v>1</v>
          </cell>
          <cell r="E332">
            <v>950000</v>
          </cell>
          <cell r="F332">
            <v>921500</v>
          </cell>
          <cell r="G332">
            <v>921500</v>
          </cell>
          <cell r="H332">
            <v>968496.5</v>
          </cell>
        </row>
        <row r="333">
          <cell r="B333" t="str">
            <v>SENSOR APP (POSICION PEDAL DE ACELERADOR)</v>
          </cell>
          <cell r="C333" t="str">
            <v>UNIDAD</v>
          </cell>
          <cell r="D333">
            <v>1</v>
          </cell>
          <cell r="E333">
            <v>721000</v>
          </cell>
          <cell r="F333">
            <v>699370</v>
          </cell>
          <cell r="G333">
            <v>699370</v>
          </cell>
          <cell r="H333">
            <v>735037.87</v>
          </cell>
        </row>
        <row r="334">
          <cell r="B334" t="str">
            <v>SENSOR KNOCK (DE DETONACION)</v>
          </cell>
          <cell r="C334" t="str">
            <v>UNIDAD</v>
          </cell>
          <cell r="D334">
            <v>1</v>
          </cell>
          <cell r="E334">
            <v>768000</v>
          </cell>
          <cell r="F334">
            <v>744960</v>
          </cell>
          <cell r="G334">
            <v>744960</v>
          </cell>
          <cell r="H334">
            <v>782952.95999999996</v>
          </cell>
        </row>
        <row r="335">
          <cell r="B335" t="str">
            <v>SENSOR ACT (TEMPERATURA AIRE ADMISION)</v>
          </cell>
          <cell r="C335" t="str">
            <v>UNIDAD</v>
          </cell>
          <cell r="D335">
            <v>1</v>
          </cell>
          <cell r="E335">
            <v>805000</v>
          </cell>
          <cell r="F335">
            <v>780850</v>
          </cell>
          <cell r="G335">
            <v>780850</v>
          </cell>
          <cell r="H335">
            <v>820673.35</v>
          </cell>
        </row>
        <row r="336">
          <cell r="B336" t="str">
            <v>SENSOR CKP (POSICION DEL CIGÜEÑAL)</v>
          </cell>
          <cell r="C336" t="str">
            <v>UNIDAD</v>
          </cell>
          <cell r="D336">
            <v>1</v>
          </cell>
          <cell r="E336">
            <v>322000</v>
          </cell>
          <cell r="F336">
            <v>312340</v>
          </cell>
          <cell r="G336">
            <v>312340</v>
          </cell>
          <cell r="H336">
            <v>328269.34000000003</v>
          </cell>
        </row>
        <row r="337">
          <cell r="B337" t="str">
            <v>SENSOR CLIMATIZADOR A/A</v>
          </cell>
          <cell r="C337" t="str">
            <v>UNIDAD</v>
          </cell>
          <cell r="D337">
            <v>1</v>
          </cell>
          <cell r="E337">
            <v>205000</v>
          </cell>
          <cell r="F337">
            <v>198850</v>
          </cell>
          <cell r="G337">
            <v>198850</v>
          </cell>
          <cell r="H337">
            <v>208991.35</v>
          </cell>
        </row>
        <row r="338">
          <cell r="B338" t="str">
            <v>SENSOR CMP (POSICION DEL ARBOL DE LEVAS)</v>
          </cell>
          <cell r="C338" t="str">
            <v>UNIDAD</v>
          </cell>
          <cell r="D338">
            <v>1</v>
          </cell>
          <cell r="E338">
            <v>434000</v>
          </cell>
          <cell r="F338">
            <v>420980</v>
          </cell>
          <cell r="G338">
            <v>420980</v>
          </cell>
          <cell r="H338">
            <v>442449.98</v>
          </cell>
        </row>
        <row r="339">
          <cell r="B339" t="str">
            <v>SENSOR CYL O CYP (POSICION DEL PISTON</v>
          </cell>
          <cell r="C339" t="str">
            <v>UNIDAD</v>
          </cell>
          <cell r="D339">
            <v>1</v>
          </cell>
          <cell r="E339">
            <v>322000</v>
          </cell>
          <cell r="F339">
            <v>312340</v>
          </cell>
          <cell r="G339">
            <v>312340</v>
          </cell>
          <cell r="H339">
            <v>328269.34000000003</v>
          </cell>
        </row>
        <row r="340">
          <cell r="B340" t="str">
            <v>SENSOR ECT (TEMPERATURA DEL REFRIGERANTE)</v>
          </cell>
          <cell r="C340" t="str">
            <v>UNIDAD</v>
          </cell>
          <cell r="D340">
            <v>1</v>
          </cell>
          <cell r="E340">
            <v>252000</v>
          </cell>
          <cell r="F340">
            <v>244440</v>
          </cell>
          <cell r="G340">
            <v>244440</v>
          </cell>
          <cell r="H340">
            <v>256906.44</v>
          </cell>
        </row>
        <row r="341">
          <cell r="B341" t="str">
            <v>SENSOR FLS (NIVEL DE COMBUSTIBLE)</v>
          </cell>
          <cell r="C341" t="str">
            <v>UNIDAD</v>
          </cell>
          <cell r="D341">
            <v>1</v>
          </cell>
          <cell r="E341">
            <v>308001</v>
          </cell>
          <cell r="F341">
            <v>298761</v>
          </cell>
          <cell r="G341">
            <v>298761</v>
          </cell>
          <cell r="H341">
            <v>313997.81099999999</v>
          </cell>
        </row>
        <row r="342">
          <cell r="B342" t="str">
            <v>SENSOR FRP (PRESION DEL RIEL DE COMBUSTIBLE)</v>
          </cell>
          <cell r="C342" t="str">
            <v>UNIDAD</v>
          </cell>
          <cell r="D342">
            <v>1</v>
          </cell>
          <cell r="E342">
            <v>402999</v>
          </cell>
          <cell r="F342">
            <v>390909</v>
          </cell>
          <cell r="G342">
            <v>390909</v>
          </cell>
          <cell r="H342">
            <v>410845.359</v>
          </cell>
        </row>
        <row r="343">
          <cell r="B343" t="str">
            <v>SENSOR FRP(PRESION DEL RIEL DE COMBUSTIBLE)</v>
          </cell>
          <cell r="C343" t="str">
            <v>UNIDAD</v>
          </cell>
          <cell r="D343">
            <v>1</v>
          </cell>
          <cell r="E343">
            <v>402999</v>
          </cell>
          <cell r="F343">
            <v>390909</v>
          </cell>
          <cell r="G343">
            <v>390909</v>
          </cell>
          <cell r="H343">
            <v>410845.359</v>
          </cell>
        </row>
        <row r="344">
          <cell r="B344" t="str">
            <v>SENSOR IAT (TEMPERATURA AIRE ADMISION)</v>
          </cell>
          <cell r="C344" t="str">
            <v>UNIDAD</v>
          </cell>
          <cell r="D344">
            <v>1</v>
          </cell>
          <cell r="E344">
            <v>805000</v>
          </cell>
          <cell r="F344">
            <v>780850</v>
          </cell>
          <cell r="G344">
            <v>780850</v>
          </cell>
          <cell r="H344">
            <v>820673.35</v>
          </cell>
        </row>
        <row r="345">
          <cell r="B345" t="str">
            <v>SENSOR IAT(TEMPERATURA AIRE ADMISION)</v>
          </cell>
          <cell r="C345" t="str">
            <v>UNIDAD</v>
          </cell>
          <cell r="D345">
            <v>1</v>
          </cell>
          <cell r="E345">
            <v>805000</v>
          </cell>
          <cell r="F345">
            <v>780850</v>
          </cell>
          <cell r="G345">
            <v>780850</v>
          </cell>
          <cell r="H345">
            <v>820673.35</v>
          </cell>
        </row>
        <row r="346">
          <cell r="B346" t="str">
            <v>SENSOR KS (DE DETONACION)</v>
          </cell>
          <cell r="C346" t="str">
            <v>UNIDAD</v>
          </cell>
          <cell r="D346">
            <v>1</v>
          </cell>
          <cell r="E346">
            <v>768000</v>
          </cell>
          <cell r="F346">
            <v>744960</v>
          </cell>
          <cell r="G346">
            <v>744960</v>
          </cell>
          <cell r="H346">
            <v>782952.95999999996</v>
          </cell>
        </row>
        <row r="347">
          <cell r="B347" t="str">
            <v>SENSOR MAF (FLUJO DE AIRE)</v>
          </cell>
          <cell r="C347" t="str">
            <v>UNIDAD</v>
          </cell>
          <cell r="D347">
            <v>1</v>
          </cell>
          <cell r="E347">
            <v>805000</v>
          </cell>
          <cell r="F347">
            <v>780850</v>
          </cell>
          <cell r="G347">
            <v>780850</v>
          </cell>
          <cell r="H347">
            <v>820673.35</v>
          </cell>
        </row>
        <row r="348">
          <cell r="B348" t="str">
            <v>SENSOR MAP (PRESION ABSOLUTA MULTIPLE)</v>
          </cell>
          <cell r="C348" t="str">
            <v>UNIDAD</v>
          </cell>
          <cell r="D348">
            <v>1</v>
          </cell>
          <cell r="E348">
            <v>805000</v>
          </cell>
          <cell r="F348">
            <v>780850</v>
          </cell>
          <cell r="G348">
            <v>780850</v>
          </cell>
          <cell r="H348">
            <v>820673.35</v>
          </cell>
        </row>
        <row r="349">
          <cell r="B349" t="str">
            <v>SENSOR O2 (DE OXIGENO)</v>
          </cell>
          <cell r="C349" t="str">
            <v>UNIDAD</v>
          </cell>
          <cell r="D349">
            <v>1</v>
          </cell>
          <cell r="E349">
            <v>964000</v>
          </cell>
          <cell r="F349">
            <v>935080</v>
          </cell>
          <cell r="G349">
            <v>935080</v>
          </cell>
          <cell r="H349">
            <v>982769.08</v>
          </cell>
        </row>
        <row r="350">
          <cell r="B350" t="str">
            <v>SENSOR OPS (PRESION DE ACEITE)</v>
          </cell>
          <cell r="C350" t="str">
            <v>UNIDAD</v>
          </cell>
          <cell r="D350">
            <v>1</v>
          </cell>
          <cell r="E350">
            <v>126000</v>
          </cell>
          <cell r="F350">
            <v>122220</v>
          </cell>
          <cell r="G350">
            <v>122220</v>
          </cell>
          <cell r="H350">
            <v>128453.22</v>
          </cell>
        </row>
        <row r="351">
          <cell r="B351" t="str">
            <v>SENSOR PSP (PRESION DE DIRECCION)</v>
          </cell>
          <cell r="C351" t="str">
            <v>UNIDAD</v>
          </cell>
          <cell r="D351">
            <v>1</v>
          </cell>
          <cell r="E351">
            <v>152000</v>
          </cell>
          <cell r="F351">
            <v>147440</v>
          </cell>
          <cell r="G351">
            <v>147440</v>
          </cell>
          <cell r="H351">
            <v>154959.44</v>
          </cell>
        </row>
        <row r="352">
          <cell r="B352" t="str">
            <v>SENSOR PSP(PRESION DE DIRECCION)</v>
          </cell>
          <cell r="C352" t="str">
            <v>UNIDAD</v>
          </cell>
          <cell r="D352">
            <v>1</v>
          </cell>
          <cell r="E352">
            <v>152000</v>
          </cell>
          <cell r="F352">
            <v>147440</v>
          </cell>
          <cell r="G352">
            <v>147440</v>
          </cell>
          <cell r="H352">
            <v>154959.44</v>
          </cell>
        </row>
        <row r="353">
          <cell r="B353" t="str">
            <v>SENSOR RPS (DE PRESION DE REFRIGERANTE)</v>
          </cell>
          <cell r="C353" t="str">
            <v>UNIDAD</v>
          </cell>
          <cell r="D353">
            <v>1</v>
          </cell>
          <cell r="E353">
            <v>252000</v>
          </cell>
          <cell r="F353">
            <v>244440</v>
          </cell>
          <cell r="G353">
            <v>244440</v>
          </cell>
          <cell r="H353">
            <v>256906.44</v>
          </cell>
        </row>
        <row r="354">
          <cell r="B354" t="str">
            <v>SENSOR TDC (PUNTO MUERTO PISTON)</v>
          </cell>
          <cell r="C354" t="str">
            <v>UNIDAD</v>
          </cell>
          <cell r="D354">
            <v>1</v>
          </cell>
          <cell r="E354">
            <v>322000</v>
          </cell>
          <cell r="F354">
            <v>312340</v>
          </cell>
          <cell r="G354">
            <v>312340</v>
          </cell>
          <cell r="H354">
            <v>328269.34000000003</v>
          </cell>
        </row>
        <row r="355">
          <cell r="B355" t="str">
            <v>SENSOR TPS (POSICION DEL ACELERADOR)</v>
          </cell>
          <cell r="C355" t="str">
            <v>UNIDAD</v>
          </cell>
          <cell r="D355">
            <v>1</v>
          </cell>
          <cell r="E355">
            <v>721000</v>
          </cell>
          <cell r="F355">
            <v>699370</v>
          </cell>
          <cell r="G355">
            <v>699370</v>
          </cell>
          <cell r="H355">
            <v>735037.87</v>
          </cell>
        </row>
        <row r="356">
          <cell r="B356" t="str">
            <v>SENSOR VSS (DE VELOCIMETRO)</v>
          </cell>
          <cell r="C356" t="str">
            <v>UNIDAD</v>
          </cell>
          <cell r="D356">
            <v>1</v>
          </cell>
          <cell r="E356">
            <v>1069000</v>
          </cell>
          <cell r="F356">
            <v>1036930</v>
          </cell>
          <cell r="G356">
            <v>1036930</v>
          </cell>
          <cell r="H356">
            <v>1089813.43</v>
          </cell>
        </row>
        <row r="357">
          <cell r="B357" t="str">
            <v>SERVO FRENO</v>
          </cell>
          <cell r="C357" t="str">
            <v>UNIDAD</v>
          </cell>
          <cell r="D357">
            <v>1</v>
          </cell>
          <cell r="E357">
            <v>3982000</v>
          </cell>
          <cell r="F357">
            <v>3862540</v>
          </cell>
          <cell r="G357">
            <v>3862540</v>
          </cell>
          <cell r="H357">
            <v>4059529.54</v>
          </cell>
        </row>
        <row r="358">
          <cell r="B358" t="str">
            <v>SERVOFRENO</v>
          </cell>
          <cell r="C358" t="str">
            <v>UNIDAD</v>
          </cell>
          <cell r="D358">
            <v>1</v>
          </cell>
          <cell r="E358">
            <v>3242000</v>
          </cell>
          <cell r="F358">
            <v>3144740</v>
          </cell>
          <cell r="G358">
            <v>3144740</v>
          </cell>
          <cell r="H358">
            <v>3305121.74</v>
          </cell>
        </row>
        <row r="359">
          <cell r="B359" t="str">
            <v>SILICONA ALTA TEMPERATURA</v>
          </cell>
          <cell r="C359" t="str">
            <v>UNIDAD</v>
          </cell>
          <cell r="D359">
            <v>1</v>
          </cell>
          <cell r="E359">
            <v>46000</v>
          </cell>
          <cell r="F359">
            <v>44620</v>
          </cell>
          <cell r="G359">
            <v>44620</v>
          </cell>
          <cell r="H359">
            <v>46895.62</v>
          </cell>
        </row>
        <row r="360">
          <cell r="B360" t="str">
            <v>SOLENOIDE / AUTOMATICO. </v>
          </cell>
          <cell r="C360" t="str">
            <v>UNIDAD</v>
          </cell>
          <cell r="D360">
            <v>1</v>
          </cell>
          <cell r="E360">
            <v>402000</v>
          </cell>
          <cell r="F360">
            <v>389940</v>
          </cell>
          <cell r="G360">
            <v>389940</v>
          </cell>
          <cell r="H360">
            <v>409826.94</v>
          </cell>
        </row>
        <row r="361">
          <cell r="B361" t="str">
            <v>SOPORTE BATERIA</v>
          </cell>
          <cell r="C361" t="str">
            <v>UNIDAD</v>
          </cell>
          <cell r="D361">
            <v>1</v>
          </cell>
          <cell r="E361">
            <v>178000</v>
          </cell>
          <cell r="F361">
            <v>172660</v>
          </cell>
          <cell r="G361">
            <v>172660</v>
          </cell>
          <cell r="H361">
            <v>181465.66</v>
          </cell>
        </row>
        <row r="362">
          <cell r="B362" t="str">
            <v>SOPORTE CAJA DE VELOCIDADES</v>
          </cell>
          <cell r="C362" t="str">
            <v>UNIDAD</v>
          </cell>
          <cell r="D362">
            <v>1</v>
          </cell>
          <cell r="E362">
            <v>567000</v>
          </cell>
          <cell r="F362">
            <v>549990</v>
          </cell>
          <cell r="G362">
            <v>549990</v>
          </cell>
          <cell r="H362">
            <v>578039.49</v>
          </cell>
        </row>
        <row r="363">
          <cell r="B363" t="str">
            <v>SOPORTE EXOSTO</v>
          </cell>
          <cell r="C363" t="str">
            <v>UNIDAD</v>
          </cell>
          <cell r="D363">
            <v>1</v>
          </cell>
          <cell r="E363">
            <v>83000</v>
          </cell>
          <cell r="F363">
            <v>80510</v>
          </cell>
          <cell r="G363">
            <v>80510</v>
          </cell>
          <cell r="H363">
            <v>84616.01</v>
          </cell>
        </row>
        <row r="364">
          <cell r="B364" t="str">
            <v>SOPORTE MOTOR</v>
          </cell>
          <cell r="C364" t="str">
            <v>UNIDAD</v>
          </cell>
          <cell r="D364">
            <v>1</v>
          </cell>
          <cell r="E364">
            <v>311001</v>
          </cell>
          <cell r="F364">
            <v>301671</v>
          </cell>
          <cell r="G364">
            <v>301671</v>
          </cell>
          <cell r="H364">
            <v>317056.22100000002</v>
          </cell>
        </row>
        <row r="365">
          <cell r="B365" t="str">
            <v>SOPORTE MOTOR INFERIOR</v>
          </cell>
          <cell r="C365" t="str">
            <v>UNIDAD</v>
          </cell>
          <cell r="D365">
            <v>1</v>
          </cell>
          <cell r="E365">
            <v>311001</v>
          </cell>
          <cell r="F365">
            <v>301671</v>
          </cell>
          <cell r="G365">
            <v>301671</v>
          </cell>
          <cell r="H365">
            <v>317056.22100000002</v>
          </cell>
        </row>
        <row r="366">
          <cell r="B366" t="str">
            <v>SOPORTE MOTOR SUPERIOR</v>
          </cell>
          <cell r="C366" t="str">
            <v>UNIDAD</v>
          </cell>
          <cell r="D366">
            <v>1</v>
          </cell>
          <cell r="E366">
            <v>311001</v>
          </cell>
          <cell r="F366">
            <v>301671</v>
          </cell>
          <cell r="G366">
            <v>301671</v>
          </cell>
          <cell r="H366">
            <v>317056.22100000002</v>
          </cell>
        </row>
        <row r="367">
          <cell r="B367" t="str">
            <v>SOPORTE TANQUE DE COMBUSTIBLE</v>
          </cell>
          <cell r="C367" t="str">
            <v>UNIDAD</v>
          </cell>
          <cell r="D367">
            <v>1</v>
          </cell>
          <cell r="E367">
            <v>310000</v>
          </cell>
          <cell r="F367">
            <v>300700</v>
          </cell>
          <cell r="G367">
            <v>300700</v>
          </cell>
          <cell r="H367">
            <v>316035.7</v>
          </cell>
        </row>
        <row r="368">
          <cell r="B368" t="str">
            <v>SWITCH DIRECCIONAL</v>
          </cell>
          <cell r="C368" t="str">
            <v>UNIDAD</v>
          </cell>
          <cell r="D368">
            <v>1</v>
          </cell>
          <cell r="E368">
            <v>544000</v>
          </cell>
          <cell r="F368">
            <v>527680</v>
          </cell>
          <cell r="G368">
            <v>527680</v>
          </cell>
          <cell r="H368">
            <v>554591.68000000005</v>
          </cell>
        </row>
        <row r="369">
          <cell r="B369" t="str">
            <v>SWITCH IGNICION</v>
          </cell>
          <cell r="C369" t="str">
            <v>UNIDAD</v>
          </cell>
          <cell r="D369">
            <v>1</v>
          </cell>
          <cell r="E369">
            <v>379000</v>
          </cell>
          <cell r="F369">
            <v>367630</v>
          </cell>
          <cell r="G369">
            <v>367630</v>
          </cell>
          <cell r="H369">
            <v>386379.13</v>
          </cell>
        </row>
        <row r="370">
          <cell r="B370" t="str">
            <v>TANQUE RADIADOR</v>
          </cell>
          <cell r="C370" t="str">
            <v>UNIDAD</v>
          </cell>
          <cell r="D370">
            <v>1</v>
          </cell>
          <cell r="E370">
            <v>5188000</v>
          </cell>
          <cell r="F370">
            <v>5032360</v>
          </cell>
          <cell r="G370">
            <v>5032360</v>
          </cell>
          <cell r="H370">
            <v>5289010.3600000003</v>
          </cell>
        </row>
        <row r="371">
          <cell r="B371" t="str">
            <v>TANQUE HIDRAULICO</v>
          </cell>
          <cell r="C371" t="str">
            <v>UNIDAD</v>
          </cell>
          <cell r="D371">
            <v>1</v>
          </cell>
          <cell r="E371">
            <v>830000</v>
          </cell>
          <cell r="F371">
            <v>805100</v>
          </cell>
          <cell r="G371">
            <v>805100</v>
          </cell>
          <cell r="H371">
            <v>846160.1</v>
          </cell>
        </row>
        <row r="372">
          <cell r="B372" t="str">
            <v>TANQUE LIMPIA BRISAS</v>
          </cell>
          <cell r="C372" t="str">
            <v>UNIDAD</v>
          </cell>
          <cell r="D372">
            <v>1</v>
          </cell>
          <cell r="E372">
            <v>311001</v>
          </cell>
          <cell r="F372">
            <v>301671</v>
          </cell>
          <cell r="G372">
            <v>301671</v>
          </cell>
          <cell r="H372">
            <v>317056.22100000002</v>
          </cell>
        </row>
        <row r="373">
          <cell r="B373" t="str">
            <v>TAPA RETEN SEMI EJE</v>
          </cell>
          <cell r="C373" t="str">
            <v>UNIDAD</v>
          </cell>
          <cell r="D373">
            <v>1</v>
          </cell>
          <cell r="E373">
            <v>73001</v>
          </cell>
          <cell r="F373">
            <v>70811</v>
          </cell>
          <cell r="G373">
            <v>70811</v>
          </cell>
          <cell r="H373">
            <v>74422.361000000004</v>
          </cell>
        </row>
        <row r="374">
          <cell r="B374" t="str">
            <v>TAPA ACEITE MOTOR</v>
          </cell>
          <cell r="C374" t="str">
            <v>UNIDAD</v>
          </cell>
          <cell r="D374">
            <v>1</v>
          </cell>
          <cell r="E374">
            <v>65000</v>
          </cell>
          <cell r="F374">
            <v>63050</v>
          </cell>
          <cell r="G374">
            <v>63050</v>
          </cell>
          <cell r="H374">
            <v>66265.55</v>
          </cell>
        </row>
        <row r="375">
          <cell r="B375" t="str">
            <v>TAPA RADIADOR</v>
          </cell>
          <cell r="C375" t="str">
            <v>UNIDAD</v>
          </cell>
          <cell r="D375">
            <v>1</v>
          </cell>
          <cell r="E375">
            <v>110000</v>
          </cell>
          <cell r="F375">
            <v>106700</v>
          </cell>
          <cell r="G375">
            <v>106700</v>
          </cell>
          <cell r="H375">
            <v>112141.7</v>
          </cell>
        </row>
        <row r="376">
          <cell r="B376" t="str">
            <v>TAPA TRASERA MOTOR ARRANQUE</v>
          </cell>
          <cell r="C376" t="str">
            <v>UNIDAD</v>
          </cell>
          <cell r="D376">
            <v>1</v>
          </cell>
          <cell r="E376">
            <v>84000</v>
          </cell>
          <cell r="F376">
            <v>81480</v>
          </cell>
          <cell r="G376">
            <v>81480</v>
          </cell>
          <cell r="H376">
            <v>85635.48</v>
          </cell>
        </row>
        <row r="377">
          <cell r="B377" t="str">
            <v>TAPON CARTER</v>
          </cell>
          <cell r="C377" t="str">
            <v>UNIDAD</v>
          </cell>
          <cell r="D377">
            <v>1</v>
          </cell>
          <cell r="E377">
            <v>15000</v>
          </cell>
          <cell r="F377">
            <v>14550</v>
          </cell>
          <cell r="G377">
            <v>14550</v>
          </cell>
          <cell r="H377">
            <v>15292.05</v>
          </cell>
        </row>
        <row r="378">
          <cell r="B378" t="str">
            <v>TENSOR DE AJUSTE (BRAZO)</v>
          </cell>
          <cell r="C378" t="str">
            <v>UNIDAD</v>
          </cell>
          <cell r="D378">
            <v>1</v>
          </cell>
          <cell r="E378">
            <v>561001</v>
          </cell>
          <cell r="F378">
            <v>544171</v>
          </cell>
          <cell r="G378">
            <v>544171</v>
          </cell>
          <cell r="H378">
            <v>571923.72100000002</v>
          </cell>
        </row>
        <row r="379">
          <cell r="B379" t="str">
            <v>TERMINAL DE OJO</v>
          </cell>
          <cell r="C379" t="str">
            <v>UNIDAD</v>
          </cell>
          <cell r="D379">
            <v>1</v>
          </cell>
          <cell r="E379">
            <v>700</v>
          </cell>
          <cell r="F379">
            <v>679</v>
          </cell>
          <cell r="G379">
            <v>679</v>
          </cell>
          <cell r="H379">
            <v>713.62900000000002</v>
          </cell>
        </row>
        <row r="380">
          <cell r="B380" t="str">
            <v>TERMINAL DIRECCION</v>
          </cell>
          <cell r="C380" t="str">
            <v>UNIDAD</v>
          </cell>
          <cell r="D380">
            <v>1</v>
          </cell>
          <cell r="E380">
            <v>221000</v>
          </cell>
          <cell r="F380">
            <v>214370</v>
          </cell>
          <cell r="G380">
            <v>214370</v>
          </cell>
          <cell r="H380">
            <v>225302.87</v>
          </cell>
        </row>
        <row r="381">
          <cell r="B381" t="str">
            <v>TERMINAL DIRECCION CORTA</v>
          </cell>
          <cell r="C381" t="str">
            <v>UNIDAD</v>
          </cell>
          <cell r="D381">
            <v>1</v>
          </cell>
          <cell r="E381">
            <v>221000</v>
          </cell>
          <cell r="F381">
            <v>214370</v>
          </cell>
          <cell r="G381">
            <v>214370</v>
          </cell>
          <cell r="H381">
            <v>225302.87</v>
          </cell>
        </row>
        <row r="382">
          <cell r="B382" t="str">
            <v>TERMINAL DIRECCION LARGA</v>
          </cell>
          <cell r="C382" t="str">
            <v>UNIDAD</v>
          </cell>
          <cell r="D382">
            <v>1</v>
          </cell>
          <cell r="E382">
            <v>661000</v>
          </cell>
          <cell r="F382">
            <v>641170</v>
          </cell>
          <cell r="G382">
            <v>641170</v>
          </cell>
          <cell r="H382">
            <v>673869.67</v>
          </cell>
        </row>
        <row r="383">
          <cell r="B383" t="str">
            <v>TERMOSTATO</v>
          </cell>
          <cell r="C383" t="str">
            <v>UNIDAD</v>
          </cell>
          <cell r="D383">
            <v>1</v>
          </cell>
          <cell r="E383">
            <v>219000</v>
          </cell>
          <cell r="F383">
            <v>212430</v>
          </cell>
          <cell r="G383">
            <v>212430</v>
          </cell>
          <cell r="H383">
            <v>223263.93</v>
          </cell>
        </row>
        <row r="384">
          <cell r="B384" t="str">
            <v>TIJERA INFERIOR</v>
          </cell>
          <cell r="C384" t="str">
            <v>UNIDAD</v>
          </cell>
          <cell r="D384">
            <v>1</v>
          </cell>
          <cell r="E384">
            <v>2935001</v>
          </cell>
          <cell r="F384">
            <v>2846951</v>
          </cell>
          <cell r="G384">
            <v>2846951</v>
          </cell>
          <cell r="H384">
            <v>2992145.5010000002</v>
          </cell>
        </row>
        <row r="385">
          <cell r="B385" t="str">
            <v>TIJERA SUPERIOR</v>
          </cell>
          <cell r="C385" t="str">
            <v>UNIDAD</v>
          </cell>
          <cell r="D385">
            <v>1</v>
          </cell>
          <cell r="E385">
            <v>1921000</v>
          </cell>
          <cell r="F385">
            <v>1863370</v>
          </cell>
          <cell r="G385">
            <v>1863370</v>
          </cell>
          <cell r="H385">
            <v>1958401.87</v>
          </cell>
        </row>
        <row r="386">
          <cell r="B386" t="str">
            <v>TRINQUETE FRENO DE MANO</v>
          </cell>
          <cell r="C386" t="str">
            <v>UNIDAD</v>
          </cell>
          <cell r="D386">
            <v>1</v>
          </cell>
          <cell r="E386">
            <v>466000</v>
          </cell>
          <cell r="F386">
            <v>452020</v>
          </cell>
          <cell r="G386">
            <v>452020</v>
          </cell>
          <cell r="H386">
            <v>475073.02</v>
          </cell>
        </row>
        <row r="387">
          <cell r="B387" t="str">
            <v>TRINQUETE PEDAL EMBRAGUE</v>
          </cell>
          <cell r="C387" t="str">
            <v>UNIDAD</v>
          </cell>
          <cell r="D387">
            <v>1</v>
          </cell>
          <cell r="E387">
            <v>543000</v>
          </cell>
          <cell r="F387">
            <v>526710</v>
          </cell>
          <cell r="G387">
            <v>526710</v>
          </cell>
          <cell r="H387">
            <v>553572.21</v>
          </cell>
        </row>
        <row r="388">
          <cell r="B388" t="str">
            <v>TUBO BOMBA DE AGUA</v>
          </cell>
          <cell r="C388" t="str">
            <v>UNIDAD</v>
          </cell>
          <cell r="D388">
            <v>1</v>
          </cell>
          <cell r="E388">
            <v>414000</v>
          </cell>
          <cell r="F388">
            <v>401580</v>
          </cell>
          <cell r="G388">
            <v>401580</v>
          </cell>
          <cell r="H388">
            <v>422060.58</v>
          </cell>
        </row>
        <row r="389">
          <cell r="B389" t="str">
            <v>TUERCA BRAZO TENSOR</v>
          </cell>
          <cell r="C389" t="str">
            <v>UNIDAD</v>
          </cell>
          <cell r="D389">
            <v>1</v>
          </cell>
          <cell r="E389">
            <v>6000</v>
          </cell>
          <cell r="F389">
            <v>5820</v>
          </cell>
          <cell r="G389">
            <v>5820</v>
          </cell>
          <cell r="H389">
            <v>6116.82</v>
          </cell>
        </row>
        <row r="390">
          <cell r="B390" t="str">
            <v>VALVULA DE ADMISION</v>
          </cell>
          <cell r="C390" t="str">
            <v>JUEGO</v>
          </cell>
          <cell r="D390">
            <v>1</v>
          </cell>
          <cell r="E390">
            <v>1176000</v>
          </cell>
          <cell r="F390">
            <v>1140720</v>
          </cell>
          <cell r="G390">
            <v>1140720</v>
          </cell>
          <cell r="H390">
            <v>1198896.72</v>
          </cell>
        </row>
        <row r="391">
          <cell r="B391" t="str">
            <v>VALVULA DE DRENAJE</v>
          </cell>
          <cell r="C391" t="str">
            <v>UNIDAD</v>
          </cell>
          <cell r="D391">
            <v>1</v>
          </cell>
          <cell r="E391">
            <v>68000</v>
          </cell>
          <cell r="F391">
            <v>65960</v>
          </cell>
          <cell r="G391">
            <v>65960</v>
          </cell>
          <cell r="H391">
            <v>69323.960000000006</v>
          </cell>
        </row>
        <row r="392">
          <cell r="B392" t="str">
            <v>VALVULA DE ESCAPE</v>
          </cell>
          <cell r="C392" t="str">
            <v>JUEGO</v>
          </cell>
          <cell r="D392">
            <v>1</v>
          </cell>
          <cell r="E392">
            <v>2484000</v>
          </cell>
          <cell r="F392">
            <v>2409480</v>
          </cell>
          <cell r="G392">
            <v>2409480</v>
          </cell>
          <cell r="H392">
            <v>2532363.48</v>
          </cell>
        </row>
        <row r="393">
          <cell r="B393" t="str">
            <v>VALVULA DE FRENO DE RESORTE SR</v>
          </cell>
          <cell r="C393" t="str">
            <v>UNIDAD</v>
          </cell>
          <cell r="D393">
            <v>1</v>
          </cell>
          <cell r="E393">
            <v>745000</v>
          </cell>
          <cell r="F393">
            <v>722650</v>
          </cell>
          <cell r="G393">
            <v>722650</v>
          </cell>
          <cell r="H393">
            <v>759505.15</v>
          </cell>
        </row>
        <row r="394">
          <cell r="B394" t="str">
            <v>VALVULA DE RETENCION</v>
          </cell>
          <cell r="C394" t="str">
            <v>UNIDAD</v>
          </cell>
          <cell r="D394">
            <v>1</v>
          </cell>
          <cell r="E394">
            <v>215000</v>
          </cell>
          <cell r="F394">
            <v>208550</v>
          </cell>
          <cell r="G394">
            <v>208550</v>
          </cell>
          <cell r="H394">
            <v>219186.05</v>
          </cell>
        </row>
        <row r="395">
          <cell r="B395" t="str">
            <v>VALVULA SELLOMATIC</v>
          </cell>
          <cell r="C395" t="str">
            <v>UNIDAD</v>
          </cell>
          <cell r="D395">
            <v>1</v>
          </cell>
          <cell r="E395">
            <v>22000</v>
          </cell>
          <cell r="F395">
            <v>21340</v>
          </cell>
          <cell r="G395">
            <v>21340</v>
          </cell>
          <cell r="H395">
            <v>22428.34</v>
          </cell>
        </row>
        <row r="396">
          <cell r="B396" t="str">
            <v>VALVULINA CAJA</v>
          </cell>
          <cell r="C396" t="str">
            <v>CUARTO</v>
          </cell>
          <cell r="D396">
            <v>1</v>
          </cell>
          <cell r="E396">
            <v>41650</v>
          </cell>
          <cell r="F396">
            <v>40401</v>
          </cell>
          <cell r="G396">
            <v>40401</v>
          </cell>
          <cell r="H396">
            <v>42461.451000000001</v>
          </cell>
        </row>
        <row r="397">
          <cell r="B397" t="str">
            <v>VALVULINA CAJA X 1 CUARTO</v>
          </cell>
          <cell r="C397" t="str">
            <v>CUARTO</v>
          </cell>
          <cell r="D397">
            <v>1</v>
          </cell>
          <cell r="E397">
            <v>41650</v>
          </cell>
          <cell r="F397">
            <v>40401</v>
          </cell>
          <cell r="G397">
            <v>40401</v>
          </cell>
          <cell r="H397">
            <v>42461.451000000001</v>
          </cell>
        </row>
        <row r="398">
          <cell r="B398" t="str">
            <v>VALVULINA TRANSMISION X 1 CUARTO</v>
          </cell>
          <cell r="C398" t="str">
            <v>CUARTO</v>
          </cell>
          <cell r="D398">
            <v>1</v>
          </cell>
          <cell r="E398">
            <v>41650</v>
          </cell>
          <cell r="F398">
            <v>40401</v>
          </cell>
          <cell r="G398">
            <v>40401</v>
          </cell>
          <cell r="H398">
            <v>42461.451000000001</v>
          </cell>
        </row>
        <row r="399">
          <cell r="B399" t="str">
            <v>VARILLA DEL MEDIDOR NIVEL DE ACEITE</v>
          </cell>
          <cell r="C399" t="str">
            <v>UNIDAD</v>
          </cell>
          <cell r="D399">
            <v>1</v>
          </cell>
          <cell r="E399">
            <v>73001</v>
          </cell>
          <cell r="F399">
            <v>70811</v>
          </cell>
          <cell r="G399">
            <v>70811</v>
          </cell>
          <cell r="H399">
            <v>74422.361000000004</v>
          </cell>
        </row>
        <row r="400">
          <cell r="B400" t="str">
            <v>VENTILADOR A/A</v>
          </cell>
          <cell r="C400" t="str">
            <v>UNIDAD</v>
          </cell>
          <cell r="D400">
            <v>1</v>
          </cell>
          <cell r="E400">
            <v>341000</v>
          </cell>
          <cell r="F400">
            <v>330770</v>
          </cell>
          <cell r="G400">
            <v>330770</v>
          </cell>
          <cell r="H400">
            <v>347639.27</v>
          </cell>
        </row>
        <row r="401">
          <cell r="B401" t="str">
            <v>VIDRIO PANORAMICO</v>
          </cell>
          <cell r="C401" t="str">
            <v>UNIDAD</v>
          </cell>
          <cell r="D401">
            <v>1</v>
          </cell>
          <cell r="E401">
            <v>3120000</v>
          </cell>
          <cell r="F401">
            <v>3026400</v>
          </cell>
          <cell r="G401">
            <v>3026400</v>
          </cell>
          <cell r="H401">
            <v>3180746.4</v>
          </cell>
        </row>
        <row r="402">
          <cell r="B402" t="str">
            <v>VOLANTE</v>
          </cell>
          <cell r="C402" t="str">
            <v>UNIDAD</v>
          </cell>
          <cell r="D402">
            <v>1</v>
          </cell>
          <cell r="E402">
            <v>2935001</v>
          </cell>
          <cell r="F402">
            <v>2846951</v>
          </cell>
          <cell r="G402">
            <v>2846951</v>
          </cell>
          <cell r="H402">
            <v>2992145.5010000002</v>
          </cell>
        </row>
      </sheetData>
      <sheetData sheetId="3">
        <row r="11">
          <cell r="B11" t="str">
            <v xml:space="preserve">DESCRIPCIÓN </v>
          </cell>
          <cell r="C11" t="str">
            <v>UNI MEDID</v>
          </cell>
          <cell r="D11" t="str">
            <v>CANT</v>
          </cell>
          <cell r="E11" t="str">
            <v xml:space="preserve">VALOR UNITARIO
PROMEDIO ESTUDIO DE MERCADO SIN IVA
</v>
          </cell>
          <cell r="F11" t="str">
            <v>VALOR UNITARIO PROPUESTA ECONOMICA VIGENCIA 2025</v>
          </cell>
          <cell r="G11" t="str">
            <v xml:space="preserve">VALOR TOTAL
PROMEDIO ESTUDIO DE MERCADO CON IVA
</v>
          </cell>
          <cell r="H11" t="str">
            <v>VALOR UNITARIO (PROPUESTA 2025) A VALOR PRESENTE 5.1%
PRADO LC 150 TX AT 4000CC 5P</v>
          </cell>
        </row>
        <row r="12">
          <cell r="B12" t="str">
            <v>ABRAZADERA BARRA ESTABILIZADORA</v>
          </cell>
          <cell r="C12" t="str">
            <v>UNIDAD</v>
          </cell>
          <cell r="D12">
            <v>1</v>
          </cell>
          <cell r="E12">
            <v>107000</v>
          </cell>
          <cell r="F12">
            <v>103790</v>
          </cell>
          <cell r="G12">
            <v>103790</v>
          </cell>
          <cell r="H12">
            <v>109083.29</v>
          </cell>
        </row>
        <row r="13">
          <cell r="B13" t="str">
            <v>ABRAZADERAS RADIADOR</v>
          </cell>
          <cell r="C13" t="str">
            <v>UNIDAD</v>
          </cell>
          <cell r="D13">
            <v>1</v>
          </cell>
          <cell r="E13">
            <v>45999</v>
          </cell>
          <cell r="F13">
            <v>44619</v>
          </cell>
          <cell r="G13">
            <v>44619</v>
          </cell>
          <cell r="H13">
            <v>46894.569000000003</v>
          </cell>
        </row>
        <row r="14">
          <cell r="B14" t="str">
            <v>ACEITE HIDRAULICO</v>
          </cell>
          <cell r="C14" t="str">
            <v>CUARTO</v>
          </cell>
          <cell r="D14">
            <v>1</v>
          </cell>
          <cell r="E14">
            <v>41650</v>
          </cell>
          <cell r="F14">
            <v>40401</v>
          </cell>
          <cell r="G14">
            <v>40401</v>
          </cell>
          <cell r="H14">
            <v>42461.451000000001</v>
          </cell>
        </row>
        <row r="15">
          <cell r="B15" t="str">
            <v>ACEITE MOTOR</v>
          </cell>
          <cell r="C15" t="str">
            <v>CUARTO</v>
          </cell>
          <cell r="D15">
            <v>1</v>
          </cell>
          <cell r="E15">
            <v>47600</v>
          </cell>
          <cell r="F15">
            <v>46172</v>
          </cell>
          <cell r="G15">
            <v>46172</v>
          </cell>
          <cell r="H15">
            <v>48526.771999999997</v>
          </cell>
        </row>
        <row r="16">
          <cell r="B16" t="str">
            <v>ACEITE MOTOR SINTETICO</v>
          </cell>
          <cell r="C16" t="str">
            <v>CUARTO</v>
          </cell>
          <cell r="D16">
            <v>1</v>
          </cell>
          <cell r="E16">
            <v>47600</v>
          </cell>
          <cell r="F16">
            <v>46172</v>
          </cell>
          <cell r="G16">
            <v>46172</v>
          </cell>
          <cell r="H16">
            <v>48526.771999999997</v>
          </cell>
        </row>
        <row r="17">
          <cell r="B17" t="str">
            <v>ACEITE MOTOR X 1 CUARTO</v>
          </cell>
          <cell r="C17" t="str">
            <v>CUARTO</v>
          </cell>
          <cell r="D17">
            <v>1</v>
          </cell>
          <cell r="E17">
            <v>47600</v>
          </cell>
          <cell r="F17">
            <v>46172</v>
          </cell>
          <cell r="G17">
            <v>46172</v>
          </cell>
          <cell r="H17">
            <v>48526.771999999997</v>
          </cell>
        </row>
        <row r="18">
          <cell r="B18" t="str">
            <v>AJUSTADOR BANDAS DE FRENO</v>
          </cell>
          <cell r="C18" t="str">
            <v>UNIDAD</v>
          </cell>
          <cell r="D18">
            <v>1</v>
          </cell>
          <cell r="E18">
            <v>45000</v>
          </cell>
          <cell r="F18">
            <v>43650</v>
          </cell>
          <cell r="G18">
            <v>43650</v>
          </cell>
          <cell r="H18">
            <v>45876.15</v>
          </cell>
        </row>
        <row r="19">
          <cell r="B19" t="str">
            <v>ALTERNADOR</v>
          </cell>
          <cell r="C19" t="str">
            <v>UNIDAD</v>
          </cell>
          <cell r="D19">
            <v>1</v>
          </cell>
          <cell r="E19">
            <v>5750000</v>
          </cell>
          <cell r="F19">
            <v>5577500</v>
          </cell>
          <cell r="G19">
            <v>5577500</v>
          </cell>
          <cell r="H19">
            <v>5861952.5</v>
          </cell>
        </row>
        <row r="20">
          <cell r="B20" t="str">
            <v>AMORTIGUADOR CAPOT</v>
          </cell>
          <cell r="C20" t="str">
            <v>UNIDAD</v>
          </cell>
          <cell r="D20">
            <v>1</v>
          </cell>
          <cell r="E20">
            <v>593000</v>
          </cell>
          <cell r="F20">
            <v>575210</v>
          </cell>
          <cell r="G20">
            <v>575210</v>
          </cell>
          <cell r="H20">
            <v>604545.71</v>
          </cell>
        </row>
        <row r="21">
          <cell r="B21" t="str">
            <v>AMORTIGUADOR DELANTERO</v>
          </cell>
          <cell r="C21" t="str">
            <v>JUEGO</v>
          </cell>
          <cell r="D21">
            <v>1</v>
          </cell>
          <cell r="E21">
            <v>1029000</v>
          </cell>
          <cell r="F21">
            <v>998130</v>
          </cell>
          <cell r="G21">
            <v>998130</v>
          </cell>
          <cell r="H21">
            <v>1049034.6299999999</v>
          </cell>
        </row>
        <row r="22">
          <cell r="B22" t="str">
            <v>AMORTIGUADOR TRASERO</v>
          </cell>
          <cell r="C22" t="str">
            <v>JUEGO</v>
          </cell>
          <cell r="D22">
            <v>1</v>
          </cell>
          <cell r="E22">
            <v>277999</v>
          </cell>
          <cell r="F22">
            <v>269659</v>
          </cell>
          <cell r="G22">
            <v>269659</v>
          </cell>
          <cell r="H22">
            <v>283411.609</v>
          </cell>
        </row>
        <row r="23">
          <cell r="B23" t="str">
            <v>ANILLO SEPARADOR EJE</v>
          </cell>
          <cell r="C23" t="str">
            <v>UNIDAD</v>
          </cell>
          <cell r="D23">
            <v>1</v>
          </cell>
          <cell r="E23">
            <v>108000</v>
          </cell>
          <cell r="F23">
            <v>104760</v>
          </cell>
          <cell r="G23">
            <v>104760</v>
          </cell>
          <cell r="H23">
            <v>110102.76</v>
          </cell>
        </row>
        <row r="24">
          <cell r="B24" t="str">
            <v>ANILLOS DEL PISTON</v>
          </cell>
          <cell r="C24" t="str">
            <v>JUEGO</v>
          </cell>
          <cell r="D24">
            <v>1</v>
          </cell>
          <cell r="E24">
            <v>1054000</v>
          </cell>
          <cell r="F24">
            <v>1022380</v>
          </cell>
          <cell r="G24">
            <v>1022380</v>
          </cell>
          <cell r="H24">
            <v>1074521.3799999999</v>
          </cell>
        </row>
        <row r="25">
          <cell r="B25" t="str">
            <v>ANILLOS DEL PISTON MOTOR</v>
          </cell>
          <cell r="C25" t="str">
            <v>JUEGO</v>
          </cell>
          <cell r="D25">
            <v>1</v>
          </cell>
          <cell r="E25">
            <v>1054000</v>
          </cell>
          <cell r="F25">
            <v>1022380</v>
          </cell>
          <cell r="G25">
            <v>1022380</v>
          </cell>
          <cell r="H25">
            <v>1074521.3799999999</v>
          </cell>
        </row>
        <row r="26">
          <cell r="B26" t="str">
            <v>ARANDELA TAPON CARTER</v>
          </cell>
          <cell r="C26" t="str">
            <v>UNIDAD</v>
          </cell>
          <cell r="D26">
            <v>1</v>
          </cell>
          <cell r="E26">
            <v>5000</v>
          </cell>
          <cell r="F26">
            <v>4850</v>
          </cell>
          <cell r="G26">
            <v>4850</v>
          </cell>
          <cell r="H26">
            <v>5097.3500000000004</v>
          </cell>
        </row>
        <row r="27">
          <cell r="B27" t="str">
            <v>ARANDELAS DE AJUSTE</v>
          </cell>
          <cell r="C27" t="str">
            <v>JUEGO</v>
          </cell>
          <cell r="D27">
            <v>1</v>
          </cell>
          <cell r="E27">
            <v>189001</v>
          </cell>
          <cell r="F27">
            <v>183331</v>
          </cell>
          <cell r="G27">
            <v>183331</v>
          </cell>
          <cell r="H27">
            <v>192680.88099999999</v>
          </cell>
        </row>
        <row r="28">
          <cell r="B28" t="str">
            <v>ARANDELAS DE AJUSTE (TRANSMISION )</v>
          </cell>
          <cell r="C28" t="str">
            <v>JUEGO</v>
          </cell>
          <cell r="D28">
            <v>1</v>
          </cell>
          <cell r="E28">
            <v>30000</v>
          </cell>
          <cell r="F28">
            <v>29100</v>
          </cell>
          <cell r="G28">
            <v>29100</v>
          </cell>
          <cell r="H28">
            <v>30584.1</v>
          </cell>
        </row>
        <row r="29">
          <cell r="B29" t="str">
            <v>ARBOL DE LEVAS</v>
          </cell>
          <cell r="C29" t="str">
            <v>UNIDAD</v>
          </cell>
          <cell r="D29">
            <v>1</v>
          </cell>
          <cell r="E29">
            <v>4108000</v>
          </cell>
          <cell r="F29">
            <v>3984760</v>
          </cell>
          <cell r="G29">
            <v>3984760</v>
          </cell>
          <cell r="H29">
            <v>4187982.76</v>
          </cell>
        </row>
        <row r="30">
          <cell r="B30" t="str">
            <v>ARBOL DE LEVAS ADMISION</v>
          </cell>
          <cell r="C30" t="str">
            <v>UNIDAD</v>
          </cell>
          <cell r="D30">
            <v>1</v>
          </cell>
          <cell r="E30">
            <v>4108000</v>
          </cell>
          <cell r="F30">
            <v>3984760</v>
          </cell>
          <cell r="G30">
            <v>3984760</v>
          </cell>
          <cell r="H30">
            <v>4187982.76</v>
          </cell>
        </row>
        <row r="31">
          <cell r="B31" t="str">
            <v>ARBOL DE LEVAS ESCAPE</v>
          </cell>
          <cell r="C31" t="str">
            <v>UNIDAD</v>
          </cell>
          <cell r="D31">
            <v>1</v>
          </cell>
          <cell r="E31">
            <v>4108000</v>
          </cell>
          <cell r="F31">
            <v>3984760</v>
          </cell>
          <cell r="G31">
            <v>3984760</v>
          </cell>
          <cell r="H31">
            <v>4187982.76</v>
          </cell>
        </row>
        <row r="32">
          <cell r="B32" t="str">
            <v>ARRANQUE</v>
          </cell>
          <cell r="C32" t="str">
            <v>UNIDAD</v>
          </cell>
          <cell r="D32">
            <v>1</v>
          </cell>
          <cell r="E32">
            <v>3304000</v>
          </cell>
          <cell r="F32">
            <v>3204880</v>
          </cell>
          <cell r="G32">
            <v>3204880</v>
          </cell>
          <cell r="H32">
            <v>3368328.88</v>
          </cell>
        </row>
        <row r="33">
          <cell r="B33" t="str">
            <v>BALINERA ALTERNADOR</v>
          </cell>
          <cell r="C33" t="str">
            <v>JUEGO</v>
          </cell>
          <cell r="D33">
            <v>1</v>
          </cell>
          <cell r="E33">
            <v>65000</v>
          </cell>
          <cell r="F33">
            <v>63050</v>
          </cell>
          <cell r="G33">
            <v>63050</v>
          </cell>
          <cell r="H33">
            <v>66265.55</v>
          </cell>
        </row>
        <row r="34">
          <cell r="B34" t="str">
            <v>BANDA FRENO TRASERO</v>
          </cell>
          <cell r="C34" t="str">
            <v>JUEGO</v>
          </cell>
          <cell r="D34">
            <v>1</v>
          </cell>
          <cell r="E34">
            <v>548000</v>
          </cell>
          <cell r="F34">
            <v>531560</v>
          </cell>
          <cell r="G34">
            <v>531560</v>
          </cell>
          <cell r="H34">
            <v>558669.56000000006</v>
          </cell>
        </row>
        <row r="35">
          <cell r="B35" t="str">
            <v>BANDAS FRENOS</v>
          </cell>
          <cell r="C35" t="str">
            <v>JUEGO</v>
          </cell>
          <cell r="D35">
            <v>1</v>
          </cell>
          <cell r="E35">
            <v>548000</v>
          </cell>
          <cell r="F35">
            <v>531560</v>
          </cell>
          <cell r="G35">
            <v>531560</v>
          </cell>
          <cell r="H35">
            <v>558669.56000000006</v>
          </cell>
        </row>
        <row r="36">
          <cell r="B36" t="str">
            <v>BANDAS FRENOS TRASEROS</v>
          </cell>
          <cell r="C36" t="str">
            <v>JUEGO</v>
          </cell>
          <cell r="D36">
            <v>1</v>
          </cell>
          <cell r="E36">
            <v>548000</v>
          </cell>
          <cell r="F36">
            <v>531560</v>
          </cell>
          <cell r="G36">
            <v>531560</v>
          </cell>
          <cell r="H36">
            <v>558669.56000000006</v>
          </cell>
        </row>
        <row r="37">
          <cell r="B37" t="str">
            <v>BARRA ESTABILIZADORA</v>
          </cell>
          <cell r="C37" t="str">
            <v>UNIDAD</v>
          </cell>
          <cell r="D37">
            <v>1</v>
          </cell>
          <cell r="E37">
            <v>1345999</v>
          </cell>
          <cell r="F37">
            <v>1305619</v>
          </cell>
          <cell r="G37">
            <v>1305619</v>
          </cell>
          <cell r="H37">
            <v>1372205.5689999999</v>
          </cell>
        </row>
        <row r="38">
          <cell r="B38" t="str">
            <v>BARRA ESTABILIZADORA- DEL</v>
          </cell>
          <cell r="C38" t="str">
            <v>UNIDAD</v>
          </cell>
          <cell r="D38">
            <v>1</v>
          </cell>
          <cell r="E38">
            <v>1345999</v>
          </cell>
          <cell r="F38">
            <v>1305619</v>
          </cell>
          <cell r="G38">
            <v>1305619</v>
          </cell>
          <cell r="H38">
            <v>1372205.5689999999</v>
          </cell>
        </row>
        <row r="39">
          <cell r="B39" t="str">
            <v>BARRA ESTABILIZADORA- TRAS</v>
          </cell>
          <cell r="C39" t="str">
            <v>UNIDAD</v>
          </cell>
          <cell r="D39">
            <v>1</v>
          </cell>
          <cell r="E39">
            <v>747999</v>
          </cell>
          <cell r="F39">
            <v>725559</v>
          </cell>
          <cell r="G39">
            <v>725559</v>
          </cell>
          <cell r="H39">
            <v>762562.50899999996</v>
          </cell>
        </row>
        <row r="40">
          <cell r="B40" t="str">
            <v>BASE AMORTIGUADOR DELANTERO</v>
          </cell>
          <cell r="C40" t="str">
            <v>UNIDAD</v>
          </cell>
          <cell r="D40">
            <v>1</v>
          </cell>
          <cell r="E40">
            <v>340000</v>
          </cell>
          <cell r="F40">
            <v>329800</v>
          </cell>
          <cell r="G40">
            <v>329800</v>
          </cell>
          <cell r="H40">
            <v>346619.8</v>
          </cell>
        </row>
        <row r="41">
          <cell r="B41" t="str">
            <v>BASE AMORTIGUADOR TRASERO</v>
          </cell>
          <cell r="C41" t="str">
            <v>UNIDAD</v>
          </cell>
          <cell r="D41">
            <v>1</v>
          </cell>
          <cell r="E41">
            <v>100000</v>
          </cell>
          <cell r="F41">
            <v>97000</v>
          </cell>
          <cell r="G41">
            <v>97000</v>
          </cell>
          <cell r="H41">
            <v>101947</v>
          </cell>
        </row>
        <row r="42">
          <cell r="B42" t="str">
            <v>BATERIA</v>
          </cell>
          <cell r="C42" t="str">
            <v>UNIDAD</v>
          </cell>
          <cell r="D42">
            <v>1</v>
          </cell>
          <cell r="E42">
            <v>900000</v>
          </cell>
          <cell r="F42">
            <v>873000</v>
          </cell>
          <cell r="G42">
            <v>873000</v>
          </cell>
          <cell r="H42">
            <v>917523</v>
          </cell>
        </row>
        <row r="43">
          <cell r="B43" t="str">
            <v>BATERIA (INCLUYE REVISION CARGA )</v>
          </cell>
          <cell r="C43" t="str">
            <v>UNIDAD</v>
          </cell>
          <cell r="D43">
            <v>1</v>
          </cell>
          <cell r="E43">
            <v>900000</v>
          </cell>
          <cell r="F43">
            <v>873000</v>
          </cell>
          <cell r="G43">
            <v>873000</v>
          </cell>
          <cell r="H43">
            <v>917523</v>
          </cell>
        </row>
        <row r="44">
          <cell r="B44" t="str">
            <v>BIELA</v>
          </cell>
          <cell r="C44" t="str">
            <v>UNIDAD</v>
          </cell>
          <cell r="D44">
            <v>1</v>
          </cell>
          <cell r="E44">
            <v>1186000</v>
          </cell>
          <cell r="F44">
            <v>1150420</v>
          </cell>
          <cell r="G44">
            <v>1150420</v>
          </cell>
          <cell r="H44">
            <v>1209091.42</v>
          </cell>
        </row>
        <row r="45">
          <cell r="B45" t="str">
            <v>BLOQUE MOTOR</v>
          </cell>
          <cell r="C45" t="str">
            <v>UNIDAD</v>
          </cell>
          <cell r="D45">
            <v>1</v>
          </cell>
          <cell r="E45">
            <v>25000000</v>
          </cell>
          <cell r="F45">
            <v>24250000</v>
          </cell>
          <cell r="G45">
            <v>24250000</v>
          </cell>
          <cell r="H45">
            <v>25486750</v>
          </cell>
        </row>
        <row r="46">
          <cell r="B46" t="str">
            <v>BOBINA COMPRESOR A/A</v>
          </cell>
          <cell r="C46" t="str">
            <v>UNIDAD</v>
          </cell>
          <cell r="D46">
            <v>1</v>
          </cell>
          <cell r="E46">
            <v>2520000</v>
          </cell>
          <cell r="F46">
            <v>2444400</v>
          </cell>
          <cell r="G46">
            <v>2444400</v>
          </cell>
          <cell r="H46">
            <v>2569064.4</v>
          </cell>
        </row>
        <row r="47">
          <cell r="B47" t="str">
            <v>BOBINA DE ENCENDIDO</v>
          </cell>
          <cell r="C47" t="str">
            <v>UNIDAD</v>
          </cell>
          <cell r="D47">
            <v>1</v>
          </cell>
          <cell r="E47">
            <v>580000</v>
          </cell>
          <cell r="F47">
            <v>562600</v>
          </cell>
          <cell r="G47">
            <v>562600</v>
          </cell>
          <cell r="H47">
            <v>591292.6</v>
          </cell>
        </row>
        <row r="48">
          <cell r="B48" t="str">
            <v>BOBINADO ARRANQUE</v>
          </cell>
          <cell r="C48" t="str">
            <v>UNIDAD</v>
          </cell>
          <cell r="D48">
            <v>1</v>
          </cell>
          <cell r="E48">
            <v>680001</v>
          </cell>
          <cell r="F48">
            <v>659601</v>
          </cell>
          <cell r="G48">
            <v>659601</v>
          </cell>
          <cell r="H48">
            <v>693240.65099999995</v>
          </cell>
        </row>
        <row r="49">
          <cell r="B49" t="str">
            <v>BOBINAS DE CAMPO</v>
          </cell>
          <cell r="C49" t="str">
            <v>UNIDAD</v>
          </cell>
          <cell r="D49">
            <v>1</v>
          </cell>
          <cell r="E49">
            <v>680001</v>
          </cell>
          <cell r="F49">
            <v>659601</v>
          </cell>
          <cell r="G49">
            <v>659601</v>
          </cell>
          <cell r="H49">
            <v>693240.65099999995</v>
          </cell>
        </row>
        <row r="50">
          <cell r="B50" t="str">
            <v>BOCIN RUEDA COMPLETO</v>
          </cell>
          <cell r="C50" t="str">
            <v>UNIDAD</v>
          </cell>
          <cell r="D50">
            <v>1</v>
          </cell>
          <cell r="E50">
            <v>820000</v>
          </cell>
          <cell r="F50">
            <v>795400</v>
          </cell>
          <cell r="G50">
            <v>795400</v>
          </cell>
          <cell r="H50">
            <v>835965.4</v>
          </cell>
        </row>
        <row r="51">
          <cell r="B51" t="str">
            <v>BOMBA COMBUSTIBLE (CON DESMONTAR Y MONTAR TANQUE)</v>
          </cell>
          <cell r="C51" t="str">
            <v>UNIDAD</v>
          </cell>
          <cell r="D51">
            <v>1</v>
          </cell>
          <cell r="E51">
            <v>2043000</v>
          </cell>
          <cell r="F51">
            <v>1981710</v>
          </cell>
          <cell r="G51">
            <v>1981710</v>
          </cell>
          <cell r="H51">
            <v>2082777.21</v>
          </cell>
        </row>
        <row r="52">
          <cell r="B52" t="str">
            <v>BOMBA COMBUSTIBLE (SIN DESMONTAR Y MONTAR TANQUE)</v>
          </cell>
          <cell r="C52" t="str">
            <v>UNIDAD</v>
          </cell>
          <cell r="D52">
            <v>1</v>
          </cell>
          <cell r="E52">
            <v>2043000</v>
          </cell>
          <cell r="F52">
            <v>1981710</v>
          </cell>
          <cell r="G52">
            <v>1981710</v>
          </cell>
          <cell r="H52">
            <v>2082777.21</v>
          </cell>
        </row>
        <row r="53">
          <cell r="B53" t="str">
            <v>BOMBA DE ACEITE</v>
          </cell>
          <cell r="C53" t="str">
            <v>UNIDAD</v>
          </cell>
          <cell r="D53">
            <v>1</v>
          </cell>
          <cell r="E53">
            <v>195001</v>
          </cell>
          <cell r="F53">
            <v>189151</v>
          </cell>
          <cell r="G53">
            <v>189151</v>
          </cell>
          <cell r="H53">
            <v>198797.701</v>
          </cell>
        </row>
        <row r="54">
          <cell r="B54" t="str">
            <v>BOMBA DE AGUA</v>
          </cell>
          <cell r="C54" t="str">
            <v>UNIDAD</v>
          </cell>
          <cell r="D54">
            <v>1</v>
          </cell>
          <cell r="E54">
            <v>1158000</v>
          </cell>
          <cell r="F54">
            <v>1123260</v>
          </cell>
          <cell r="G54">
            <v>1123260</v>
          </cell>
          <cell r="H54">
            <v>1180546.26</v>
          </cell>
        </row>
        <row r="55">
          <cell r="B55" t="str">
            <v>BOMBA DE COMBUSTIBLE</v>
          </cell>
          <cell r="C55" t="str">
            <v>UNIDAD</v>
          </cell>
          <cell r="D55">
            <v>1</v>
          </cell>
          <cell r="E55">
            <v>2043000</v>
          </cell>
          <cell r="F55">
            <v>1981710</v>
          </cell>
          <cell r="G55">
            <v>1981710</v>
          </cell>
          <cell r="H55">
            <v>2082777.21</v>
          </cell>
        </row>
        <row r="56">
          <cell r="B56" t="str">
            <v>BOMBA DE FRENO</v>
          </cell>
          <cell r="C56" t="str">
            <v>UNIDAD</v>
          </cell>
          <cell r="D56">
            <v>1</v>
          </cell>
          <cell r="E56">
            <v>14069000</v>
          </cell>
          <cell r="F56">
            <v>13646930</v>
          </cell>
          <cell r="G56">
            <v>13646930</v>
          </cell>
          <cell r="H56">
            <v>14342923.43</v>
          </cell>
        </row>
        <row r="57">
          <cell r="B57" t="str">
            <v>BOMBA HIDRAULICA</v>
          </cell>
          <cell r="C57" t="str">
            <v>UNIDAD</v>
          </cell>
          <cell r="D57">
            <v>1</v>
          </cell>
          <cell r="E57">
            <v>3676000</v>
          </cell>
          <cell r="F57">
            <v>3565720</v>
          </cell>
          <cell r="G57">
            <v>3565720</v>
          </cell>
          <cell r="H57">
            <v>3747571.72</v>
          </cell>
        </row>
        <row r="58">
          <cell r="B58" t="str">
            <v>BOMBILLO COCUYO</v>
          </cell>
          <cell r="C58" t="str">
            <v>UNIDAD</v>
          </cell>
          <cell r="D58">
            <v>1</v>
          </cell>
          <cell r="E58">
            <v>11000</v>
          </cell>
          <cell r="F58">
            <v>10670</v>
          </cell>
          <cell r="G58">
            <v>10670</v>
          </cell>
          <cell r="H58">
            <v>11214.17</v>
          </cell>
        </row>
        <row r="59">
          <cell r="B59" t="str">
            <v>BOMBILLO DIRECCIONAL</v>
          </cell>
          <cell r="C59" t="str">
            <v>UNIDAD</v>
          </cell>
          <cell r="D59">
            <v>1</v>
          </cell>
          <cell r="E59">
            <v>11000</v>
          </cell>
          <cell r="F59">
            <v>10670</v>
          </cell>
          <cell r="G59">
            <v>10670</v>
          </cell>
          <cell r="H59">
            <v>11214.17</v>
          </cell>
        </row>
        <row r="60">
          <cell r="B60" t="str">
            <v>BOMBILLO ESTROBER</v>
          </cell>
          <cell r="C60" t="str">
            <v>UNIDAD</v>
          </cell>
          <cell r="D60">
            <v>1</v>
          </cell>
          <cell r="E60">
            <v>85001</v>
          </cell>
          <cell r="F60">
            <v>82451</v>
          </cell>
          <cell r="G60">
            <v>82451</v>
          </cell>
          <cell r="H60">
            <v>86656.001000000004</v>
          </cell>
        </row>
        <row r="61">
          <cell r="B61" t="str">
            <v>BOMBILLO EXPLORADORA</v>
          </cell>
          <cell r="C61" t="str">
            <v>UNIDAD</v>
          </cell>
          <cell r="D61">
            <v>1</v>
          </cell>
          <cell r="E61">
            <v>85001</v>
          </cell>
          <cell r="F61">
            <v>82451</v>
          </cell>
          <cell r="G61">
            <v>82451</v>
          </cell>
          <cell r="H61">
            <v>86656.001000000004</v>
          </cell>
        </row>
        <row r="62">
          <cell r="B62" t="str">
            <v>BOMBILLO FAROLA</v>
          </cell>
          <cell r="C62" t="str">
            <v>UNIDAD</v>
          </cell>
          <cell r="D62">
            <v>1</v>
          </cell>
          <cell r="E62">
            <v>189001</v>
          </cell>
          <cell r="F62">
            <v>183331</v>
          </cell>
          <cell r="G62">
            <v>183331</v>
          </cell>
          <cell r="H62">
            <v>192680.88099999999</v>
          </cell>
        </row>
        <row r="63">
          <cell r="B63" t="str">
            <v>BOMBILLO HALOGENO</v>
          </cell>
          <cell r="C63" t="str">
            <v>UNIDAD</v>
          </cell>
          <cell r="D63">
            <v>1</v>
          </cell>
          <cell r="E63">
            <v>189001</v>
          </cell>
          <cell r="F63">
            <v>183331</v>
          </cell>
          <cell r="G63">
            <v>183331</v>
          </cell>
          <cell r="H63">
            <v>192680.88099999999</v>
          </cell>
        </row>
        <row r="64">
          <cell r="B64" t="str">
            <v>BOMBILLO LUZ TECHO</v>
          </cell>
          <cell r="C64" t="str">
            <v>UNIDAD</v>
          </cell>
          <cell r="D64">
            <v>1</v>
          </cell>
          <cell r="E64">
            <v>8000</v>
          </cell>
          <cell r="F64">
            <v>7760</v>
          </cell>
          <cell r="G64">
            <v>7760</v>
          </cell>
          <cell r="H64">
            <v>8155.76</v>
          </cell>
        </row>
        <row r="65">
          <cell r="B65" t="str">
            <v>BOMBILLO REVERSA</v>
          </cell>
          <cell r="C65" t="str">
            <v>UNIDAD</v>
          </cell>
          <cell r="D65">
            <v>1</v>
          </cell>
          <cell r="E65">
            <v>17000</v>
          </cell>
          <cell r="F65">
            <v>16490</v>
          </cell>
          <cell r="G65">
            <v>16490</v>
          </cell>
          <cell r="H65">
            <v>17330.990000000002</v>
          </cell>
        </row>
        <row r="66">
          <cell r="B66" t="str">
            <v>BOMBILLO STOP</v>
          </cell>
          <cell r="C66" t="str">
            <v>UNIDAD</v>
          </cell>
          <cell r="D66">
            <v>1</v>
          </cell>
          <cell r="E66">
            <v>18000</v>
          </cell>
          <cell r="F66">
            <v>17460</v>
          </cell>
          <cell r="G66">
            <v>17460</v>
          </cell>
          <cell r="H66">
            <v>18350.46</v>
          </cell>
        </row>
        <row r="67">
          <cell r="B67" t="str">
            <v>BOMBILLO TABLERO</v>
          </cell>
          <cell r="C67" t="str">
            <v>UNIDAD</v>
          </cell>
          <cell r="D67">
            <v>1</v>
          </cell>
          <cell r="E67">
            <v>8000</v>
          </cell>
          <cell r="F67">
            <v>7760</v>
          </cell>
          <cell r="G67">
            <v>7760</v>
          </cell>
          <cell r="H67">
            <v>8155.76</v>
          </cell>
        </row>
        <row r="68">
          <cell r="B68" t="str">
            <v>BOMBILLO TIPO FUSIBLE</v>
          </cell>
          <cell r="C68" t="str">
            <v>UNIDAD</v>
          </cell>
          <cell r="D68">
            <v>1</v>
          </cell>
          <cell r="E68">
            <v>9000</v>
          </cell>
          <cell r="F68">
            <v>8730</v>
          </cell>
          <cell r="G68">
            <v>8730</v>
          </cell>
          <cell r="H68">
            <v>9175.23</v>
          </cell>
        </row>
        <row r="69">
          <cell r="B69" t="str">
            <v>BOMBILLO UNIDAD</v>
          </cell>
          <cell r="C69" t="str">
            <v>UNIDAD</v>
          </cell>
          <cell r="D69">
            <v>1</v>
          </cell>
          <cell r="E69">
            <v>85001</v>
          </cell>
          <cell r="F69">
            <v>82451</v>
          </cell>
          <cell r="G69">
            <v>82451</v>
          </cell>
          <cell r="H69">
            <v>86656.001000000004</v>
          </cell>
        </row>
        <row r="70">
          <cell r="B70" t="str">
            <v>BOMBILLO UNIDAD LUZ DIA</v>
          </cell>
          <cell r="C70" t="str">
            <v>UNIDAD</v>
          </cell>
          <cell r="D70">
            <v>1</v>
          </cell>
          <cell r="E70">
            <v>83000</v>
          </cell>
          <cell r="F70">
            <v>80510</v>
          </cell>
          <cell r="G70">
            <v>80510</v>
          </cell>
          <cell r="H70">
            <v>84616.01</v>
          </cell>
        </row>
        <row r="71">
          <cell r="B71" t="str">
            <v>BOSTER</v>
          </cell>
          <cell r="C71" t="str">
            <v>UNIDAD</v>
          </cell>
          <cell r="D71">
            <v>1</v>
          </cell>
          <cell r="E71">
            <v>14069000</v>
          </cell>
          <cell r="F71">
            <v>13646930</v>
          </cell>
          <cell r="G71">
            <v>13646930</v>
          </cell>
          <cell r="H71">
            <v>14342923.43</v>
          </cell>
        </row>
        <row r="72">
          <cell r="B72" t="str">
            <v>BOTELLA FILTRO DESIDRATADOR A/A</v>
          </cell>
          <cell r="C72" t="str">
            <v>UNIDAD</v>
          </cell>
          <cell r="D72">
            <v>1</v>
          </cell>
          <cell r="E72">
            <v>396000</v>
          </cell>
          <cell r="F72">
            <v>384120</v>
          </cell>
          <cell r="G72">
            <v>384120</v>
          </cell>
          <cell r="H72">
            <v>403710.12</v>
          </cell>
        </row>
        <row r="73">
          <cell r="B73" t="str">
            <v>BOTIQUIN</v>
          </cell>
          <cell r="C73" t="str">
            <v>UNIDAD</v>
          </cell>
          <cell r="D73">
            <v>1</v>
          </cell>
          <cell r="E73">
            <v>62000</v>
          </cell>
          <cell r="F73">
            <v>60140</v>
          </cell>
          <cell r="G73">
            <v>60140</v>
          </cell>
          <cell r="H73">
            <v>63207.14</v>
          </cell>
        </row>
        <row r="74">
          <cell r="B74" t="str">
            <v>BRAZO AXIAL</v>
          </cell>
          <cell r="C74" t="str">
            <v>UNIDAD</v>
          </cell>
          <cell r="D74">
            <v>1</v>
          </cell>
          <cell r="E74">
            <v>756999</v>
          </cell>
          <cell r="F74">
            <v>734289</v>
          </cell>
          <cell r="G74">
            <v>734289</v>
          </cell>
          <cell r="H74">
            <v>771737.73899999994</v>
          </cell>
        </row>
        <row r="75">
          <cell r="B75" t="str">
            <v>BRAZO AXIAL DIRECCION</v>
          </cell>
          <cell r="C75" t="str">
            <v>UNIDAD</v>
          </cell>
          <cell r="D75">
            <v>1</v>
          </cell>
          <cell r="E75">
            <v>756999</v>
          </cell>
          <cell r="F75">
            <v>734289</v>
          </cell>
          <cell r="G75">
            <v>734289</v>
          </cell>
          <cell r="H75">
            <v>771737.73899999994</v>
          </cell>
        </row>
        <row r="76">
          <cell r="B76" t="str">
            <v>BRAZO DE ARRASTRE TRASERO</v>
          </cell>
          <cell r="C76" t="str">
            <v>UNIDAD</v>
          </cell>
          <cell r="D76">
            <v>1</v>
          </cell>
          <cell r="E76">
            <v>824000</v>
          </cell>
          <cell r="F76">
            <v>799280</v>
          </cell>
          <cell r="G76">
            <v>799280</v>
          </cell>
          <cell r="H76">
            <v>840043.28</v>
          </cell>
        </row>
        <row r="77">
          <cell r="B77" t="str">
            <v>BRAZO DE CONTROL TRASERO</v>
          </cell>
          <cell r="C77" t="str">
            <v>UNIDAD</v>
          </cell>
          <cell r="D77">
            <v>1</v>
          </cell>
          <cell r="E77">
            <v>476000</v>
          </cell>
          <cell r="F77">
            <v>461720</v>
          </cell>
          <cell r="G77">
            <v>461720</v>
          </cell>
          <cell r="H77">
            <v>485267.72</v>
          </cell>
        </row>
        <row r="78">
          <cell r="B78" t="str">
            <v>BRAZO TENSOR VENTILADOR</v>
          </cell>
          <cell r="C78" t="str">
            <v>UNIDAD</v>
          </cell>
          <cell r="D78">
            <v>1</v>
          </cell>
          <cell r="E78">
            <v>958000</v>
          </cell>
          <cell r="F78">
            <v>929260</v>
          </cell>
          <cell r="G78">
            <v>929260</v>
          </cell>
          <cell r="H78">
            <v>976652.26</v>
          </cell>
        </row>
        <row r="79">
          <cell r="B79" t="str">
            <v>BUJE CONTROL CAMBIOS</v>
          </cell>
          <cell r="C79" t="str">
            <v>KIT</v>
          </cell>
          <cell r="D79">
            <v>1</v>
          </cell>
          <cell r="E79">
            <v>28000</v>
          </cell>
          <cell r="F79">
            <v>27160</v>
          </cell>
          <cell r="G79">
            <v>27160</v>
          </cell>
          <cell r="H79">
            <v>28545.16</v>
          </cell>
        </row>
        <row r="80">
          <cell r="B80" t="str">
            <v>BUJE DEL EJE DE SELECCION Y CAMBIO</v>
          </cell>
          <cell r="C80" t="str">
            <v>UNIDAD</v>
          </cell>
          <cell r="D80">
            <v>1</v>
          </cell>
          <cell r="E80">
            <v>28000</v>
          </cell>
          <cell r="F80">
            <v>27160</v>
          </cell>
          <cell r="G80">
            <v>27160</v>
          </cell>
          <cell r="H80">
            <v>28545.16</v>
          </cell>
        </row>
        <row r="81">
          <cell r="B81" t="str">
            <v>BUJE TIJERA INFERIOR</v>
          </cell>
          <cell r="C81" t="str">
            <v>UNIDAD</v>
          </cell>
          <cell r="D81">
            <v>1</v>
          </cell>
          <cell r="E81">
            <v>200000</v>
          </cell>
          <cell r="F81">
            <v>194000</v>
          </cell>
          <cell r="G81">
            <v>194000</v>
          </cell>
          <cell r="H81">
            <v>203894</v>
          </cell>
        </row>
        <row r="82">
          <cell r="B82" t="str">
            <v>BUJE TIJERA SUPERIOR</v>
          </cell>
          <cell r="C82" t="str">
            <v>JUEGO</v>
          </cell>
          <cell r="D82">
            <v>1</v>
          </cell>
          <cell r="E82">
            <v>672000</v>
          </cell>
          <cell r="F82">
            <v>651840</v>
          </cell>
          <cell r="G82">
            <v>651840</v>
          </cell>
          <cell r="H82">
            <v>685083.84</v>
          </cell>
        </row>
        <row r="83">
          <cell r="B83" t="str">
            <v>BUJE TIJERA SUPERIOR X 2 UNI</v>
          </cell>
          <cell r="C83" t="str">
            <v>UNIDAD</v>
          </cell>
          <cell r="D83">
            <v>1</v>
          </cell>
          <cell r="E83">
            <v>336000</v>
          </cell>
          <cell r="F83">
            <v>325920</v>
          </cell>
          <cell r="G83">
            <v>325920</v>
          </cell>
          <cell r="H83">
            <v>342541.92</v>
          </cell>
        </row>
        <row r="84">
          <cell r="B84" t="str">
            <v>BUJES BARRA ESTABILIZADORA (CAUCHO) X 2 UNI</v>
          </cell>
          <cell r="C84" t="str">
            <v>JUEGO</v>
          </cell>
          <cell r="D84">
            <v>1</v>
          </cell>
          <cell r="E84">
            <v>79001</v>
          </cell>
          <cell r="F84">
            <v>76631</v>
          </cell>
          <cell r="G84">
            <v>76631</v>
          </cell>
          <cell r="H84">
            <v>80539.180999999997</v>
          </cell>
        </row>
        <row r="85">
          <cell r="B85" t="str">
            <v>BUJES BARRA ESTABILIZADORA (CENTRALES CAUCHO)</v>
          </cell>
          <cell r="C85" t="str">
            <v>JUEGO</v>
          </cell>
          <cell r="D85">
            <v>1</v>
          </cell>
          <cell r="E85">
            <v>79001</v>
          </cell>
          <cell r="F85">
            <v>76631</v>
          </cell>
          <cell r="G85">
            <v>76631</v>
          </cell>
          <cell r="H85">
            <v>80539.180999999997</v>
          </cell>
        </row>
        <row r="86">
          <cell r="B86" t="str">
            <v>BUJES TIJERA INFERIOR X 2 UNI</v>
          </cell>
          <cell r="C86" t="str">
            <v>JUEGO</v>
          </cell>
          <cell r="D86">
            <v>1</v>
          </cell>
          <cell r="E86">
            <v>400000</v>
          </cell>
          <cell r="F86">
            <v>388000</v>
          </cell>
          <cell r="G86">
            <v>388000</v>
          </cell>
          <cell r="H86">
            <v>407788</v>
          </cell>
        </row>
        <row r="87">
          <cell r="B87" t="str">
            <v>BUJIA MOTOR</v>
          </cell>
          <cell r="C87" t="str">
            <v>UNIDAD</v>
          </cell>
          <cell r="D87">
            <v>1</v>
          </cell>
          <cell r="E87">
            <v>86000</v>
          </cell>
          <cell r="F87">
            <v>83420</v>
          </cell>
          <cell r="G87">
            <v>83420</v>
          </cell>
          <cell r="H87">
            <v>87674.42</v>
          </cell>
        </row>
        <row r="88">
          <cell r="B88" t="str">
            <v>CAJA DE DIRECCION</v>
          </cell>
          <cell r="C88" t="str">
            <v>UNIDAD</v>
          </cell>
          <cell r="D88">
            <v>1</v>
          </cell>
          <cell r="E88">
            <v>8833000</v>
          </cell>
          <cell r="F88">
            <v>8568010</v>
          </cell>
          <cell r="G88">
            <v>8568010</v>
          </cell>
          <cell r="H88">
            <v>9004978.5099999998</v>
          </cell>
        </row>
        <row r="89">
          <cell r="B89" t="str">
            <v>CAJA DEL DIFERENCIAL</v>
          </cell>
          <cell r="C89" t="str">
            <v>UNIDAD</v>
          </cell>
          <cell r="D89">
            <v>1</v>
          </cell>
          <cell r="E89">
            <v>3133999</v>
          </cell>
          <cell r="F89">
            <v>3039979</v>
          </cell>
          <cell r="G89">
            <v>3039979</v>
          </cell>
          <cell r="H89">
            <v>3195017.929</v>
          </cell>
        </row>
        <row r="90">
          <cell r="B90" t="str">
            <v>CAJA DEL TRAS-EJE IZQUIERDA (CARCASA)</v>
          </cell>
          <cell r="C90" t="str">
            <v>UNIDAD</v>
          </cell>
          <cell r="D90">
            <v>1</v>
          </cell>
          <cell r="E90">
            <v>615000</v>
          </cell>
          <cell r="F90">
            <v>596550</v>
          </cell>
          <cell r="G90">
            <v>596550</v>
          </cell>
          <cell r="H90">
            <v>626974.05000000005</v>
          </cell>
        </row>
        <row r="91">
          <cell r="B91" t="str">
            <v>CALIPER COMPLETO</v>
          </cell>
          <cell r="C91" t="str">
            <v>UNIDAD</v>
          </cell>
          <cell r="D91">
            <v>1</v>
          </cell>
          <cell r="E91">
            <v>2832000</v>
          </cell>
          <cell r="F91">
            <v>2747040</v>
          </cell>
          <cell r="G91">
            <v>2747040</v>
          </cell>
          <cell r="H91">
            <v>2887139.04</v>
          </cell>
        </row>
        <row r="92">
          <cell r="B92" t="str">
            <v>CANASTA DIFERENCIAL</v>
          </cell>
          <cell r="C92" t="str">
            <v>UNIDAD</v>
          </cell>
          <cell r="D92">
            <v>1</v>
          </cell>
          <cell r="E92">
            <v>10811000</v>
          </cell>
          <cell r="F92">
            <v>10486670</v>
          </cell>
          <cell r="G92">
            <v>10486670</v>
          </cell>
          <cell r="H92">
            <v>11021490.17</v>
          </cell>
        </row>
        <row r="93">
          <cell r="B93" t="str">
            <v>CARDAN DE TRANSFER</v>
          </cell>
          <cell r="C93" t="str">
            <v>UNIDAD</v>
          </cell>
          <cell r="D93">
            <v>1</v>
          </cell>
          <cell r="E93">
            <v>3169000</v>
          </cell>
          <cell r="F93">
            <v>3073930</v>
          </cell>
          <cell r="G93">
            <v>3073930</v>
          </cell>
          <cell r="H93">
            <v>3230700.43</v>
          </cell>
        </row>
        <row r="94">
          <cell r="B94" t="str">
            <v>CARDAN PRINCIPAL</v>
          </cell>
          <cell r="C94" t="str">
            <v>UNIDAD</v>
          </cell>
          <cell r="D94">
            <v>1</v>
          </cell>
          <cell r="E94">
            <v>4881000</v>
          </cell>
          <cell r="F94">
            <v>4734570</v>
          </cell>
          <cell r="G94">
            <v>4734570</v>
          </cell>
          <cell r="H94">
            <v>4976033.07</v>
          </cell>
        </row>
        <row r="95">
          <cell r="B95" t="str">
            <v>CARTER</v>
          </cell>
          <cell r="C95" t="str">
            <v>UNIDAD</v>
          </cell>
          <cell r="D95">
            <v>1</v>
          </cell>
          <cell r="E95">
            <v>276000</v>
          </cell>
          <cell r="F95">
            <v>267720</v>
          </cell>
          <cell r="G95">
            <v>267720</v>
          </cell>
          <cell r="H95">
            <v>281373.71999999997</v>
          </cell>
        </row>
        <row r="96">
          <cell r="B96" t="str">
            <v>CASQUETES DE BANCADA</v>
          </cell>
          <cell r="C96" t="str">
            <v>JUEGO</v>
          </cell>
          <cell r="D96">
            <v>1</v>
          </cell>
          <cell r="E96">
            <v>432000</v>
          </cell>
          <cell r="F96">
            <v>419040</v>
          </cell>
          <cell r="G96">
            <v>419040</v>
          </cell>
          <cell r="H96">
            <v>440411.04</v>
          </cell>
        </row>
        <row r="97">
          <cell r="B97" t="str">
            <v>CASQUETES DE LA BIELA</v>
          </cell>
          <cell r="C97" t="str">
            <v>JUEGO</v>
          </cell>
          <cell r="D97">
            <v>1</v>
          </cell>
          <cell r="E97">
            <v>378000</v>
          </cell>
          <cell r="F97">
            <v>366660</v>
          </cell>
          <cell r="G97">
            <v>366660</v>
          </cell>
          <cell r="H97">
            <v>385359.66</v>
          </cell>
        </row>
        <row r="98">
          <cell r="B98" t="str">
            <v>CATALIZADOR EXOSTO</v>
          </cell>
          <cell r="C98" t="str">
            <v>UNIDAD</v>
          </cell>
          <cell r="D98">
            <v>1</v>
          </cell>
          <cell r="E98">
            <v>6388000</v>
          </cell>
          <cell r="F98">
            <v>6196360</v>
          </cell>
          <cell r="G98">
            <v>6196360</v>
          </cell>
          <cell r="H98">
            <v>6512374.3600000003</v>
          </cell>
        </row>
        <row r="99">
          <cell r="B99" t="str">
            <v>CHAPA PUERTA</v>
          </cell>
          <cell r="C99" t="str">
            <v>UNIDAD</v>
          </cell>
          <cell r="D99">
            <v>1</v>
          </cell>
          <cell r="E99">
            <v>1183000</v>
          </cell>
          <cell r="F99">
            <v>1147510</v>
          </cell>
          <cell r="G99">
            <v>1147510</v>
          </cell>
          <cell r="H99">
            <v>1206033.01</v>
          </cell>
        </row>
        <row r="100">
          <cell r="B100" t="str">
            <v>CIGÜEÑAL</v>
          </cell>
          <cell r="C100" t="str">
            <v>UNIDAD</v>
          </cell>
          <cell r="D100">
            <v>1</v>
          </cell>
          <cell r="E100">
            <v>7952000</v>
          </cell>
          <cell r="F100">
            <v>7713440</v>
          </cell>
          <cell r="G100">
            <v>7713440</v>
          </cell>
          <cell r="H100">
            <v>8106825.4400000004</v>
          </cell>
        </row>
        <row r="101">
          <cell r="B101" t="str">
            <v>CINTA AISLANTE</v>
          </cell>
          <cell r="C101" t="str">
            <v>UNIDAD</v>
          </cell>
          <cell r="D101">
            <v>1</v>
          </cell>
          <cell r="E101">
            <v>20000</v>
          </cell>
          <cell r="F101">
            <v>19400</v>
          </cell>
          <cell r="G101">
            <v>19400</v>
          </cell>
          <cell r="H101">
            <v>20389.400000000001</v>
          </cell>
        </row>
        <row r="102">
          <cell r="B102" t="str">
            <v>COLUMNA DIRECCION</v>
          </cell>
          <cell r="C102" t="str">
            <v>UNIDAD</v>
          </cell>
          <cell r="D102">
            <v>1</v>
          </cell>
          <cell r="E102">
            <v>4159000</v>
          </cell>
          <cell r="F102">
            <v>4034230</v>
          </cell>
          <cell r="G102">
            <v>4034230</v>
          </cell>
          <cell r="H102">
            <v>4239975.7300000004</v>
          </cell>
        </row>
        <row r="103">
          <cell r="B103" t="str">
            <v>COMPRESOR AIRE ACONDICIONADO</v>
          </cell>
          <cell r="C103" t="str">
            <v>UNIDAD</v>
          </cell>
          <cell r="D103">
            <v>1</v>
          </cell>
          <cell r="E103">
            <v>6617000</v>
          </cell>
          <cell r="F103">
            <v>6418490</v>
          </cell>
          <cell r="G103">
            <v>6418490</v>
          </cell>
          <cell r="H103">
            <v>6745832.9900000002</v>
          </cell>
        </row>
        <row r="104">
          <cell r="B104" t="str">
            <v>CONDUCTO DE REFRIGERACION (TUBO)</v>
          </cell>
          <cell r="C104" t="str">
            <v>UNIDAD</v>
          </cell>
          <cell r="D104">
            <v>1</v>
          </cell>
          <cell r="E104">
            <v>319000</v>
          </cell>
          <cell r="F104">
            <v>309430</v>
          </cell>
          <cell r="G104">
            <v>309430</v>
          </cell>
          <cell r="H104">
            <v>325210.93</v>
          </cell>
        </row>
        <row r="105">
          <cell r="B105" t="str">
            <v>CONDUCTO PLASTICO DE REFRIGERACION (TUBO)</v>
          </cell>
          <cell r="C105" t="str">
            <v>UNIDAD</v>
          </cell>
          <cell r="D105">
            <v>1</v>
          </cell>
          <cell r="E105">
            <v>734000</v>
          </cell>
          <cell r="F105">
            <v>711980</v>
          </cell>
          <cell r="G105">
            <v>711980</v>
          </cell>
          <cell r="H105">
            <v>748290.98</v>
          </cell>
        </row>
        <row r="106">
          <cell r="B106" t="str">
            <v>CONTROL ALARMA</v>
          </cell>
          <cell r="C106" t="str">
            <v>UNIDAD</v>
          </cell>
          <cell r="D106">
            <v>1</v>
          </cell>
          <cell r="E106">
            <v>1457000</v>
          </cell>
          <cell r="F106">
            <v>1413290</v>
          </cell>
          <cell r="G106">
            <v>1413290</v>
          </cell>
          <cell r="H106">
            <v>1485367.79</v>
          </cell>
        </row>
        <row r="107">
          <cell r="B107" t="str">
            <v>COPAS RIN</v>
          </cell>
          <cell r="C107" t="str">
            <v>JUEGO</v>
          </cell>
          <cell r="D107">
            <v>1</v>
          </cell>
          <cell r="E107">
            <v>776000</v>
          </cell>
          <cell r="F107">
            <v>752720</v>
          </cell>
          <cell r="G107">
            <v>752720</v>
          </cell>
          <cell r="H107">
            <v>791108.72</v>
          </cell>
        </row>
        <row r="108">
          <cell r="B108" t="str">
            <v>CORONA Y SPEED</v>
          </cell>
          <cell r="C108" t="str">
            <v>JUEGO</v>
          </cell>
          <cell r="D108">
            <v>1</v>
          </cell>
          <cell r="E108">
            <v>4117000</v>
          </cell>
          <cell r="F108">
            <v>3993490</v>
          </cell>
          <cell r="G108">
            <v>3993490</v>
          </cell>
          <cell r="H108">
            <v>4197157.99</v>
          </cell>
        </row>
        <row r="109">
          <cell r="B109" t="str">
            <v>CORREA UNICA ACCESORIOS</v>
          </cell>
          <cell r="C109" t="str">
            <v>UNIDAD</v>
          </cell>
          <cell r="D109">
            <v>1</v>
          </cell>
          <cell r="E109">
            <v>485000</v>
          </cell>
          <cell r="F109">
            <v>470450</v>
          </cell>
          <cell r="G109">
            <v>470450</v>
          </cell>
          <cell r="H109">
            <v>494442.95</v>
          </cell>
        </row>
        <row r="110">
          <cell r="B110" t="str">
            <v>CREMALLERA VIDRIO PUERTA</v>
          </cell>
          <cell r="C110" t="str">
            <v>UNIDAD</v>
          </cell>
          <cell r="D110">
            <v>1</v>
          </cell>
          <cell r="E110">
            <v>569000</v>
          </cell>
          <cell r="F110">
            <v>551930</v>
          </cell>
          <cell r="G110">
            <v>551930</v>
          </cell>
          <cell r="H110">
            <v>580078.43000000005</v>
          </cell>
        </row>
        <row r="111">
          <cell r="B111" t="str">
            <v>CRUCETA CARDAN</v>
          </cell>
          <cell r="C111" t="str">
            <v>UNIDAD</v>
          </cell>
          <cell r="D111">
            <v>1</v>
          </cell>
          <cell r="E111">
            <v>435000</v>
          </cell>
          <cell r="F111">
            <v>421950</v>
          </cell>
          <cell r="G111">
            <v>421950</v>
          </cell>
          <cell r="H111">
            <v>443469.45</v>
          </cell>
        </row>
        <row r="112">
          <cell r="B112" t="str">
            <v>CUBIERTA REPARTICION COMPLETA</v>
          </cell>
          <cell r="C112" t="str">
            <v>UNIDAD</v>
          </cell>
          <cell r="D112">
            <v>1</v>
          </cell>
          <cell r="E112">
            <v>4037000</v>
          </cell>
          <cell r="F112">
            <v>3915890</v>
          </cell>
          <cell r="G112">
            <v>3915890</v>
          </cell>
          <cell r="H112">
            <v>4115600.39</v>
          </cell>
        </row>
        <row r="113">
          <cell r="B113" t="str">
            <v>CULATA</v>
          </cell>
          <cell r="C113" t="str">
            <v>UNIDAD</v>
          </cell>
          <cell r="D113">
            <v>1</v>
          </cell>
          <cell r="E113">
            <v>12655000</v>
          </cell>
          <cell r="F113">
            <v>12275350</v>
          </cell>
          <cell r="G113">
            <v>12275350</v>
          </cell>
          <cell r="H113">
            <v>12901392.85</v>
          </cell>
        </row>
        <row r="114">
          <cell r="B114" t="str">
            <v>DEPOSITO LAVA VIDRIOS</v>
          </cell>
          <cell r="C114" t="str">
            <v>UNIDAD</v>
          </cell>
          <cell r="D114">
            <v>1</v>
          </cell>
          <cell r="E114">
            <v>459000</v>
          </cell>
          <cell r="F114">
            <v>445230</v>
          </cell>
          <cell r="G114">
            <v>445230</v>
          </cell>
          <cell r="H114">
            <v>467936.73</v>
          </cell>
        </row>
        <row r="115">
          <cell r="B115" t="str">
            <v>DISCO FRENO</v>
          </cell>
          <cell r="C115" t="str">
            <v>UNIDAD</v>
          </cell>
          <cell r="D115">
            <v>1</v>
          </cell>
          <cell r="E115">
            <v>784001</v>
          </cell>
          <cell r="F115">
            <v>760481</v>
          </cell>
          <cell r="G115">
            <v>760481</v>
          </cell>
          <cell r="H115">
            <v>799265.53099999996</v>
          </cell>
        </row>
        <row r="116">
          <cell r="B116" t="str">
            <v>DISCO FRENO DELANTERO</v>
          </cell>
          <cell r="C116" t="str">
            <v>UNIDAD</v>
          </cell>
          <cell r="D116">
            <v>1</v>
          </cell>
          <cell r="E116">
            <v>784001</v>
          </cell>
          <cell r="F116">
            <v>760481</v>
          </cell>
          <cell r="G116">
            <v>760481</v>
          </cell>
          <cell r="H116">
            <v>799265.53099999996</v>
          </cell>
        </row>
        <row r="117">
          <cell r="B117" t="str">
            <v>DISCO FRENO TRASERO</v>
          </cell>
          <cell r="C117" t="str">
            <v>UNIDAD</v>
          </cell>
          <cell r="D117">
            <v>1</v>
          </cell>
          <cell r="E117">
            <v>987000</v>
          </cell>
          <cell r="F117">
            <v>957390</v>
          </cell>
          <cell r="G117">
            <v>957390</v>
          </cell>
          <cell r="H117">
            <v>1006216.89</v>
          </cell>
        </row>
        <row r="118">
          <cell r="B118" t="str">
            <v>EJE DEL ENGRANAJE DEL PIÑON DIFERENCIAL</v>
          </cell>
          <cell r="C118" t="str">
            <v>UNIDAD</v>
          </cell>
          <cell r="D118">
            <v>1</v>
          </cell>
          <cell r="E118">
            <v>172000</v>
          </cell>
          <cell r="F118">
            <v>166840</v>
          </cell>
          <cell r="G118">
            <v>166840</v>
          </cell>
          <cell r="H118">
            <v>175348.84</v>
          </cell>
        </row>
        <row r="119">
          <cell r="B119" t="str">
            <v>ELECTROVALVULA</v>
          </cell>
          <cell r="C119" t="str">
            <v>UNIDAD</v>
          </cell>
          <cell r="D119">
            <v>1</v>
          </cell>
          <cell r="E119">
            <v>1051000</v>
          </cell>
          <cell r="F119">
            <v>1019470</v>
          </cell>
          <cell r="G119">
            <v>1019470</v>
          </cell>
          <cell r="H119">
            <v>1071462.97</v>
          </cell>
        </row>
        <row r="120">
          <cell r="B120" t="str">
            <v>EMPAQUE BOMBA DE AGUA</v>
          </cell>
          <cell r="C120" t="str">
            <v>UNIDAD</v>
          </cell>
          <cell r="D120">
            <v>1</v>
          </cell>
          <cell r="E120">
            <v>120000</v>
          </cell>
          <cell r="F120">
            <v>116400</v>
          </cell>
          <cell r="G120">
            <v>116400</v>
          </cell>
          <cell r="H120">
            <v>122336.4</v>
          </cell>
        </row>
        <row r="121">
          <cell r="B121" t="str">
            <v>EMPAQUE CUERPO ACELERACION</v>
          </cell>
          <cell r="C121" t="str">
            <v>UNIDAD</v>
          </cell>
          <cell r="D121">
            <v>1</v>
          </cell>
          <cell r="E121">
            <v>23000</v>
          </cell>
          <cell r="F121">
            <v>22310</v>
          </cell>
          <cell r="G121">
            <v>22310</v>
          </cell>
          <cell r="H121">
            <v>23447.81</v>
          </cell>
        </row>
        <row r="122">
          <cell r="B122" t="str">
            <v>EMPAQUE DE LA CAJA DE CONTROL DE ENGRANAJE DE CAMBIOS</v>
          </cell>
          <cell r="C122" t="str">
            <v>UNIDAD</v>
          </cell>
          <cell r="D122">
            <v>1</v>
          </cell>
          <cell r="E122">
            <v>1247000</v>
          </cell>
          <cell r="F122">
            <v>1209590</v>
          </cell>
          <cell r="G122">
            <v>1209590</v>
          </cell>
          <cell r="H122">
            <v>1271279.0900000001</v>
          </cell>
        </row>
        <row r="123">
          <cell r="B123" t="str">
            <v>EMPAQUETADURA MOTOR COMPLETA</v>
          </cell>
          <cell r="C123" t="str">
            <v>JUEGO</v>
          </cell>
          <cell r="D123">
            <v>1</v>
          </cell>
          <cell r="E123">
            <v>1958000</v>
          </cell>
          <cell r="F123">
            <v>1899260</v>
          </cell>
          <cell r="G123">
            <v>1899260</v>
          </cell>
          <cell r="H123">
            <v>1996122.26</v>
          </cell>
        </row>
        <row r="124">
          <cell r="B124" t="str">
            <v>ENFOCADOR RADIADOR</v>
          </cell>
          <cell r="C124" t="str">
            <v>UNIDAD</v>
          </cell>
          <cell r="D124">
            <v>1</v>
          </cell>
          <cell r="E124">
            <v>628999</v>
          </cell>
          <cell r="F124">
            <v>610129</v>
          </cell>
          <cell r="G124">
            <v>610129</v>
          </cell>
          <cell r="H124">
            <v>641245.57900000003</v>
          </cell>
        </row>
        <row r="125">
          <cell r="B125" t="str">
            <v>ENFRIADOR DE ACEITE</v>
          </cell>
          <cell r="C125" t="str">
            <v>UNIDAD</v>
          </cell>
          <cell r="D125">
            <v>1</v>
          </cell>
          <cell r="E125">
            <v>3194000</v>
          </cell>
          <cell r="F125">
            <v>3098180</v>
          </cell>
          <cell r="G125">
            <v>3098180</v>
          </cell>
          <cell r="H125">
            <v>3256187.18</v>
          </cell>
        </row>
        <row r="126">
          <cell r="B126" t="str">
            <v>ENGRANAJE DEL LADO DEL DIFERENCIAL</v>
          </cell>
          <cell r="C126" t="str">
            <v>UNIDAD</v>
          </cell>
          <cell r="D126">
            <v>1</v>
          </cell>
          <cell r="E126">
            <v>2043000</v>
          </cell>
          <cell r="F126">
            <v>1981710</v>
          </cell>
          <cell r="G126">
            <v>1981710</v>
          </cell>
          <cell r="H126">
            <v>2082777.21</v>
          </cell>
        </row>
        <row r="127">
          <cell r="B127" t="str">
            <v>ENGRANAJE O PIÑON DIFERENCIAL</v>
          </cell>
          <cell r="C127" t="str">
            <v>UNIDAD</v>
          </cell>
          <cell r="D127">
            <v>1</v>
          </cell>
          <cell r="E127">
            <v>4117000</v>
          </cell>
          <cell r="F127">
            <v>3993490</v>
          </cell>
          <cell r="G127">
            <v>3993490</v>
          </cell>
          <cell r="H127">
            <v>4197157.99</v>
          </cell>
        </row>
        <row r="128">
          <cell r="B128" t="str">
            <v>ESCOBILLA ALTERNADOR</v>
          </cell>
          <cell r="C128" t="str">
            <v>JUEGO</v>
          </cell>
          <cell r="D128">
            <v>1</v>
          </cell>
          <cell r="E128">
            <v>2459001</v>
          </cell>
          <cell r="F128">
            <v>2385231</v>
          </cell>
          <cell r="G128">
            <v>2385231</v>
          </cell>
          <cell r="H128">
            <v>2506877.781</v>
          </cell>
        </row>
        <row r="129">
          <cell r="B129" t="str">
            <v>ESCOBILLA ARRANQUE</v>
          </cell>
          <cell r="C129" t="str">
            <v>JUEGO</v>
          </cell>
          <cell r="D129">
            <v>1</v>
          </cell>
          <cell r="E129">
            <v>113000</v>
          </cell>
          <cell r="F129">
            <v>109610</v>
          </cell>
          <cell r="G129">
            <v>109610</v>
          </cell>
          <cell r="H129">
            <v>115200.11</v>
          </cell>
        </row>
        <row r="130">
          <cell r="B130" t="str">
            <v>ESCOBILLAS DE ALTERNADOR</v>
          </cell>
          <cell r="C130" t="str">
            <v>UNIDAD</v>
          </cell>
          <cell r="D130">
            <v>1</v>
          </cell>
          <cell r="E130">
            <v>2459001</v>
          </cell>
          <cell r="F130">
            <v>2385231</v>
          </cell>
          <cell r="G130">
            <v>2385231</v>
          </cell>
          <cell r="H130">
            <v>2506877.781</v>
          </cell>
        </row>
        <row r="131">
          <cell r="B131" t="str">
            <v>FAN CLUTCH</v>
          </cell>
          <cell r="C131" t="str">
            <v>UNIDAD</v>
          </cell>
          <cell r="D131">
            <v>1</v>
          </cell>
          <cell r="E131">
            <v>1958000</v>
          </cell>
          <cell r="F131">
            <v>1899260</v>
          </cell>
          <cell r="G131">
            <v>1899260</v>
          </cell>
          <cell r="H131">
            <v>1996122.26</v>
          </cell>
        </row>
        <row r="132">
          <cell r="B132" t="str">
            <v>FILTRO DE ACEITE</v>
          </cell>
          <cell r="C132" t="str">
            <v>UNIDAD</v>
          </cell>
          <cell r="D132">
            <v>1</v>
          </cell>
          <cell r="E132">
            <v>81000</v>
          </cell>
          <cell r="F132">
            <v>78570</v>
          </cell>
          <cell r="G132">
            <v>78570</v>
          </cell>
          <cell r="H132">
            <v>82577.070000000007</v>
          </cell>
        </row>
        <row r="133">
          <cell r="B133" t="str">
            <v>FILTRO DE AIRE</v>
          </cell>
          <cell r="C133" t="str">
            <v>UNIDAD</v>
          </cell>
          <cell r="D133">
            <v>1</v>
          </cell>
          <cell r="E133">
            <v>175000</v>
          </cell>
          <cell r="F133">
            <v>169750</v>
          </cell>
          <cell r="G133">
            <v>169750</v>
          </cell>
          <cell r="H133">
            <v>178407.25</v>
          </cell>
        </row>
        <row r="134">
          <cell r="B134" t="str">
            <v>FILTRO DE AIRE ACONDICIONADO</v>
          </cell>
          <cell r="C134" t="str">
            <v>UNIDAD</v>
          </cell>
          <cell r="D134">
            <v>1</v>
          </cell>
          <cell r="E134">
            <v>229000</v>
          </cell>
          <cell r="F134">
            <v>222130</v>
          </cell>
          <cell r="G134">
            <v>222130</v>
          </cell>
          <cell r="H134">
            <v>233458.63</v>
          </cell>
        </row>
        <row r="135">
          <cell r="B135" t="str">
            <v>FILTRO DE COMBUSTIBLE</v>
          </cell>
          <cell r="C135" t="str">
            <v>UNIDAD</v>
          </cell>
          <cell r="D135">
            <v>1</v>
          </cell>
          <cell r="E135">
            <v>262000</v>
          </cell>
          <cell r="F135">
            <v>254140</v>
          </cell>
          <cell r="G135">
            <v>254140</v>
          </cell>
          <cell r="H135">
            <v>267101.14</v>
          </cell>
        </row>
        <row r="136">
          <cell r="B136" t="str">
            <v>FILTRO EVAPORADOR A/C</v>
          </cell>
          <cell r="C136" t="str">
            <v>UNIDAD</v>
          </cell>
          <cell r="D136">
            <v>1</v>
          </cell>
          <cell r="E136">
            <v>2863000</v>
          </cell>
          <cell r="F136">
            <v>2777110</v>
          </cell>
          <cell r="G136">
            <v>2777110</v>
          </cell>
          <cell r="H136">
            <v>2918742.61</v>
          </cell>
        </row>
        <row r="137">
          <cell r="B137" t="str">
            <v>FILTRO PRINCIPAL ACEITE</v>
          </cell>
          <cell r="C137" t="str">
            <v>UNIDAD</v>
          </cell>
          <cell r="D137">
            <v>1</v>
          </cell>
          <cell r="E137">
            <v>81000</v>
          </cell>
          <cell r="F137">
            <v>78570</v>
          </cell>
          <cell r="G137">
            <v>78570</v>
          </cell>
          <cell r="H137">
            <v>82577.070000000007</v>
          </cell>
        </row>
        <row r="138">
          <cell r="B138" t="str">
            <v>FISIBLE DE AUTOMOCION MINI DE 2 A 30 AMPER</v>
          </cell>
          <cell r="C138" t="str">
            <v>UNIDAD</v>
          </cell>
          <cell r="D138">
            <v>1</v>
          </cell>
          <cell r="E138">
            <v>6000</v>
          </cell>
          <cell r="F138">
            <v>5820</v>
          </cell>
          <cell r="G138">
            <v>5820</v>
          </cell>
          <cell r="H138">
            <v>6116.82</v>
          </cell>
        </row>
        <row r="139">
          <cell r="B139" t="str">
            <v>FISIBLE MAXI DE 20 A 50 AMPER</v>
          </cell>
          <cell r="C139" t="str">
            <v>UNIDAD</v>
          </cell>
          <cell r="D139">
            <v>1</v>
          </cell>
          <cell r="E139">
            <v>5000</v>
          </cell>
          <cell r="F139">
            <v>4850</v>
          </cell>
          <cell r="G139">
            <v>4850</v>
          </cell>
          <cell r="H139">
            <v>5097.3500000000004</v>
          </cell>
        </row>
        <row r="140">
          <cell r="B140" t="str">
            <v>FISIBLE MINI PERFIL BAJO DE 2 A 30 AMPER</v>
          </cell>
          <cell r="C140" t="str">
            <v>UNIDAD</v>
          </cell>
          <cell r="D140">
            <v>1</v>
          </cell>
          <cell r="E140">
            <v>5000</v>
          </cell>
          <cell r="F140">
            <v>4850</v>
          </cell>
          <cell r="G140">
            <v>4850</v>
          </cell>
          <cell r="H140">
            <v>5097.3500000000004</v>
          </cell>
        </row>
        <row r="141">
          <cell r="B141" t="str">
            <v>FLASHER DIRECCIONALES</v>
          </cell>
          <cell r="C141" t="str">
            <v>UNIDAD</v>
          </cell>
          <cell r="D141">
            <v>1</v>
          </cell>
          <cell r="E141">
            <v>262000</v>
          </cell>
          <cell r="F141">
            <v>254140</v>
          </cell>
          <cell r="G141">
            <v>254140</v>
          </cell>
          <cell r="H141">
            <v>267101.14</v>
          </cell>
        </row>
        <row r="142">
          <cell r="B142" t="str">
            <v>FLOTADOR TANQUE COMBUSTIBLE</v>
          </cell>
          <cell r="C142" t="str">
            <v>UNIDAD</v>
          </cell>
          <cell r="D142">
            <v>1</v>
          </cell>
          <cell r="E142">
            <v>6617000</v>
          </cell>
          <cell r="F142">
            <v>6418490</v>
          </cell>
          <cell r="G142">
            <v>6418490</v>
          </cell>
          <cell r="H142">
            <v>6745832.9900000002</v>
          </cell>
        </row>
        <row r="143">
          <cell r="B143" t="str">
            <v>FUSIBLE DE AUTOMOCION MINI DE 2 A 30 AMPER</v>
          </cell>
          <cell r="C143" t="str">
            <v>UNIDAD</v>
          </cell>
          <cell r="D143">
            <v>1</v>
          </cell>
          <cell r="E143">
            <v>6000</v>
          </cell>
          <cell r="F143">
            <v>5820</v>
          </cell>
          <cell r="G143">
            <v>5820</v>
          </cell>
          <cell r="H143">
            <v>6116.82</v>
          </cell>
        </row>
        <row r="144">
          <cell r="B144" t="str">
            <v>FUSIBLE MAXI DE 20 A 50 AMPER</v>
          </cell>
          <cell r="C144" t="str">
            <v>UNIDAD</v>
          </cell>
          <cell r="D144">
            <v>1</v>
          </cell>
          <cell r="E144">
            <v>5000</v>
          </cell>
          <cell r="F144">
            <v>4850</v>
          </cell>
          <cell r="G144">
            <v>4850</v>
          </cell>
          <cell r="H144">
            <v>5097.3500000000004</v>
          </cell>
        </row>
        <row r="145">
          <cell r="B145" t="str">
            <v>FUSIBLE MINI PERFIL BAJO DE 2 A 30 AMPER</v>
          </cell>
          <cell r="C145" t="str">
            <v>UNIDAD</v>
          </cell>
          <cell r="D145">
            <v>1</v>
          </cell>
          <cell r="E145">
            <v>5000</v>
          </cell>
          <cell r="F145">
            <v>4850</v>
          </cell>
          <cell r="G145">
            <v>4850</v>
          </cell>
          <cell r="H145">
            <v>5097.3500000000004</v>
          </cell>
        </row>
        <row r="146">
          <cell r="B146" t="str">
            <v>FUSIBLE NORMAL DE 1 A 40 AMPER</v>
          </cell>
          <cell r="C146" t="str">
            <v>UNIDAD</v>
          </cell>
          <cell r="D146">
            <v>1</v>
          </cell>
          <cell r="E146">
            <v>274000</v>
          </cell>
          <cell r="F146">
            <v>265780</v>
          </cell>
          <cell r="G146">
            <v>265780</v>
          </cell>
          <cell r="H146">
            <v>279334.78000000003</v>
          </cell>
        </row>
        <row r="147">
          <cell r="B147" t="str">
            <v>FUSIBLE TERMICO</v>
          </cell>
          <cell r="C147" t="str">
            <v>UNIDAD</v>
          </cell>
          <cell r="D147">
            <v>1</v>
          </cell>
          <cell r="E147">
            <v>59000</v>
          </cell>
          <cell r="F147">
            <v>57230</v>
          </cell>
          <cell r="G147">
            <v>57230</v>
          </cell>
          <cell r="H147">
            <v>60148.73</v>
          </cell>
        </row>
        <row r="148">
          <cell r="B148" t="str">
            <v>GOLLETE TANQUE COMBUSTIBLE</v>
          </cell>
          <cell r="C148" t="str">
            <v>UNIDAD</v>
          </cell>
          <cell r="D148">
            <v>1</v>
          </cell>
          <cell r="E148">
            <v>1517000</v>
          </cell>
          <cell r="F148">
            <v>1471490</v>
          </cell>
          <cell r="G148">
            <v>1471490</v>
          </cell>
          <cell r="H148">
            <v>1546535.99</v>
          </cell>
        </row>
        <row r="149">
          <cell r="B149" t="str">
            <v>GRASA DE LITIO</v>
          </cell>
          <cell r="C149" t="str">
            <v>UNIDAD</v>
          </cell>
          <cell r="D149">
            <v>1</v>
          </cell>
          <cell r="E149">
            <v>18000</v>
          </cell>
          <cell r="F149">
            <v>17460</v>
          </cell>
          <cell r="G149">
            <v>17460</v>
          </cell>
          <cell r="H149">
            <v>18350.46</v>
          </cell>
        </row>
        <row r="150">
          <cell r="B150" t="str">
            <v>GUAYA FRENO DE MANO - DER</v>
          </cell>
          <cell r="C150" t="str">
            <v>UNIDAD</v>
          </cell>
          <cell r="D150">
            <v>1</v>
          </cell>
          <cell r="E150">
            <v>348000</v>
          </cell>
          <cell r="F150">
            <v>337560</v>
          </cell>
          <cell r="G150">
            <v>337560</v>
          </cell>
          <cell r="H150">
            <v>354775.56</v>
          </cell>
        </row>
        <row r="151">
          <cell r="B151" t="str">
            <v>GUAYA FRENO DE MANO – IZQ</v>
          </cell>
          <cell r="C151" t="str">
            <v>UNIDAD</v>
          </cell>
          <cell r="D151">
            <v>1</v>
          </cell>
          <cell r="E151">
            <v>337000</v>
          </cell>
          <cell r="F151">
            <v>326890</v>
          </cell>
          <cell r="G151">
            <v>326890</v>
          </cell>
          <cell r="H151">
            <v>343561.39</v>
          </cell>
        </row>
        <row r="152">
          <cell r="B152" t="str">
            <v>GUAYA SELECTORA CONTROL CAMBIOS</v>
          </cell>
          <cell r="C152" t="str">
            <v>UNIDAD</v>
          </cell>
          <cell r="D152">
            <v>1</v>
          </cell>
          <cell r="E152">
            <v>1039000</v>
          </cell>
          <cell r="F152">
            <v>1007830</v>
          </cell>
          <cell r="G152">
            <v>1007830</v>
          </cell>
          <cell r="H152">
            <v>1059229.33</v>
          </cell>
        </row>
        <row r="153">
          <cell r="B153" t="str">
            <v>GUIAS VALVULA</v>
          </cell>
          <cell r="C153" t="str">
            <v>JUEGO</v>
          </cell>
          <cell r="D153">
            <v>1</v>
          </cell>
          <cell r="E153">
            <v>1320000</v>
          </cell>
          <cell r="F153">
            <v>1280400</v>
          </cell>
          <cell r="G153">
            <v>1280400</v>
          </cell>
          <cell r="H153">
            <v>1345700.4</v>
          </cell>
        </row>
        <row r="154">
          <cell r="B154" t="str">
            <v>GUIAS VALVULA ADMISION</v>
          </cell>
          <cell r="C154" t="str">
            <v>JUEGO</v>
          </cell>
          <cell r="D154">
            <v>1</v>
          </cell>
          <cell r="E154">
            <v>660000</v>
          </cell>
          <cell r="F154">
            <v>640200</v>
          </cell>
          <cell r="G154">
            <v>640200</v>
          </cell>
          <cell r="H154">
            <v>672850.2</v>
          </cell>
        </row>
        <row r="155">
          <cell r="B155" t="str">
            <v>GUIAS VALVULA ESCAPE</v>
          </cell>
          <cell r="C155" t="str">
            <v>JUEGO</v>
          </cell>
          <cell r="D155">
            <v>1</v>
          </cell>
          <cell r="E155">
            <v>660000</v>
          </cell>
          <cell r="F155">
            <v>640200</v>
          </cell>
          <cell r="G155">
            <v>640200</v>
          </cell>
          <cell r="H155">
            <v>672850.2</v>
          </cell>
        </row>
        <row r="156">
          <cell r="B156" t="str">
            <v>IMPULSADOR MOTOR</v>
          </cell>
          <cell r="C156" t="str">
            <v>UNIDAD</v>
          </cell>
          <cell r="D156">
            <v>1</v>
          </cell>
          <cell r="E156">
            <v>109000</v>
          </cell>
          <cell r="F156">
            <v>105730</v>
          </cell>
          <cell r="G156">
            <v>105730</v>
          </cell>
          <cell r="H156">
            <v>111122.23</v>
          </cell>
        </row>
        <row r="157">
          <cell r="B157" t="str">
            <v>IMPULSOR O BENDIX</v>
          </cell>
          <cell r="C157" t="str">
            <v>UNIDAD</v>
          </cell>
          <cell r="D157">
            <v>1</v>
          </cell>
          <cell r="E157">
            <v>777000</v>
          </cell>
          <cell r="F157">
            <v>753690</v>
          </cell>
          <cell r="G157">
            <v>753690</v>
          </cell>
          <cell r="H157">
            <v>792128.19</v>
          </cell>
        </row>
        <row r="158">
          <cell r="B158" t="str">
            <v>INDUCIDO ALTERNADOR</v>
          </cell>
          <cell r="C158" t="str">
            <v>UNIDAD</v>
          </cell>
          <cell r="D158">
            <v>1</v>
          </cell>
          <cell r="E158">
            <v>1002000</v>
          </cell>
          <cell r="F158">
            <v>971940</v>
          </cell>
          <cell r="G158">
            <v>971940</v>
          </cell>
          <cell r="H158">
            <v>1021508.94</v>
          </cell>
        </row>
        <row r="159">
          <cell r="B159" t="str">
            <v>INTERRUPTOR ELEVA VIDRIOS</v>
          </cell>
          <cell r="C159" t="str">
            <v>UNIDAD</v>
          </cell>
          <cell r="D159">
            <v>1</v>
          </cell>
          <cell r="E159">
            <v>1811000</v>
          </cell>
          <cell r="F159">
            <v>1756670</v>
          </cell>
          <cell r="G159">
            <v>1756670</v>
          </cell>
          <cell r="H159">
            <v>1846260.17</v>
          </cell>
        </row>
        <row r="160">
          <cell r="B160" t="str">
            <v>INTERRUPTOR PARQUEO</v>
          </cell>
          <cell r="C160" t="str">
            <v>UNIDAD</v>
          </cell>
          <cell r="D160">
            <v>1</v>
          </cell>
          <cell r="E160">
            <v>280999</v>
          </cell>
          <cell r="F160">
            <v>272569</v>
          </cell>
          <cell r="G160">
            <v>272569</v>
          </cell>
          <cell r="H160">
            <v>286470.01899999997</v>
          </cell>
        </row>
        <row r="161">
          <cell r="B161" t="str">
            <v>INYECTOR</v>
          </cell>
          <cell r="C161" t="str">
            <v>UNIDAD</v>
          </cell>
          <cell r="D161">
            <v>1</v>
          </cell>
          <cell r="E161">
            <v>1146000</v>
          </cell>
          <cell r="F161">
            <v>1111620</v>
          </cell>
          <cell r="G161">
            <v>1111620</v>
          </cell>
          <cell r="H161">
            <v>1168312.6200000001</v>
          </cell>
        </row>
        <row r="162">
          <cell r="B162" t="str">
            <v>JUEGO DE CAUCHO VALVULAS</v>
          </cell>
          <cell r="C162" t="str">
            <v>JUEGO</v>
          </cell>
          <cell r="D162">
            <v>1</v>
          </cell>
          <cell r="E162">
            <v>912000</v>
          </cell>
          <cell r="F162">
            <v>884640</v>
          </cell>
          <cell r="G162">
            <v>884640</v>
          </cell>
          <cell r="H162">
            <v>929756.64</v>
          </cell>
        </row>
        <row r="163">
          <cell r="B163" t="str">
            <v>JUEGO DE LAINAS AJUSTE DIFERENCIAL</v>
          </cell>
          <cell r="C163" t="str">
            <v>JUEGO</v>
          </cell>
          <cell r="D163">
            <v>1</v>
          </cell>
          <cell r="E163">
            <v>48000</v>
          </cell>
          <cell r="F163">
            <v>46560</v>
          </cell>
          <cell r="G163">
            <v>46560</v>
          </cell>
          <cell r="H163">
            <v>48934.559999999998</v>
          </cell>
        </row>
        <row r="164">
          <cell r="B164" t="str">
            <v>JUNTA CUERPO DEL ACELERADOR</v>
          </cell>
          <cell r="C164" t="str">
            <v>UNIDAD</v>
          </cell>
          <cell r="D164">
            <v>1</v>
          </cell>
          <cell r="E164">
            <v>23000</v>
          </cell>
          <cell r="F164">
            <v>22310</v>
          </cell>
          <cell r="G164">
            <v>22310</v>
          </cell>
          <cell r="H164">
            <v>23447.81</v>
          </cell>
        </row>
        <row r="165">
          <cell r="B165" t="str">
            <v>JUNTA CULATA</v>
          </cell>
          <cell r="C165" t="str">
            <v>UNIDAD</v>
          </cell>
          <cell r="D165">
            <v>1</v>
          </cell>
          <cell r="E165">
            <v>350000</v>
          </cell>
          <cell r="F165">
            <v>339500</v>
          </cell>
          <cell r="G165">
            <v>339500</v>
          </cell>
          <cell r="H165">
            <v>356814.5</v>
          </cell>
        </row>
        <row r="166">
          <cell r="B166" t="str">
            <v>JUNTA DEL MULTIPLE ESCAPE</v>
          </cell>
          <cell r="C166" t="str">
            <v>UNIDAD</v>
          </cell>
          <cell r="D166">
            <v>1</v>
          </cell>
          <cell r="E166">
            <v>99000</v>
          </cell>
          <cell r="F166">
            <v>96030</v>
          </cell>
          <cell r="G166">
            <v>96030</v>
          </cell>
          <cell r="H166">
            <v>100927.53</v>
          </cell>
        </row>
        <row r="167">
          <cell r="B167" t="str">
            <v>JUNTA MULTIPLE</v>
          </cell>
          <cell r="C167" t="str">
            <v>UNIDAD</v>
          </cell>
          <cell r="D167">
            <v>1</v>
          </cell>
          <cell r="E167">
            <v>99000</v>
          </cell>
          <cell r="F167">
            <v>96030</v>
          </cell>
          <cell r="G167">
            <v>96030</v>
          </cell>
          <cell r="H167">
            <v>100927.53</v>
          </cell>
        </row>
        <row r="168">
          <cell r="B168" t="str">
            <v>JUNTA MULTIPLE DE ADMISION</v>
          </cell>
          <cell r="C168" t="str">
            <v>UNIDAD</v>
          </cell>
          <cell r="D168">
            <v>1</v>
          </cell>
          <cell r="E168">
            <v>100000</v>
          </cell>
          <cell r="F168">
            <v>97000</v>
          </cell>
          <cell r="G168">
            <v>97000</v>
          </cell>
          <cell r="H168">
            <v>101947</v>
          </cell>
        </row>
        <row r="169">
          <cell r="B169" t="str">
            <v>JUNTA TAPA VALVULAS</v>
          </cell>
          <cell r="C169" t="str">
            <v>UNIDAD</v>
          </cell>
          <cell r="D169">
            <v>1</v>
          </cell>
          <cell r="E169">
            <v>74000</v>
          </cell>
          <cell r="F169">
            <v>71780</v>
          </cell>
          <cell r="G169">
            <v>71780</v>
          </cell>
          <cell r="H169">
            <v>75440.78</v>
          </cell>
        </row>
        <row r="170">
          <cell r="B170" t="str">
            <v>LAMPARA DIRECCIONAL DER</v>
          </cell>
          <cell r="C170" t="str">
            <v>UNIDAD</v>
          </cell>
          <cell r="D170">
            <v>1</v>
          </cell>
          <cell r="E170">
            <v>370000</v>
          </cell>
          <cell r="F170">
            <v>358900</v>
          </cell>
          <cell r="G170">
            <v>358900</v>
          </cell>
          <cell r="H170">
            <v>377203.9</v>
          </cell>
        </row>
        <row r="171">
          <cell r="B171" t="str">
            <v>LAMPARA DIRECCIONAL IZQ.</v>
          </cell>
          <cell r="C171" t="str">
            <v>UNIDAD</v>
          </cell>
          <cell r="D171">
            <v>1</v>
          </cell>
          <cell r="E171">
            <v>381000</v>
          </cell>
          <cell r="F171">
            <v>369570</v>
          </cell>
          <cell r="G171">
            <v>369570</v>
          </cell>
          <cell r="H171">
            <v>388418.07</v>
          </cell>
        </row>
        <row r="172">
          <cell r="B172" t="str">
            <v>LAMPARA STOP TRASERO</v>
          </cell>
          <cell r="C172" t="str">
            <v>UNIDAD</v>
          </cell>
          <cell r="D172">
            <v>1</v>
          </cell>
          <cell r="E172">
            <v>589000</v>
          </cell>
          <cell r="F172">
            <v>571330</v>
          </cell>
          <cell r="G172">
            <v>571330</v>
          </cell>
          <cell r="H172">
            <v>600467.82999999996</v>
          </cell>
        </row>
        <row r="173">
          <cell r="B173" t="str">
            <v>LAMPARA STOP TRASERO DER</v>
          </cell>
          <cell r="C173" t="str">
            <v>UNIDAD</v>
          </cell>
          <cell r="D173">
            <v>1</v>
          </cell>
          <cell r="E173">
            <v>1677000</v>
          </cell>
          <cell r="F173">
            <v>1626690</v>
          </cell>
          <cell r="G173">
            <v>1626690</v>
          </cell>
          <cell r="H173">
            <v>1709651.19</v>
          </cell>
        </row>
        <row r="174">
          <cell r="B174" t="str">
            <v>LAMPARA STOP TRASERO IZQ.</v>
          </cell>
          <cell r="C174" t="str">
            <v>UNIDAD</v>
          </cell>
          <cell r="D174">
            <v>1</v>
          </cell>
          <cell r="E174">
            <v>1677000</v>
          </cell>
          <cell r="F174">
            <v>1626690</v>
          </cell>
          <cell r="G174">
            <v>1626690</v>
          </cell>
          <cell r="H174">
            <v>1709651.19</v>
          </cell>
        </row>
        <row r="175">
          <cell r="B175" t="str">
            <v>LAMPARA UNIDAD LUZ DER</v>
          </cell>
          <cell r="C175" t="str">
            <v>UNIDAD</v>
          </cell>
          <cell r="D175">
            <v>1</v>
          </cell>
          <cell r="E175">
            <v>7829000</v>
          </cell>
          <cell r="F175">
            <v>7594130</v>
          </cell>
          <cell r="G175">
            <v>7594130</v>
          </cell>
          <cell r="H175">
            <v>7981430.6299999999</v>
          </cell>
        </row>
        <row r="176">
          <cell r="B176" t="str">
            <v>LAMPARA UNIDAD LUZ IZQ.</v>
          </cell>
          <cell r="C176" t="str">
            <v>UNIDAD</v>
          </cell>
          <cell r="D176">
            <v>1</v>
          </cell>
          <cell r="E176">
            <v>7829000</v>
          </cell>
          <cell r="F176">
            <v>7594130</v>
          </cell>
          <cell r="G176">
            <v>7594130</v>
          </cell>
          <cell r="H176">
            <v>7981430.6299999999</v>
          </cell>
        </row>
        <row r="177">
          <cell r="B177" t="str">
            <v>LIANAS ANTI RUIDO PASTILLAS</v>
          </cell>
          <cell r="C177" t="str">
            <v>JUEGO</v>
          </cell>
          <cell r="D177">
            <v>1</v>
          </cell>
          <cell r="E177">
            <v>93000</v>
          </cell>
          <cell r="F177">
            <v>90210</v>
          </cell>
          <cell r="G177">
            <v>90210</v>
          </cell>
          <cell r="H177">
            <v>94810.71</v>
          </cell>
        </row>
        <row r="178">
          <cell r="B178" t="str">
            <v>LIMPIA CARBURADO</v>
          </cell>
          <cell r="C178" t="str">
            <v>UNIDAD</v>
          </cell>
          <cell r="D178">
            <v>1</v>
          </cell>
          <cell r="E178">
            <v>55000</v>
          </cell>
          <cell r="F178">
            <v>53350</v>
          </cell>
          <cell r="G178">
            <v>53350</v>
          </cell>
          <cell r="H178">
            <v>56070.85</v>
          </cell>
        </row>
        <row r="179">
          <cell r="B179" t="str">
            <v>LIMPIADOR DE INYECTORES</v>
          </cell>
          <cell r="C179" t="str">
            <v>UNIDAD</v>
          </cell>
          <cell r="D179">
            <v>1</v>
          </cell>
          <cell r="E179">
            <v>94000</v>
          </cell>
          <cell r="F179">
            <v>91180</v>
          </cell>
          <cell r="G179">
            <v>91180</v>
          </cell>
          <cell r="H179">
            <v>95830.18</v>
          </cell>
        </row>
        <row r="180">
          <cell r="B180" t="str">
            <v>LIMPIADOR INYECTORES</v>
          </cell>
          <cell r="C180" t="str">
            <v>UNIDAD</v>
          </cell>
          <cell r="D180">
            <v>1</v>
          </cell>
          <cell r="E180">
            <v>94000</v>
          </cell>
          <cell r="F180">
            <v>91180</v>
          </cell>
          <cell r="G180">
            <v>91180</v>
          </cell>
          <cell r="H180">
            <v>95830.18</v>
          </cell>
        </row>
        <row r="181">
          <cell r="B181" t="str">
            <v>LIMPIADOR PARTES DE FRENO</v>
          </cell>
          <cell r="C181" t="str">
            <v>UNIDAD</v>
          </cell>
          <cell r="D181">
            <v>1</v>
          </cell>
          <cell r="E181">
            <v>717000</v>
          </cell>
          <cell r="F181">
            <v>695490</v>
          </cell>
          <cell r="G181">
            <v>695490</v>
          </cell>
          <cell r="H181">
            <v>730959.99</v>
          </cell>
        </row>
        <row r="182">
          <cell r="B182" t="str">
            <v>LINEA COMPRESOR A/A A CONDENSADOR</v>
          </cell>
          <cell r="C182" t="str">
            <v>UNIDAD</v>
          </cell>
          <cell r="D182">
            <v>1</v>
          </cell>
          <cell r="E182">
            <v>319000</v>
          </cell>
          <cell r="F182">
            <v>309430</v>
          </cell>
          <cell r="G182">
            <v>309430</v>
          </cell>
          <cell r="H182">
            <v>325210.93</v>
          </cell>
        </row>
        <row r="183">
          <cell r="B183" t="str">
            <v>LINEA COMPRESOR A/A AL EVAPORADOR</v>
          </cell>
          <cell r="C183" t="str">
            <v>UNIDAD</v>
          </cell>
          <cell r="D183">
            <v>1</v>
          </cell>
          <cell r="E183">
            <v>1520000</v>
          </cell>
          <cell r="F183">
            <v>1474400</v>
          </cell>
          <cell r="G183">
            <v>1474400</v>
          </cell>
          <cell r="H183">
            <v>1549594.4</v>
          </cell>
        </row>
        <row r="184">
          <cell r="B184" t="str">
            <v>LIQUIDO DE FRENOS X PINTA</v>
          </cell>
          <cell r="C184" t="str">
            <v>UNIDAD</v>
          </cell>
          <cell r="D184">
            <v>1</v>
          </cell>
          <cell r="E184">
            <v>57999</v>
          </cell>
          <cell r="F184">
            <v>56259</v>
          </cell>
          <cell r="G184">
            <v>56259</v>
          </cell>
          <cell r="H184">
            <v>59128.209000000003</v>
          </cell>
        </row>
        <row r="185">
          <cell r="B185" t="str">
            <v>LIQUIDO REFRIGERANTE</v>
          </cell>
          <cell r="C185" t="str">
            <v>GALON</v>
          </cell>
          <cell r="D185">
            <v>1</v>
          </cell>
          <cell r="E185">
            <v>93000</v>
          </cell>
          <cell r="F185">
            <v>90210</v>
          </cell>
          <cell r="G185">
            <v>90210</v>
          </cell>
          <cell r="H185">
            <v>94810.71</v>
          </cell>
        </row>
        <row r="186">
          <cell r="B186" t="str">
            <v>LLANTA</v>
          </cell>
          <cell r="C186" t="str">
            <v>UNIDAD</v>
          </cell>
          <cell r="D186">
            <v>1</v>
          </cell>
          <cell r="E186">
            <v>1250000</v>
          </cell>
          <cell r="F186">
            <v>1212500</v>
          </cell>
          <cell r="G186">
            <v>1212500</v>
          </cell>
          <cell r="H186">
            <v>1274337.5</v>
          </cell>
        </row>
        <row r="187">
          <cell r="B187" t="str">
            <v>LLANTAS (ESPECIALES DE TACO)</v>
          </cell>
          <cell r="C187" t="str">
            <v>UNIDAD</v>
          </cell>
          <cell r="D187">
            <v>1</v>
          </cell>
          <cell r="E187">
            <v>1250000</v>
          </cell>
          <cell r="F187">
            <v>1212500</v>
          </cell>
          <cell r="G187">
            <v>1212500</v>
          </cell>
          <cell r="H187">
            <v>1274337.5</v>
          </cell>
        </row>
        <row r="188">
          <cell r="B188" t="str">
            <v>LLAVE SWITCH</v>
          </cell>
          <cell r="C188" t="str">
            <v>UNIDAD</v>
          </cell>
          <cell r="D188">
            <v>1</v>
          </cell>
          <cell r="E188">
            <v>265000</v>
          </cell>
          <cell r="F188">
            <v>257050</v>
          </cell>
          <cell r="G188">
            <v>257050</v>
          </cell>
          <cell r="H188">
            <v>270159.55</v>
          </cell>
        </row>
        <row r="189">
          <cell r="B189" t="str">
            <v>LLAVE SWITCH CON CHIP</v>
          </cell>
          <cell r="C189" t="str">
            <v>UNIDAD</v>
          </cell>
          <cell r="D189">
            <v>1</v>
          </cell>
          <cell r="E189">
            <v>1457000</v>
          </cell>
          <cell r="F189">
            <v>1413290</v>
          </cell>
          <cell r="G189">
            <v>1413290</v>
          </cell>
          <cell r="H189">
            <v>1485367.79</v>
          </cell>
        </row>
        <row r="190">
          <cell r="B190" t="str">
            <v>LUCES LATERALES</v>
          </cell>
          <cell r="C190" t="str">
            <v>UNIDAD</v>
          </cell>
          <cell r="D190">
            <v>1</v>
          </cell>
          <cell r="E190">
            <v>370000</v>
          </cell>
          <cell r="F190">
            <v>358900</v>
          </cell>
          <cell r="G190">
            <v>358900</v>
          </cell>
          <cell r="H190">
            <v>377203.9</v>
          </cell>
        </row>
        <row r="191">
          <cell r="B191" t="str">
            <v>MANGERA FRENO TRASERO</v>
          </cell>
          <cell r="C191" t="str">
            <v>UNIDAD</v>
          </cell>
          <cell r="D191">
            <v>1</v>
          </cell>
          <cell r="E191">
            <v>158999</v>
          </cell>
          <cell r="F191">
            <v>154229</v>
          </cell>
          <cell r="G191">
            <v>154229</v>
          </cell>
          <cell r="H191">
            <v>162094.679</v>
          </cell>
        </row>
        <row r="192">
          <cell r="B192" t="str">
            <v>MANGUERA A/A</v>
          </cell>
          <cell r="C192" t="str">
            <v>UNIDAD</v>
          </cell>
          <cell r="D192">
            <v>1</v>
          </cell>
          <cell r="E192">
            <v>1520000</v>
          </cell>
          <cell r="F192">
            <v>1474400</v>
          </cell>
          <cell r="G192">
            <v>1474400</v>
          </cell>
          <cell r="H192">
            <v>1549594.4</v>
          </cell>
        </row>
        <row r="193">
          <cell r="B193" t="str">
            <v>MANGUERA CALEFACTOR ENTRADA</v>
          </cell>
          <cell r="C193" t="str">
            <v>UNIDAD</v>
          </cell>
          <cell r="D193">
            <v>1</v>
          </cell>
          <cell r="E193">
            <v>331000</v>
          </cell>
          <cell r="F193">
            <v>321070</v>
          </cell>
          <cell r="G193">
            <v>321070</v>
          </cell>
          <cell r="H193">
            <v>337444.57</v>
          </cell>
        </row>
        <row r="194">
          <cell r="B194" t="str">
            <v>MANGUERA CALEFACTOR SALIDA</v>
          </cell>
          <cell r="C194" t="str">
            <v>UNIDAD</v>
          </cell>
          <cell r="D194">
            <v>1</v>
          </cell>
          <cell r="E194">
            <v>305001</v>
          </cell>
          <cell r="F194">
            <v>295851</v>
          </cell>
          <cell r="G194">
            <v>295851</v>
          </cell>
          <cell r="H194">
            <v>310939.40100000001</v>
          </cell>
        </row>
        <row r="195">
          <cell r="B195" t="str">
            <v>MANGUERA DE DESFOGUE</v>
          </cell>
          <cell r="C195" t="str">
            <v>UNIDAD</v>
          </cell>
          <cell r="D195">
            <v>1</v>
          </cell>
          <cell r="E195">
            <v>100000</v>
          </cell>
          <cell r="F195">
            <v>97000</v>
          </cell>
          <cell r="G195">
            <v>97000</v>
          </cell>
          <cell r="H195">
            <v>101947</v>
          </cell>
        </row>
        <row r="196">
          <cell r="B196" t="str">
            <v>MANGUERA DIRECCION HIDRAULICA</v>
          </cell>
          <cell r="C196" t="str">
            <v>UNIDAD</v>
          </cell>
          <cell r="D196">
            <v>1</v>
          </cell>
          <cell r="E196">
            <v>897001</v>
          </cell>
          <cell r="F196">
            <v>870091</v>
          </cell>
          <cell r="G196">
            <v>870091</v>
          </cell>
          <cell r="H196">
            <v>914465.64099999995</v>
          </cell>
        </row>
        <row r="197">
          <cell r="B197" t="str">
            <v>MANGUERA ENTRADA MULTIPLE ADMISION</v>
          </cell>
          <cell r="C197" t="str">
            <v>UNIDAD</v>
          </cell>
          <cell r="D197">
            <v>1</v>
          </cell>
          <cell r="E197">
            <v>460000</v>
          </cell>
          <cell r="F197">
            <v>446200</v>
          </cell>
          <cell r="G197">
            <v>446200</v>
          </cell>
          <cell r="H197">
            <v>468956.2</v>
          </cell>
        </row>
        <row r="198">
          <cell r="B198" t="str">
            <v>MANGUERA FRENO DELANTERO</v>
          </cell>
          <cell r="C198" t="str">
            <v>UNIDAD</v>
          </cell>
          <cell r="D198">
            <v>1</v>
          </cell>
          <cell r="E198">
            <v>152000</v>
          </cell>
          <cell r="F198">
            <v>147440</v>
          </cell>
          <cell r="G198">
            <v>147440</v>
          </cell>
          <cell r="H198">
            <v>154959.44</v>
          </cell>
        </row>
        <row r="199">
          <cell r="B199" t="str">
            <v>MANGUERA FRENO TRASERO</v>
          </cell>
          <cell r="C199" t="str">
            <v>UNIDAD</v>
          </cell>
          <cell r="D199">
            <v>1</v>
          </cell>
          <cell r="E199">
            <v>158999</v>
          </cell>
          <cell r="F199">
            <v>154229</v>
          </cell>
          <cell r="G199">
            <v>154229</v>
          </cell>
          <cell r="H199">
            <v>162094.679</v>
          </cell>
        </row>
        <row r="200">
          <cell r="B200" t="str">
            <v>MANGUERA INFERIOR RADIADOR</v>
          </cell>
          <cell r="C200" t="str">
            <v>UNIDAD</v>
          </cell>
          <cell r="D200">
            <v>1</v>
          </cell>
          <cell r="E200">
            <v>126000</v>
          </cell>
          <cell r="F200">
            <v>122220</v>
          </cell>
          <cell r="G200">
            <v>122220</v>
          </cell>
          <cell r="H200">
            <v>128453.22</v>
          </cell>
        </row>
        <row r="201">
          <cell r="B201" t="str">
            <v>MANGUERA MULTIPLE ADMISION</v>
          </cell>
          <cell r="C201" t="str">
            <v>UNIDAD</v>
          </cell>
          <cell r="D201">
            <v>1</v>
          </cell>
          <cell r="E201">
            <v>460000</v>
          </cell>
          <cell r="F201">
            <v>446200</v>
          </cell>
          <cell r="G201">
            <v>446200</v>
          </cell>
          <cell r="H201">
            <v>468956.2</v>
          </cell>
        </row>
        <row r="202">
          <cell r="B202" t="str">
            <v>MANGUERA O TUBO PASO COMBUSTIBLE</v>
          </cell>
          <cell r="C202" t="str">
            <v>UNIDAD</v>
          </cell>
          <cell r="D202">
            <v>1</v>
          </cell>
          <cell r="E202">
            <v>215000</v>
          </cell>
          <cell r="F202">
            <v>208550</v>
          </cell>
          <cell r="G202">
            <v>208550</v>
          </cell>
          <cell r="H202">
            <v>219186.05</v>
          </cell>
        </row>
        <row r="203">
          <cell r="B203" t="str">
            <v>MANGUERA RETORNO TANQUE RECUPERADOR</v>
          </cell>
          <cell r="C203" t="str">
            <v>UNIDAD</v>
          </cell>
          <cell r="D203">
            <v>1</v>
          </cell>
          <cell r="E203">
            <v>125000</v>
          </cell>
          <cell r="F203">
            <v>121250</v>
          </cell>
          <cell r="G203">
            <v>121250</v>
          </cell>
          <cell r="H203">
            <v>127433.75</v>
          </cell>
        </row>
        <row r="204">
          <cell r="B204" t="str">
            <v>MANGUERA SALIDA PURIFICADOR AIRE</v>
          </cell>
          <cell r="C204" t="str">
            <v>UNIDAD</v>
          </cell>
          <cell r="D204">
            <v>1</v>
          </cell>
          <cell r="E204">
            <v>460000</v>
          </cell>
          <cell r="F204">
            <v>446200</v>
          </cell>
          <cell r="G204">
            <v>446200</v>
          </cell>
          <cell r="H204">
            <v>468956.2</v>
          </cell>
        </row>
        <row r="205">
          <cell r="B205" t="str">
            <v>MANGUERA SUPERIOR RADIADOR</v>
          </cell>
          <cell r="C205" t="str">
            <v>UNIDAD</v>
          </cell>
          <cell r="D205">
            <v>1</v>
          </cell>
          <cell r="E205">
            <v>104000</v>
          </cell>
          <cell r="F205">
            <v>100880</v>
          </cell>
          <cell r="G205">
            <v>100880</v>
          </cell>
          <cell r="H205">
            <v>106024.88</v>
          </cell>
        </row>
        <row r="206">
          <cell r="B206" t="str">
            <v>MANGUERA TERMOSTATO</v>
          </cell>
          <cell r="C206" t="str">
            <v>UNIDAD</v>
          </cell>
          <cell r="D206">
            <v>1</v>
          </cell>
          <cell r="E206">
            <v>126000</v>
          </cell>
          <cell r="F206">
            <v>122220</v>
          </cell>
          <cell r="G206">
            <v>122220</v>
          </cell>
          <cell r="H206">
            <v>128453.22</v>
          </cell>
        </row>
        <row r="207">
          <cell r="B207" t="str">
            <v>MANIJA PUERTA</v>
          </cell>
          <cell r="C207" t="str">
            <v>UNIDAD</v>
          </cell>
          <cell r="D207">
            <v>1</v>
          </cell>
          <cell r="E207">
            <v>866000</v>
          </cell>
          <cell r="F207">
            <v>840020</v>
          </cell>
          <cell r="G207">
            <v>840020</v>
          </cell>
          <cell r="H207">
            <v>882861.02</v>
          </cell>
        </row>
        <row r="208">
          <cell r="B208" t="str">
            <v>MODULO ELECTRONICO</v>
          </cell>
          <cell r="C208" t="str">
            <v>UNIDAD</v>
          </cell>
          <cell r="D208">
            <v>1</v>
          </cell>
          <cell r="E208">
            <v>9143000</v>
          </cell>
          <cell r="F208">
            <v>8868710</v>
          </cell>
          <cell r="G208">
            <v>8868710</v>
          </cell>
          <cell r="H208">
            <v>9321014.2100000009</v>
          </cell>
        </row>
        <row r="209">
          <cell r="B209" t="str">
            <v>MODULO ELECTRONICO DE ENCENDIDO</v>
          </cell>
          <cell r="C209" t="str">
            <v>UNIDAD</v>
          </cell>
          <cell r="D209">
            <v>1</v>
          </cell>
          <cell r="E209">
            <v>9143000</v>
          </cell>
          <cell r="F209">
            <v>8868710</v>
          </cell>
          <cell r="G209">
            <v>8868710</v>
          </cell>
          <cell r="H209">
            <v>9321014.2100000009</v>
          </cell>
        </row>
        <row r="210">
          <cell r="B210" t="str">
            <v>MORDAZA</v>
          </cell>
          <cell r="C210" t="str">
            <v>UNIDAD</v>
          </cell>
          <cell r="D210">
            <v>1</v>
          </cell>
          <cell r="E210">
            <v>2832000</v>
          </cell>
          <cell r="F210">
            <v>2747040</v>
          </cell>
          <cell r="G210">
            <v>2747040</v>
          </cell>
          <cell r="H210">
            <v>2887139.04</v>
          </cell>
        </row>
        <row r="211">
          <cell r="B211" t="str">
            <v>MOTOR LIMPIA BRISAS</v>
          </cell>
          <cell r="C211" t="str">
            <v>UNIDAD</v>
          </cell>
          <cell r="D211">
            <v>1</v>
          </cell>
          <cell r="E211">
            <v>2181000</v>
          </cell>
          <cell r="F211">
            <v>2115570</v>
          </cell>
          <cell r="G211">
            <v>2115570</v>
          </cell>
          <cell r="H211">
            <v>2223464.0699999998</v>
          </cell>
        </row>
        <row r="212">
          <cell r="B212" t="str">
            <v>MUÑECO O TEMPLETE ESTABILIZADORA</v>
          </cell>
          <cell r="C212" t="str">
            <v>UNIDAD</v>
          </cell>
          <cell r="D212">
            <v>1</v>
          </cell>
          <cell r="E212">
            <v>379000</v>
          </cell>
          <cell r="F212">
            <v>367630</v>
          </cell>
          <cell r="G212">
            <v>367630</v>
          </cell>
          <cell r="H212">
            <v>386379.13</v>
          </cell>
        </row>
        <row r="213">
          <cell r="B213" t="str">
            <v>PALANCA DE CAMBIO</v>
          </cell>
          <cell r="C213" t="str">
            <v>UNIDAD</v>
          </cell>
          <cell r="D213">
            <v>1</v>
          </cell>
          <cell r="E213">
            <v>2569001</v>
          </cell>
          <cell r="F213">
            <v>2491931</v>
          </cell>
          <cell r="G213">
            <v>2491931</v>
          </cell>
          <cell r="H213">
            <v>2619019.4810000001</v>
          </cell>
        </row>
        <row r="214">
          <cell r="B214" t="str">
            <v>PALANCA GUIA DEL CONTROL DE CAMBIOS</v>
          </cell>
          <cell r="C214" t="str">
            <v>UNIDAD</v>
          </cell>
          <cell r="D214">
            <v>1</v>
          </cell>
          <cell r="E214">
            <v>376000</v>
          </cell>
          <cell r="F214">
            <v>364720</v>
          </cell>
          <cell r="G214">
            <v>364720</v>
          </cell>
          <cell r="H214">
            <v>383320.72</v>
          </cell>
        </row>
        <row r="215">
          <cell r="B215" t="str">
            <v>PALANCA SELECTORA</v>
          </cell>
          <cell r="C215" t="str">
            <v>UNIDAD</v>
          </cell>
          <cell r="D215">
            <v>1</v>
          </cell>
          <cell r="E215">
            <v>51000</v>
          </cell>
          <cell r="F215">
            <v>49470</v>
          </cell>
          <cell r="G215">
            <v>49470</v>
          </cell>
          <cell r="H215">
            <v>51992.97</v>
          </cell>
        </row>
        <row r="216">
          <cell r="B216" t="str">
            <v>PANAL A/A</v>
          </cell>
          <cell r="C216" t="str">
            <v>UNIDAD</v>
          </cell>
          <cell r="D216">
            <v>1</v>
          </cell>
          <cell r="E216">
            <v>3585000</v>
          </cell>
          <cell r="F216">
            <v>3477450</v>
          </cell>
          <cell r="G216">
            <v>3477450</v>
          </cell>
          <cell r="H216">
            <v>3654799.95</v>
          </cell>
        </row>
        <row r="217">
          <cell r="B217" t="str">
            <v>PARLANTES</v>
          </cell>
          <cell r="C217" t="str">
            <v>UNIDAD</v>
          </cell>
          <cell r="D217">
            <v>1</v>
          </cell>
          <cell r="E217">
            <v>665001</v>
          </cell>
          <cell r="F217">
            <v>645051</v>
          </cell>
          <cell r="G217">
            <v>645051</v>
          </cell>
          <cell r="H217">
            <v>677948.60100000002</v>
          </cell>
        </row>
        <row r="218">
          <cell r="B218" t="str">
            <v>PASADOR DEL EJE DEL DIFERENCIAL</v>
          </cell>
          <cell r="C218" t="str">
            <v>UNIDAD</v>
          </cell>
          <cell r="D218">
            <v>1</v>
          </cell>
          <cell r="E218">
            <v>127000</v>
          </cell>
          <cell r="F218">
            <v>123190</v>
          </cell>
          <cell r="G218">
            <v>123190</v>
          </cell>
          <cell r="H218">
            <v>129472.69</v>
          </cell>
        </row>
        <row r="219">
          <cell r="B219" t="str">
            <v>PASADOR SELECTOR CAMBIOS</v>
          </cell>
          <cell r="C219" t="str">
            <v>UNIDAD</v>
          </cell>
          <cell r="D219">
            <v>1</v>
          </cell>
          <cell r="E219">
            <v>51000</v>
          </cell>
          <cell r="F219">
            <v>49470</v>
          </cell>
          <cell r="G219">
            <v>49470</v>
          </cell>
          <cell r="H219">
            <v>51992.97</v>
          </cell>
        </row>
        <row r="220">
          <cell r="B220" t="str">
            <v>PASTILLAS FRENOS (X 4 UNID) DELANTERAS</v>
          </cell>
          <cell r="C220" t="str">
            <v>JUEGO</v>
          </cell>
          <cell r="D220">
            <v>1</v>
          </cell>
          <cell r="E220">
            <v>661000</v>
          </cell>
          <cell r="F220">
            <v>641170</v>
          </cell>
          <cell r="G220">
            <v>641170</v>
          </cell>
          <cell r="H220">
            <v>673869.67</v>
          </cell>
        </row>
        <row r="221">
          <cell r="B221" t="str">
            <v>PASTILLAS FRENOS (X 4 UNID) TRASERAS</v>
          </cell>
          <cell r="C221" t="str">
            <v>JUEGO</v>
          </cell>
          <cell r="D221">
            <v>1</v>
          </cell>
          <cell r="E221">
            <v>621000</v>
          </cell>
          <cell r="F221">
            <v>602370</v>
          </cell>
          <cell r="G221">
            <v>602370</v>
          </cell>
          <cell r="H221">
            <v>633090.87</v>
          </cell>
        </row>
        <row r="222">
          <cell r="B222" t="str">
            <v>PASTILLAS FRENOS X 4 UNID</v>
          </cell>
          <cell r="C222" t="str">
            <v>JUEGO</v>
          </cell>
          <cell r="D222">
            <v>1</v>
          </cell>
          <cell r="E222">
            <v>661000</v>
          </cell>
          <cell r="F222">
            <v>641170</v>
          </cell>
          <cell r="G222">
            <v>641170</v>
          </cell>
          <cell r="H222">
            <v>673869.67</v>
          </cell>
        </row>
        <row r="223">
          <cell r="B223" t="str">
            <v>PASTILLAS FRENO</v>
          </cell>
          <cell r="C223" t="str">
            <v>JUEGO</v>
          </cell>
          <cell r="D223">
            <v>1</v>
          </cell>
          <cell r="E223">
            <v>621000</v>
          </cell>
          <cell r="F223">
            <v>602370</v>
          </cell>
          <cell r="G223">
            <v>602370</v>
          </cell>
          <cell r="H223">
            <v>633090.87</v>
          </cell>
        </row>
        <row r="224">
          <cell r="B224" t="str">
            <v>PATIN TENSOR CORREA ACCESORIOS</v>
          </cell>
          <cell r="C224" t="str">
            <v>UNIDAD</v>
          </cell>
          <cell r="D224">
            <v>1</v>
          </cell>
          <cell r="E224">
            <v>958000</v>
          </cell>
          <cell r="F224">
            <v>929260</v>
          </cell>
          <cell r="G224">
            <v>929260</v>
          </cell>
          <cell r="H224">
            <v>976652.26</v>
          </cell>
        </row>
        <row r="225">
          <cell r="B225" t="str">
            <v>PERA ACEITE</v>
          </cell>
          <cell r="C225" t="str">
            <v>UNIDAD</v>
          </cell>
          <cell r="D225">
            <v>1</v>
          </cell>
          <cell r="E225">
            <v>126000</v>
          </cell>
          <cell r="F225">
            <v>122220</v>
          </cell>
          <cell r="G225">
            <v>122220</v>
          </cell>
          <cell r="H225">
            <v>128453.22</v>
          </cell>
        </row>
        <row r="226">
          <cell r="B226" t="str">
            <v>PERA STOP</v>
          </cell>
          <cell r="C226" t="str">
            <v>UNIDAD</v>
          </cell>
          <cell r="D226">
            <v>1</v>
          </cell>
          <cell r="E226">
            <v>141000</v>
          </cell>
          <cell r="F226">
            <v>136770</v>
          </cell>
          <cell r="G226">
            <v>136770</v>
          </cell>
          <cell r="H226">
            <v>143745.26999999999</v>
          </cell>
        </row>
        <row r="227">
          <cell r="B227" t="str">
            <v>PERA TEMPERATURA</v>
          </cell>
          <cell r="C227" t="str">
            <v>UNIDAD</v>
          </cell>
          <cell r="D227">
            <v>1</v>
          </cell>
          <cell r="E227">
            <v>252000</v>
          </cell>
          <cell r="F227">
            <v>244440</v>
          </cell>
          <cell r="G227">
            <v>244440</v>
          </cell>
          <cell r="H227">
            <v>256906.44</v>
          </cell>
        </row>
        <row r="228">
          <cell r="B228" t="str">
            <v>PERNO CON TUERCA</v>
          </cell>
          <cell r="C228" t="str">
            <v>UNIDAD</v>
          </cell>
          <cell r="D228">
            <v>1</v>
          </cell>
          <cell r="E228">
            <v>25000</v>
          </cell>
          <cell r="F228">
            <v>24250</v>
          </cell>
          <cell r="G228">
            <v>24250</v>
          </cell>
          <cell r="H228">
            <v>25486.75</v>
          </cell>
        </row>
        <row r="229">
          <cell r="B229" t="str">
            <v>PILA BOMBA DE COMBUSTIBLE</v>
          </cell>
          <cell r="C229" t="str">
            <v>UNIDAD</v>
          </cell>
          <cell r="D229">
            <v>1</v>
          </cell>
          <cell r="E229">
            <v>2043000</v>
          </cell>
          <cell r="F229">
            <v>1981710</v>
          </cell>
          <cell r="G229">
            <v>1981710</v>
          </cell>
          <cell r="H229">
            <v>2082777.21</v>
          </cell>
        </row>
        <row r="230">
          <cell r="B230" t="str">
            <v>PILA COMBUSTIBLE</v>
          </cell>
          <cell r="C230" t="str">
            <v>UNIDAD</v>
          </cell>
          <cell r="D230">
            <v>1</v>
          </cell>
          <cell r="E230">
            <v>2043000</v>
          </cell>
          <cell r="F230">
            <v>1981710</v>
          </cell>
          <cell r="G230">
            <v>1981710</v>
          </cell>
          <cell r="H230">
            <v>2082777.21</v>
          </cell>
        </row>
        <row r="231">
          <cell r="B231" t="str">
            <v>PIÑON DIFERENCIAL</v>
          </cell>
          <cell r="C231" t="str">
            <v>UNIDAD</v>
          </cell>
          <cell r="D231">
            <v>1</v>
          </cell>
          <cell r="E231">
            <v>4117000</v>
          </cell>
          <cell r="F231">
            <v>3993490</v>
          </cell>
          <cell r="G231">
            <v>3993490</v>
          </cell>
          <cell r="H231">
            <v>4197157.99</v>
          </cell>
        </row>
        <row r="232">
          <cell r="B232" t="str">
            <v>PISTON FRENO</v>
          </cell>
          <cell r="C232" t="str">
            <v>JUEGO</v>
          </cell>
          <cell r="D232">
            <v>1</v>
          </cell>
          <cell r="E232">
            <v>2832000</v>
          </cell>
          <cell r="F232">
            <v>2747040</v>
          </cell>
          <cell r="G232">
            <v>2747040</v>
          </cell>
          <cell r="H232">
            <v>2887139.04</v>
          </cell>
        </row>
        <row r="233">
          <cell r="B233" t="str">
            <v>PITO</v>
          </cell>
          <cell r="C233" t="str">
            <v>UNIDAD</v>
          </cell>
          <cell r="D233">
            <v>1</v>
          </cell>
          <cell r="E233">
            <v>254000</v>
          </cell>
          <cell r="F233">
            <v>246380</v>
          </cell>
          <cell r="G233">
            <v>246380</v>
          </cell>
          <cell r="H233">
            <v>258945.38</v>
          </cell>
        </row>
        <row r="234">
          <cell r="B234" t="str">
            <v>PLACA PORTA DIODOS</v>
          </cell>
          <cell r="C234" t="str">
            <v>UNIDAD</v>
          </cell>
          <cell r="D234">
            <v>1</v>
          </cell>
          <cell r="E234">
            <v>2459001</v>
          </cell>
          <cell r="F234">
            <v>2385231</v>
          </cell>
          <cell r="G234">
            <v>2385231</v>
          </cell>
          <cell r="H234">
            <v>2506877.781</v>
          </cell>
        </row>
        <row r="235">
          <cell r="B235" t="str">
            <v>PLANETARIOS</v>
          </cell>
          <cell r="C235" t="str">
            <v>UNIDAD</v>
          </cell>
          <cell r="D235">
            <v>1</v>
          </cell>
          <cell r="E235">
            <v>2043000</v>
          </cell>
          <cell r="F235">
            <v>1981710</v>
          </cell>
          <cell r="G235">
            <v>1981710</v>
          </cell>
          <cell r="H235">
            <v>2082777.21</v>
          </cell>
        </row>
        <row r="236">
          <cell r="B236" t="str">
            <v>PLUMILLA LIMPIA BRISA TRASERA</v>
          </cell>
          <cell r="C236" t="str">
            <v>UNIDAD</v>
          </cell>
          <cell r="D236">
            <v>1</v>
          </cell>
          <cell r="E236">
            <v>105000</v>
          </cell>
          <cell r="F236">
            <v>101850</v>
          </cell>
          <cell r="G236">
            <v>101850</v>
          </cell>
          <cell r="H236">
            <v>107044.35</v>
          </cell>
        </row>
        <row r="237">
          <cell r="B237" t="str">
            <v>PLUMILLAS</v>
          </cell>
          <cell r="C237" t="str">
            <v>JUEGO</v>
          </cell>
          <cell r="D237">
            <v>1</v>
          </cell>
          <cell r="E237">
            <v>696000</v>
          </cell>
          <cell r="F237">
            <v>675120</v>
          </cell>
          <cell r="G237">
            <v>675120</v>
          </cell>
          <cell r="H237">
            <v>709551.12</v>
          </cell>
        </row>
        <row r="238">
          <cell r="B238" t="str">
            <v>PLUMILLAS LIMPIA BRISAS</v>
          </cell>
          <cell r="C238" t="str">
            <v>JUEGO</v>
          </cell>
          <cell r="D238">
            <v>1</v>
          </cell>
          <cell r="E238">
            <v>696000</v>
          </cell>
          <cell r="F238">
            <v>675120</v>
          </cell>
          <cell r="G238">
            <v>675120</v>
          </cell>
          <cell r="H238">
            <v>709551.12</v>
          </cell>
        </row>
        <row r="239">
          <cell r="B239" t="str">
            <v>PLUMILLAS LIMPIA BRISAS DELANTERAS</v>
          </cell>
          <cell r="C239" t="str">
            <v>UNIDAD</v>
          </cell>
          <cell r="D239">
            <v>1</v>
          </cell>
          <cell r="E239">
            <v>696000</v>
          </cell>
          <cell r="F239">
            <v>675120</v>
          </cell>
          <cell r="G239">
            <v>675120</v>
          </cell>
          <cell r="H239">
            <v>709551.12</v>
          </cell>
        </row>
        <row r="240">
          <cell r="B240" t="str">
            <v>POLEA ALTERNADOR</v>
          </cell>
          <cell r="C240" t="str">
            <v>UNIDAD</v>
          </cell>
          <cell r="D240">
            <v>1</v>
          </cell>
          <cell r="E240">
            <v>365000</v>
          </cell>
          <cell r="F240">
            <v>354050</v>
          </cell>
          <cell r="G240">
            <v>354050</v>
          </cell>
          <cell r="H240">
            <v>372106.55</v>
          </cell>
        </row>
        <row r="241">
          <cell r="B241" t="str">
            <v>POLEA CIGÜEÑAL</v>
          </cell>
          <cell r="C241" t="str">
            <v>UNIDAD</v>
          </cell>
          <cell r="D241">
            <v>1</v>
          </cell>
          <cell r="E241">
            <v>1066000</v>
          </cell>
          <cell r="F241">
            <v>1034020</v>
          </cell>
          <cell r="G241">
            <v>1034020</v>
          </cell>
          <cell r="H241">
            <v>1086755.02</v>
          </cell>
        </row>
        <row r="242">
          <cell r="B242" t="str">
            <v>PORTA ESCOBILLAS</v>
          </cell>
          <cell r="C242" t="str">
            <v>UNIDAD</v>
          </cell>
          <cell r="D242">
            <v>1</v>
          </cell>
          <cell r="E242">
            <v>113000</v>
          </cell>
          <cell r="F242">
            <v>109610</v>
          </cell>
          <cell r="G242">
            <v>109610</v>
          </cell>
          <cell r="H242">
            <v>115200.11</v>
          </cell>
        </row>
        <row r="243">
          <cell r="B243" t="str">
            <v>PORTA FUSIBLE</v>
          </cell>
          <cell r="C243" t="str">
            <v>UNIDAD</v>
          </cell>
          <cell r="D243">
            <v>1</v>
          </cell>
          <cell r="E243">
            <v>733000</v>
          </cell>
          <cell r="F243">
            <v>711010</v>
          </cell>
          <cell r="G243">
            <v>711010</v>
          </cell>
          <cell r="H243">
            <v>747271.51</v>
          </cell>
        </row>
        <row r="244">
          <cell r="B244" t="str">
            <v>PUNTA EJE LADO CAJA</v>
          </cell>
          <cell r="C244" t="str">
            <v>UNIDAD</v>
          </cell>
          <cell r="D244">
            <v>1</v>
          </cell>
          <cell r="E244">
            <v>2324000</v>
          </cell>
          <cell r="F244">
            <v>2254280</v>
          </cell>
          <cell r="G244">
            <v>2254280</v>
          </cell>
          <cell r="H244">
            <v>2369248.2799999998</v>
          </cell>
        </row>
        <row r="245">
          <cell r="B245" t="str">
            <v>PUNTA EJE LADO RUEDA</v>
          </cell>
          <cell r="C245" t="str">
            <v>UNIDAD</v>
          </cell>
          <cell r="D245">
            <v>1</v>
          </cell>
          <cell r="E245">
            <v>3734999</v>
          </cell>
          <cell r="F245">
            <v>3622949</v>
          </cell>
          <cell r="G245">
            <v>3622949</v>
          </cell>
          <cell r="H245">
            <v>3807719.3990000002</v>
          </cell>
        </row>
        <row r="246">
          <cell r="B246" t="str">
            <v>RADIADOR</v>
          </cell>
          <cell r="C246" t="str">
            <v>UNIDAD</v>
          </cell>
          <cell r="D246">
            <v>1</v>
          </cell>
          <cell r="E246">
            <v>4649000</v>
          </cell>
          <cell r="F246">
            <v>4509530</v>
          </cell>
          <cell r="G246">
            <v>4509530</v>
          </cell>
          <cell r="H246">
            <v>4739516.03</v>
          </cell>
        </row>
        <row r="247">
          <cell r="B247" t="str">
            <v>RADIADOR CALEFACCION</v>
          </cell>
          <cell r="C247" t="str">
            <v>UNIDAD</v>
          </cell>
          <cell r="D247">
            <v>1</v>
          </cell>
          <cell r="E247">
            <v>2275000</v>
          </cell>
          <cell r="F247">
            <v>2206750</v>
          </cell>
          <cell r="G247">
            <v>2206750</v>
          </cell>
          <cell r="H247">
            <v>2319294.25</v>
          </cell>
        </row>
        <row r="248">
          <cell r="B248" t="str">
            <v>REGULADOR ALTERNADOR</v>
          </cell>
          <cell r="C248" t="str">
            <v>UNIDAD</v>
          </cell>
          <cell r="D248">
            <v>1</v>
          </cell>
          <cell r="E248">
            <v>2459001</v>
          </cell>
          <cell r="F248">
            <v>2385231</v>
          </cell>
          <cell r="G248">
            <v>2385231</v>
          </cell>
          <cell r="H248">
            <v>2506877.781</v>
          </cell>
        </row>
        <row r="249">
          <cell r="B249" t="str">
            <v>RELE</v>
          </cell>
          <cell r="C249" t="str">
            <v>UNIDAD</v>
          </cell>
          <cell r="D249">
            <v>1</v>
          </cell>
          <cell r="E249">
            <v>145000</v>
          </cell>
          <cell r="F249">
            <v>140650</v>
          </cell>
          <cell r="G249">
            <v>140650</v>
          </cell>
          <cell r="H249">
            <v>147823.15</v>
          </cell>
        </row>
        <row r="250">
          <cell r="B250" t="str">
            <v>RESORTE BANDA FRENO</v>
          </cell>
          <cell r="C250" t="str">
            <v>JUEGO</v>
          </cell>
          <cell r="D250">
            <v>1</v>
          </cell>
          <cell r="E250">
            <v>12000</v>
          </cell>
          <cell r="F250">
            <v>11640</v>
          </cell>
          <cell r="G250">
            <v>11640</v>
          </cell>
          <cell r="H250">
            <v>12233.64</v>
          </cell>
        </row>
        <row r="251">
          <cell r="B251" t="str">
            <v>RESORTE ESPIRAL DELANTERO</v>
          </cell>
          <cell r="C251" t="str">
            <v>UNIDAD</v>
          </cell>
          <cell r="D251">
            <v>1</v>
          </cell>
          <cell r="E251">
            <v>692000</v>
          </cell>
          <cell r="F251">
            <v>671240</v>
          </cell>
          <cell r="G251">
            <v>671240</v>
          </cell>
          <cell r="H251">
            <v>705473.24</v>
          </cell>
        </row>
        <row r="252">
          <cell r="B252" t="str">
            <v>RESORTE ESPIRAL TRASERO</v>
          </cell>
          <cell r="C252" t="str">
            <v>UNIDAD</v>
          </cell>
          <cell r="D252">
            <v>1</v>
          </cell>
          <cell r="E252">
            <v>722000</v>
          </cell>
          <cell r="F252">
            <v>700340</v>
          </cell>
          <cell r="G252">
            <v>700340</v>
          </cell>
          <cell r="H252">
            <v>736057.34</v>
          </cell>
        </row>
        <row r="253">
          <cell r="B253" t="str">
            <v>RETEN BOMBA HIDRAULICA</v>
          </cell>
          <cell r="C253" t="str">
            <v>UNIDAD</v>
          </cell>
          <cell r="D253">
            <v>1</v>
          </cell>
          <cell r="E253">
            <v>86000</v>
          </cell>
          <cell r="F253">
            <v>83420</v>
          </cell>
          <cell r="G253">
            <v>83420</v>
          </cell>
          <cell r="H253">
            <v>87674.42</v>
          </cell>
        </row>
        <row r="254">
          <cell r="B254" t="str">
            <v>RETEN COUPLING</v>
          </cell>
          <cell r="C254" t="str">
            <v>UNIDAD</v>
          </cell>
          <cell r="D254">
            <v>1</v>
          </cell>
          <cell r="E254">
            <v>95000</v>
          </cell>
          <cell r="F254">
            <v>92150</v>
          </cell>
          <cell r="G254">
            <v>92150</v>
          </cell>
          <cell r="H254">
            <v>96849.65</v>
          </cell>
        </row>
        <row r="255">
          <cell r="B255" t="str">
            <v>RETEN CUPLING</v>
          </cell>
          <cell r="C255" t="str">
            <v>UNIDAD</v>
          </cell>
          <cell r="D255">
            <v>1</v>
          </cell>
          <cell r="E255">
            <v>95000</v>
          </cell>
          <cell r="F255">
            <v>92150</v>
          </cell>
          <cell r="G255">
            <v>92150</v>
          </cell>
          <cell r="H255">
            <v>96849.65</v>
          </cell>
        </row>
        <row r="256">
          <cell r="B256" t="str">
            <v>RETEN DELANTERO CIGÜEÑAL</v>
          </cell>
          <cell r="C256" t="str">
            <v>UNIDAD</v>
          </cell>
          <cell r="D256">
            <v>1</v>
          </cell>
          <cell r="E256">
            <v>74000</v>
          </cell>
          <cell r="F256">
            <v>71780</v>
          </cell>
          <cell r="G256">
            <v>71780</v>
          </cell>
          <cell r="H256">
            <v>75440.78</v>
          </cell>
        </row>
        <row r="257">
          <cell r="B257" t="str">
            <v>RETEN EJE DE LEVAS</v>
          </cell>
          <cell r="C257" t="str">
            <v>UNIDAD</v>
          </cell>
          <cell r="D257">
            <v>1</v>
          </cell>
          <cell r="E257">
            <v>11000</v>
          </cell>
          <cell r="F257">
            <v>10670</v>
          </cell>
          <cell r="G257">
            <v>10670</v>
          </cell>
          <cell r="H257">
            <v>11214.17</v>
          </cell>
        </row>
        <row r="258">
          <cell r="B258" t="str">
            <v>RETEN EJE LADO CAJA</v>
          </cell>
          <cell r="C258" t="str">
            <v>UNIDAD</v>
          </cell>
          <cell r="D258">
            <v>1</v>
          </cell>
          <cell r="E258">
            <v>76001</v>
          </cell>
          <cell r="F258">
            <v>73721</v>
          </cell>
          <cell r="G258">
            <v>73721</v>
          </cell>
          <cell r="H258">
            <v>77480.770999999993</v>
          </cell>
        </row>
        <row r="259">
          <cell r="B259" t="str">
            <v>RETEN EJE MOTRIZ</v>
          </cell>
          <cell r="C259" t="str">
            <v>UNIDAD</v>
          </cell>
          <cell r="D259">
            <v>1</v>
          </cell>
          <cell r="E259">
            <v>60000</v>
          </cell>
          <cell r="F259">
            <v>58200</v>
          </cell>
          <cell r="G259">
            <v>58200</v>
          </cell>
          <cell r="H259">
            <v>61168.2</v>
          </cell>
        </row>
        <row r="260">
          <cell r="B260" t="str">
            <v>RETEN EJE TOMA CAJA</v>
          </cell>
          <cell r="C260" t="str">
            <v>UNIDAD</v>
          </cell>
          <cell r="D260">
            <v>1</v>
          </cell>
          <cell r="E260">
            <v>42999</v>
          </cell>
          <cell r="F260">
            <v>41709</v>
          </cell>
          <cell r="G260">
            <v>41709</v>
          </cell>
          <cell r="H260">
            <v>43836.159</v>
          </cell>
        </row>
        <row r="261">
          <cell r="B261" t="str">
            <v>RETEN POLE REPARTICION</v>
          </cell>
          <cell r="C261" t="str">
            <v>UNIDAD</v>
          </cell>
          <cell r="D261">
            <v>1</v>
          </cell>
          <cell r="E261">
            <v>11000</v>
          </cell>
          <cell r="F261">
            <v>10670</v>
          </cell>
          <cell r="G261">
            <v>10670</v>
          </cell>
          <cell r="H261">
            <v>11214.17</v>
          </cell>
        </row>
        <row r="262">
          <cell r="B262" t="str">
            <v>RETEN POLEA REPARTICION</v>
          </cell>
          <cell r="C262" t="str">
            <v>UNIDAD</v>
          </cell>
          <cell r="D262">
            <v>1</v>
          </cell>
          <cell r="E262">
            <v>11000</v>
          </cell>
          <cell r="F262">
            <v>10670</v>
          </cell>
          <cell r="G262">
            <v>10670</v>
          </cell>
          <cell r="H262">
            <v>11214.17</v>
          </cell>
        </row>
        <row r="263">
          <cell r="B263" t="str">
            <v>RETEN SELECTOR</v>
          </cell>
          <cell r="C263" t="str">
            <v>UNIDAD</v>
          </cell>
          <cell r="D263">
            <v>1</v>
          </cell>
          <cell r="E263">
            <v>28000</v>
          </cell>
          <cell r="F263">
            <v>27160</v>
          </cell>
          <cell r="G263">
            <v>27160</v>
          </cell>
          <cell r="H263">
            <v>28545.16</v>
          </cell>
        </row>
        <row r="264">
          <cell r="B264" t="str">
            <v>RETEN SPEED DELANTERO</v>
          </cell>
          <cell r="C264" t="str">
            <v>UNIDAD</v>
          </cell>
          <cell r="D264">
            <v>1</v>
          </cell>
          <cell r="E264">
            <v>85001</v>
          </cell>
          <cell r="F264">
            <v>82451</v>
          </cell>
          <cell r="G264">
            <v>82451</v>
          </cell>
          <cell r="H264">
            <v>86656.001000000004</v>
          </cell>
        </row>
        <row r="265">
          <cell r="B265" t="str">
            <v>RETEN TOMA CAJA</v>
          </cell>
          <cell r="C265" t="str">
            <v>UNIDAD</v>
          </cell>
          <cell r="D265">
            <v>1</v>
          </cell>
          <cell r="E265">
            <v>42999</v>
          </cell>
          <cell r="F265">
            <v>41709</v>
          </cell>
          <cell r="G265">
            <v>41709</v>
          </cell>
          <cell r="H265">
            <v>43836.159</v>
          </cell>
        </row>
        <row r="266">
          <cell r="B266" t="str">
            <v>RETEN TRASERO CIGÜEÑAL</v>
          </cell>
          <cell r="C266" t="str">
            <v>UNIDAD</v>
          </cell>
          <cell r="D266">
            <v>1</v>
          </cell>
          <cell r="E266">
            <v>227000</v>
          </cell>
          <cell r="F266">
            <v>220190</v>
          </cell>
          <cell r="G266">
            <v>220190</v>
          </cell>
          <cell r="H266">
            <v>231419.69</v>
          </cell>
        </row>
        <row r="267">
          <cell r="B267" t="str">
            <v>RETENEDOR BOSIN RUEDA DELANTERA</v>
          </cell>
          <cell r="C267" t="str">
            <v>UNIDAD</v>
          </cell>
          <cell r="D267">
            <v>1</v>
          </cell>
          <cell r="E267">
            <v>75000</v>
          </cell>
          <cell r="F267">
            <v>72750</v>
          </cell>
          <cell r="G267">
            <v>72750</v>
          </cell>
          <cell r="H267">
            <v>76460.25</v>
          </cell>
        </row>
        <row r="268">
          <cell r="B268" t="str">
            <v>RETENEDOR DEL ACEITE DEL DIFERENCIAL IZQUIERDO</v>
          </cell>
          <cell r="C268" t="str">
            <v>UNIDAD</v>
          </cell>
          <cell r="D268">
            <v>1</v>
          </cell>
          <cell r="E268">
            <v>76001</v>
          </cell>
          <cell r="F268">
            <v>73721</v>
          </cell>
          <cell r="G268">
            <v>73721</v>
          </cell>
          <cell r="H268">
            <v>77480.770999999993</v>
          </cell>
        </row>
        <row r="269">
          <cell r="B269" t="str">
            <v>RETENEDOR DELANTERO TRANSMISION</v>
          </cell>
          <cell r="C269" t="str">
            <v>UNIDAD</v>
          </cell>
          <cell r="D269">
            <v>1</v>
          </cell>
          <cell r="E269">
            <v>85001</v>
          </cell>
          <cell r="F269">
            <v>82451</v>
          </cell>
          <cell r="G269">
            <v>82451</v>
          </cell>
          <cell r="H269">
            <v>86656.001000000004</v>
          </cell>
        </row>
        <row r="270">
          <cell r="B270" t="str">
            <v>RETENEDOR EXTERNO RUEDA</v>
          </cell>
          <cell r="C270" t="str">
            <v>UNIDAD</v>
          </cell>
          <cell r="D270">
            <v>1</v>
          </cell>
          <cell r="E270">
            <v>75000</v>
          </cell>
          <cell r="F270">
            <v>72750</v>
          </cell>
          <cell r="G270">
            <v>72750</v>
          </cell>
          <cell r="H270">
            <v>76460.25</v>
          </cell>
        </row>
        <row r="271">
          <cell r="B271" t="str">
            <v>RETENEDOR INTERNO RUEDA</v>
          </cell>
          <cell r="C271" t="str">
            <v>UNIDAD</v>
          </cell>
          <cell r="D271">
            <v>1</v>
          </cell>
          <cell r="E271">
            <v>75000</v>
          </cell>
          <cell r="F271">
            <v>72750</v>
          </cell>
          <cell r="G271">
            <v>72750</v>
          </cell>
          <cell r="H271">
            <v>76460.25</v>
          </cell>
        </row>
        <row r="272">
          <cell r="B272" t="str">
            <v>RETENEDOR RUEDA</v>
          </cell>
          <cell r="C272" t="str">
            <v>UNIDAD</v>
          </cell>
          <cell r="D272">
            <v>1</v>
          </cell>
          <cell r="E272">
            <v>60000</v>
          </cell>
          <cell r="F272">
            <v>58200</v>
          </cell>
          <cell r="G272">
            <v>58200</v>
          </cell>
          <cell r="H272">
            <v>61168.2</v>
          </cell>
        </row>
        <row r="273">
          <cell r="B273" t="str">
            <v>RETENEDOR SPEED TRASERO</v>
          </cell>
          <cell r="C273" t="str">
            <v>UNIDAD</v>
          </cell>
          <cell r="D273">
            <v>1</v>
          </cell>
          <cell r="E273">
            <v>95000</v>
          </cell>
          <cell r="F273">
            <v>92150</v>
          </cell>
          <cell r="G273">
            <v>92150</v>
          </cell>
          <cell r="H273">
            <v>96849.65</v>
          </cell>
        </row>
        <row r="274">
          <cell r="B274" t="str">
            <v>RODAMIENTO ALTERNADOR</v>
          </cell>
          <cell r="C274" t="str">
            <v>UNIDAD</v>
          </cell>
          <cell r="D274">
            <v>1</v>
          </cell>
          <cell r="E274">
            <v>65000</v>
          </cell>
          <cell r="F274">
            <v>63050</v>
          </cell>
          <cell r="G274">
            <v>63050</v>
          </cell>
          <cell r="H274">
            <v>66265.55</v>
          </cell>
        </row>
        <row r="275">
          <cell r="B275" t="str">
            <v>RODAMIENTO CANASTILLA BASE AMORTIGUADOR</v>
          </cell>
          <cell r="C275" t="str">
            <v>UNIDAD</v>
          </cell>
          <cell r="D275">
            <v>1</v>
          </cell>
          <cell r="E275">
            <v>340000</v>
          </cell>
          <cell r="F275">
            <v>329800</v>
          </cell>
          <cell r="G275">
            <v>329800</v>
          </cell>
          <cell r="H275">
            <v>346619.8</v>
          </cell>
        </row>
        <row r="276">
          <cell r="B276" t="str">
            <v>RODAMIENTO DEL DIFERENCIAL DERECHO</v>
          </cell>
          <cell r="C276" t="str">
            <v>UNIDAD</v>
          </cell>
          <cell r="D276">
            <v>1</v>
          </cell>
          <cell r="E276">
            <v>321000</v>
          </cell>
          <cell r="F276">
            <v>311370</v>
          </cell>
          <cell r="G276">
            <v>311370</v>
          </cell>
          <cell r="H276">
            <v>327249.87</v>
          </cell>
        </row>
        <row r="277">
          <cell r="B277" t="str">
            <v>RODAMIENTO DEL DIFERENCIAL IZQUIERDO</v>
          </cell>
          <cell r="C277" t="str">
            <v>UNIDAD</v>
          </cell>
          <cell r="D277">
            <v>1</v>
          </cell>
          <cell r="E277">
            <v>321000</v>
          </cell>
          <cell r="F277">
            <v>311370</v>
          </cell>
          <cell r="G277">
            <v>311370</v>
          </cell>
          <cell r="H277">
            <v>327249.87</v>
          </cell>
        </row>
        <row r="278">
          <cell r="B278" t="str">
            <v>RODAMIENTO DIFERENCIAL</v>
          </cell>
          <cell r="C278" t="str">
            <v>UNIDAD</v>
          </cell>
          <cell r="D278">
            <v>1</v>
          </cell>
          <cell r="E278">
            <v>344000</v>
          </cell>
          <cell r="F278">
            <v>333680</v>
          </cell>
          <cell r="G278">
            <v>333680</v>
          </cell>
          <cell r="H278">
            <v>350697.68</v>
          </cell>
        </row>
        <row r="279">
          <cell r="B279" t="str">
            <v>RODAMIENTO IZQUIERDO DEL EJE DE ENTRADA</v>
          </cell>
          <cell r="C279" t="str">
            <v>UNIDAD</v>
          </cell>
          <cell r="D279">
            <v>1</v>
          </cell>
          <cell r="E279">
            <v>297000</v>
          </cell>
          <cell r="F279">
            <v>288090</v>
          </cell>
          <cell r="G279">
            <v>288090</v>
          </cell>
          <cell r="H279">
            <v>302782.59000000003</v>
          </cell>
        </row>
        <row r="280">
          <cell r="B280" t="str">
            <v>RODAMIENTO IZQUIERDO EJE CONTADO</v>
          </cell>
          <cell r="C280" t="str">
            <v>UNIDAD</v>
          </cell>
          <cell r="D280">
            <v>1</v>
          </cell>
          <cell r="E280">
            <v>297000</v>
          </cell>
          <cell r="F280">
            <v>288090</v>
          </cell>
          <cell r="G280">
            <v>288090</v>
          </cell>
          <cell r="H280">
            <v>302782.59000000003</v>
          </cell>
        </row>
        <row r="281">
          <cell r="B281" t="str">
            <v>RODAMIENTO RUEDA DELANTERO EXTERNO</v>
          </cell>
          <cell r="C281" t="str">
            <v>UNIDAD</v>
          </cell>
          <cell r="D281">
            <v>1</v>
          </cell>
          <cell r="E281">
            <v>696000</v>
          </cell>
          <cell r="F281">
            <v>675120</v>
          </cell>
          <cell r="G281">
            <v>675120</v>
          </cell>
          <cell r="H281">
            <v>709551.12</v>
          </cell>
        </row>
        <row r="282">
          <cell r="B282" t="str">
            <v>RODAMIENTO RUEDA TRASERO EXTERNO</v>
          </cell>
          <cell r="C282" t="str">
            <v>UNIDAD</v>
          </cell>
          <cell r="D282">
            <v>1</v>
          </cell>
          <cell r="E282">
            <v>1591000</v>
          </cell>
          <cell r="F282">
            <v>1543270</v>
          </cell>
          <cell r="G282">
            <v>1543270</v>
          </cell>
          <cell r="H282">
            <v>1621976.77</v>
          </cell>
        </row>
        <row r="283">
          <cell r="B283" t="str">
            <v>RODAMIENTO TRASERO RUEDA</v>
          </cell>
          <cell r="C283" t="str">
            <v>UNIDAD</v>
          </cell>
          <cell r="D283">
            <v>1</v>
          </cell>
          <cell r="E283">
            <v>350000</v>
          </cell>
          <cell r="F283">
            <v>339500</v>
          </cell>
          <cell r="G283">
            <v>339500</v>
          </cell>
          <cell r="H283">
            <v>356814.5</v>
          </cell>
        </row>
        <row r="284">
          <cell r="B284" t="str">
            <v>RODAMIENTOS DEL SPEED</v>
          </cell>
          <cell r="C284" t="str">
            <v>UNIDAD</v>
          </cell>
          <cell r="D284">
            <v>1</v>
          </cell>
          <cell r="E284">
            <v>305001</v>
          </cell>
          <cell r="F284">
            <v>295851</v>
          </cell>
          <cell r="G284">
            <v>295851</v>
          </cell>
          <cell r="H284">
            <v>310939.40100000001</v>
          </cell>
        </row>
        <row r="285">
          <cell r="B285" t="str">
            <v>ROTOR ALTERNADOR</v>
          </cell>
          <cell r="C285" t="str">
            <v>UNIDAD</v>
          </cell>
          <cell r="D285">
            <v>1</v>
          </cell>
          <cell r="E285">
            <v>65000</v>
          </cell>
          <cell r="F285">
            <v>63050</v>
          </cell>
          <cell r="G285">
            <v>63050</v>
          </cell>
          <cell r="H285">
            <v>66265.55</v>
          </cell>
        </row>
        <row r="286">
          <cell r="B286" t="str">
            <v>SALPICADERA - DEL</v>
          </cell>
          <cell r="C286" t="str">
            <v>JUEGO</v>
          </cell>
          <cell r="D286">
            <v>1</v>
          </cell>
          <cell r="E286">
            <v>214000</v>
          </cell>
          <cell r="F286">
            <v>207580</v>
          </cell>
          <cell r="G286">
            <v>207580</v>
          </cell>
          <cell r="H286">
            <v>218166.58</v>
          </cell>
        </row>
        <row r="287">
          <cell r="B287" t="str">
            <v>SALPICADERA - TRAS</v>
          </cell>
          <cell r="C287" t="str">
            <v>JUEGO</v>
          </cell>
          <cell r="D287">
            <v>1</v>
          </cell>
          <cell r="E287">
            <v>201001</v>
          </cell>
          <cell r="F287">
            <v>194971</v>
          </cell>
          <cell r="G287">
            <v>194971</v>
          </cell>
          <cell r="H287">
            <v>204914.52100000001</v>
          </cell>
        </row>
        <row r="288">
          <cell r="B288" t="str">
            <v>SATELITES</v>
          </cell>
          <cell r="C288" t="str">
            <v>UNIDAD</v>
          </cell>
          <cell r="D288">
            <v>1</v>
          </cell>
          <cell r="E288">
            <v>2043000</v>
          </cell>
          <cell r="F288">
            <v>1981710</v>
          </cell>
          <cell r="G288">
            <v>1981710</v>
          </cell>
          <cell r="H288">
            <v>2082777.21</v>
          </cell>
        </row>
        <row r="289">
          <cell r="B289" t="str">
            <v>SELECTOR CAMBIOS</v>
          </cell>
          <cell r="C289" t="str">
            <v>UNIDAD</v>
          </cell>
          <cell r="D289">
            <v>1</v>
          </cell>
          <cell r="E289">
            <v>228000</v>
          </cell>
          <cell r="F289">
            <v>221160</v>
          </cell>
          <cell r="G289">
            <v>221160</v>
          </cell>
          <cell r="H289">
            <v>232439.16</v>
          </cell>
        </row>
        <row r="290">
          <cell r="B290" t="str">
            <v>SELLO DE VALVULA</v>
          </cell>
          <cell r="C290" t="str">
            <v>JUEGO</v>
          </cell>
          <cell r="D290">
            <v>1</v>
          </cell>
          <cell r="E290">
            <v>950000</v>
          </cell>
          <cell r="F290">
            <v>921500</v>
          </cell>
          <cell r="G290">
            <v>921500</v>
          </cell>
          <cell r="H290">
            <v>968496.5</v>
          </cell>
        </row>
        <row r="291">
          <cell r="B291" t="str">
            <v>SENSOR APP (POSICION PEDAL DE ACELERADOR)</v>
          </cell>
          <cell r="C291" t="str">
            <v>UNIDAD</v>
          </cell>
          <cell r="D291">
            <v>1</v>
          </cell>
          <cell r="E291">
            <v>699000</v>
          </cell>
          <cell r="F291">
            <v>678030</v>
          </cell>
          <cell r="G291">
            <v>678030</v>
          </cell>
          <cell r="H291">
            <v>712609.53</v>
          </cell>
        </row>
        <row r="292">
          <cell r="B292" t="str">
            <v>SENSOR KNOCK (DE DETONACION)</v>
          </cell>
          <cell r="C292" t="str">
            <v>UNIDAD</v>
          </cell>
          <cell r="D292">
            <v>1</v>
          </cell>
          <cell r="E292">
            <v>768000</v>
          </cell>
          <cell r="F292">
            <v>744960</v>
          </cell>
          <cell r="G292">
            <v>744960</v>
          </cell>
          <cell r="H292">
            <v>782952.95999999996</v>
          </cell>
        </row>
        <row r="293">
          <cell r="B293" t="str">
            <v>SENSOR ACT (TEMPERATURA AIRE ADMISION)</v>
          </cell>
          <cell r="C293" t="str">
            <v>UNIDAD</v>
          </cell>
          <cell r="D293">
            <v>1</v>
          </cell>
          <cell r="E293">
            <v>745000</v>
          </cell>
          <cell r="F293">
            <v>722650</v>
          </cell>
          <cell r="G293">
            <v>722650</v>
          </cell>
          <cell r="H293">
            <v>759505.15</v>
          </cell>
        </row>
        <row r="294">
          <cell r="B294" t="str">
            <v>SENSOR CKP (POSICION DEL CIGÜEÑAL)</v>
          </cell>
          <cell r="C294" t="str">
            <v>UNIDAD</v>
          </cell>
          <cell r="D294">
            <v>1</v>
          </cell>
          <cell r="E294">
            <v>322000</v>
          </cell>
          <cell r="F294">
            <v>312340</v>
          </cell>
          <cell r="G294">
            <v>312340</v>
          </cell>
          <cell r="H294">
            <v>328269.34000000003</v>
          </cell>
        </row>
        <row r="295">
          <cell r="B295" t="str">
            <v>SENSOR CLIMATIZADOR A/A</v>
          </cell>
          <cell r="C295" t="str">
            <v>UNIDAD</v>
          </cell>
          <cell r="D295">
            <v>1</v>
          </cell>
          <cell r="E295">
            <v>143000</v>
          </cell>
          <cell r="F295">
            <v>138710</v>
          </cell>
          <cell r="G295">
            <v>138710</v>
          </cell>
          <cell r="H295">
            <v>145784.21</v>
          </cell>
        </row>
        <row r="296">
          <cell r="B296" t="str">
            <v>SENSOR CMP (POSICION DEL ARBOL DE LEVAS)</v>
          </cell>
          <cell r="C296" t="str">
            <v>UNIDAD</v>
          </cell>
          <cell r="D296">
            <v>1</v>
          </cell>
          <cell r="E296">
            <v>434000</v>
          </cell>
          <cell r="F296">
            <v>420980</v>
          </cell>
          <cell r="G296">
            <v>420980</v>
          </cell>
          <cell r="H296">
            <v>442449.98</v>
          </cell>
        </row>
        <row r="297">
          <cell r="B297" t="str">
            <v>SENSOR CYL O CYP (POSICION DEL PISTON</v>
          </cell>
          <cell r="C297" t="str">
            <v>UNIDAD</v>
          </cell>
          <cell r="D297">
            <v>1</v>
          </cell>
          <cell r="E297">
            <v>322000</v>
          </cell>
          <cell r="F297">
            <v>312340</v>
          </cell>
          <cell r="G297">
            <v>312340</v>
          </cell>
          <cell r="H297">
            <v>328269.34000000003</v>
          </cell>
        </row>
        <row r="298">
          <cell r="B298" t="str">
            <v>SENSOR ECT (TEMPERATURA DEL REFRIGERANTE)</v>
          </cell>
          <cell r="C298" t="str">
            <v>UNIDAD</v>
          </cell>
          <cell r="D298">
            <v>1</v>
          </cell>
          <cell r="E298">
            <v>252000</v>
          </cell>
          <cell r="F298">
            <v>244440</v>
          </cell>
          <cell r="G298">
            <v>244440</v>
          </cell>
          <cell r="H298">
            <v>256906.44</v>
          </cell>
        </row>
        <row r="299">
          <cell r="B299" t="str">
            <v>SENSOR FLS (NIVEL DE COMBUSTIBLE)</v>
          </cell>
          <cell r="C299" t="str">
            <v>UNIDAD</v>
          </cell>
          <cell r="D299">
            <v>1</v>
          </cell>
          <cell r="E299">
            <v>315000</v>
          </cell>
          <cell r="F299">
            <v>305550</v>
          </cell>
          <cell r="G299">
            <v>305550</v>
          </cell>
          <cell r="H299">
            <v>321133.05</v>
          </cell>
        </row>
        <row r="300">
          <cell r="B300" t="str">
            <v>SENSOR FRP (PRESION DEL RIEL DE COMBUSTIBLE)</v>
          </cell>
          <cell r="C300" t="str">
            <v>UNIDAD</v>
          </cell>
          <cell r="D300">
            <v>1</v>
          </cell>
          <cell r="E300">
            <v>402999</v>
          </cell>
          <cell r="F300">
            <v>390909</v>
          </cell>
          <cell r="G300">
            <v>390909</v>
          </cell>
          <cell r="H300">
            <v>410845.359</v>
          </cell>
        </row>
        <row r="301">
          <cell r="B301" t="str">
            <v>SENSOR FRP(PRESION DEL RIEL DE COMBUSTIBLE)</v>
          </cell>
          <cell r="C301" t="str">
            <v>UNIDAD</v>
          </cell>
          <cell r="D301">
            <v>1</v>
          </cell>
          <cell r="E301">
            <v>402999</v>
          </cell>
          <cell r="F301">
            <v>390909</v>
          </cell>
          <cell r="G301">
            <v>390909</v>
          </cell>
          <cell r="H301">
            <v>410845.359</v>
          </cell>
        </row>
        <row r="302">
          <cell r="B302" t="str">
            <v>SENSOR IAT (TEMPERATURA AIRE ADMISION)</v>
          </cell>
          <cell r="C302" t="str">
            <v>UNIDAD</v>
          </cell>
          <cell r="D302">
            <v>1</v>
          </cell>
          <cell r="E302">
            <v>745000</v>
          </cell>
          <cell r="F302">
            <v>722650</v>
          </cell>
          <cell r="G302">
            <v>722650</v>
          </cell>
          <cell r="H302">
            <v>759505.15</v>
          </cell>
        </row>
        <row r="303">
          <cell r="B303" t="str">
            <v>SENSOR IAT(TEMPERATURA AIRE ADMISION)</v>
          </cell>
          <cell r="C303" t="str">
            <v>UNIDAD</v>
          </cell>
          <cell r="D303">
            <v>1</v>
          </cell>
          <cell r="E303">
            <v>745000</v>
          </cell>
          <cell r="F303">
            <v>722650</v>
          </cell>
          <cell r="G303">
            <v>722650</v>
          </cell>
          <cell r="H303">
            <v>759505.15</v>
          </cell>
        </row>
        <row r="304">
          <cell r="B304" t="str">
            <v>SENSOR KS (DE DETONACION)</v>
          </cell>
          <cell r="C304" t="str">
            <v>UNIDAD</v>
          </cell>
          <cell r="D304">
            <v>1</v>
          </cell>
          <cell r="E304">
            <v>768000</v>
          </cell>
          <cell r="F304">
            <v>744960</v>
          </cell>
          <cell r="G304">
            <v>744960</v>
          </cell>
          <cell r="H304">
            <v>782952.95999999996</v>
          </cell>
        </row>
        <row r="305">
          <cell r="B305" t="str">
            <v>SENSOR MAF (FLUJO DE AIRE)</v>
          </cell>
          <cell r="C305" t="str">
            <v>UNIDAD</v>
          </cell>
          <cell r="D305">
            <v>1</v>
          </cell>
          <cell r="E305">
            <v>745000</v>
          </cell>
          <cell r="F305">
            <v>722650</v>
          </cell>
          <cell r="G305">
            <v>722650</v>
          </cell>
          <cell r="H305">
            <v>759505.15</v>
          </cell>
        </row>
        <row r="306">
          <cell r="B306" t="str">
            <v>SENSOR MAP (PRESION ABSOLUTA MULTIPLE)</v>
          </cell>
          <cell r="C306" t="str">
            <v>UNIDAD</v>
          </cell>
          <cell r="D306">
            <v>1</v>
          </cell>
          <cell r="E306">
            <v>745000</v>
          </cell>
          <cell r="F306">
            <v>722650</v>
          </cell>
          <cell r="G306">
            <v>722650</v>
          </cell>
          <cell r="H306">
            <v>759505.15</v>
          </cell>
        </row>
        <row r="307">
          <cell r="B307" t="str">
            <v>SENSOR O2 (DE OXIGENO)</v>
          </cell>
          <cell r="C307" t="str">
            <v>UNIDAD</v>
          </cell>
          <cell r="D307">
            <v>1</v>
          </cell>
          <cell r="E307">
            <v>978000</v>
          </cell>
          <cell r="F307">
            <v>948660</v>
          </cell>
          <cell r="G307">
            <v>948660</v>
          </cell>
          <cell r="H307">
            <v>997041.66</v>
          </cell>
        </row>
        <row r="308">
          <cell r="B308" t="str">
            <v>SENSOR OPS (PRESION DE ACEITE)</v>
          </cell>
          <cell r="C308" t="str">
            <v>UNIDAD</v>
          </cell>
          <cell r="D308">
            <v>1</v>
          </cell>
          <cell r="E308">
            <v>126000</v>
          </cell>
          <cell r="F308">
            <v>122220</v>
          </cell>
          <cell r="G308">
            <v>122220</v>
          </cell>
          <cell r="H308">
            <v>128453.22</v>
          </cell>
        </row>
        <row r="309">
          <cell r="B309" t="str">
            <v>SENSOR PSP (PRESION DE DIRECCION)</v>
          </cell>
          <cell r="C309" t="str">
            <v>UNIDAD</v>
          </cell>
          <cell r="D309">
            <v>1</v>
          </cell>
          <cell r="E309">
            <v>900001</v>
          </cell>
          <cell r="F309">
            <v>873001</v>
          </cell>
          <cell r="G309">
            <v>873001</v>
          </cell>
          <cell r="H309">
            <v>917524.05099999998</v>
          </cell>
        </row>
        <row r="310">
          <cell r="B310" t="str">
            <v>SENSOR PSP(PRESION DE DIRECCION)</v>
          </cell>
          <cell r="C310" t="str">
            <v>UNIDAD</v>
          </cell>
          <cell r="D310">
            <v>1</v>
          </cell>
          <cell r="E310">
            <v>900001</v>
          </cell>
          <cell r="F310">
            <v>873001</v>
          </cell>
          <cell r="G310">
            <v>873001</v>
          </cell>
          <cell r="H310">
            <v>917524.05099999998</v>
          </cell>
        </row>
        <row r="311">
          <cell r="B311" t="str">
            <v>SENSOR RPS (DE PRESION DE REFRIGERANTE)</v>
          </cell>
          <cell r="C311" t="str">
            <v>UNIDAD</v>
          </cell>
          <cell r="D311">
            <v>1</v>
          </cell>
          <cell r="E311">
            <v>252000</v>
          </cell>
          <cell r="F311">
            <v>244440</v>
          </cell>
          <cell r="G311">
            <v>244440</v>
          </cell>
          <cell r="H311">
            <v>256906.44</v>
          </cell>
        </row>
        <row r="312">
          <cell r="B312" t="str">
            <v>SENSOR TDC (PUNTO MUERTO PISTON)</v>
          </cell>
          <cell r="C312" t="str">
            <v>UNIDAD</v>
          </cell>
          <cell r="D312">
            <v>1</v>
          </cell>
          <cell r="E312">
            <v>322000</v>
          </cell>
          <cell r="F312">
            <v>312340</v>
          </cell>
          <cell r="G312">
            <v>312340</v>
          </cell>
          <cell r="H312">
            <v>328269.34000000003</v>
          </cell>
        </row>
        <row r="313">
          <cell r="B313" t="str">
            <v>SENSOR TPS (POSICION DEL ACELERADOR)</v>
          </cell>
          <cell r="C313" t="str">
            <v>UNIDAD</v>
          </cell>
          <cell r="D313">
            <v>1</v>
          </cell>
          <cell r="E313">
            <v>699000</v>
          </cell>
          <cell r="F313">
            <v>678030</v>
          </cell>
          <cell r="G313">
            <v>678030</v>
          </cell>
          <cell r="H313">
            <v>712609.53</v>
          </cell>
        </row>
        <row r="314">
          <cell r="B314" t="str">
            <v>SERVO FRENO</v>
          </cell>
          <cell r="C314" t="str">
            <v>UNIDAD</v>
          </cell>
          <cell r="D314">
            <v>1</v>
          </cell>
          <cell r="E314">
            <v>14069000</v>
          </cell>
          <cell r="F314">
            <v>13646930</v>
          </cell>
          <cell r="G314">
            <v>13646930</v>
          </cell>
          <cell r="H314">
            <v>14342923.43</v>
          </cell>
        </row>
        <row r="315">
          <cell r="B315" t="str">
            <v>SERVOFRENO</v>
          </cell>
          <cell r="C315" t="str">
            <v>UNIDAD</v>
          </cell>
          <cell r="D315">
            <v>1</v>
          </cell>
          <cell r="E315">
            <v>14069000</v>
          </cell>
          <cell r="F315">
            <v>13646930</v>
          </cell>
          <cell r="G315">
            <v>13646930</v>
          </cell>
          <cell r="H315">
            <v>14342923.43</v>
          </cell>
        </row>
        <row r="316">
          <cell r="B316" t="str">
            <v>SILICONA ALTA TEMPERATURA</v>
          </cell>
          <cell r="C316" t="str">
            <v>UNIDAD</v>
          </cell>
          <cell r="D316">
            <v>1</v>
          </cell>
          <cell r="E316">
            <v>46000</v>
          </cell>
          <cell r="F316">
            <v>44620</v>
          </cell>
          <cell r="G316">
            <v>44620</v>
          </cell>
          <cell r="H316">
            <v>46895.62</v>
          </cell>
        </row>
        <row r="317">
          <cell r="B317" t="str">
            <v>SOPORTE BATERIA</v>
          </cell>
          <cell r="C317" t="str">
            <v>UNIDAD</v>
          </cell>
          <cell r="D317">
            <v>1</v>
          </cell>
          <cell r="E317">
            <v>155000</v>
          </cell>
          <cell r="F317">
            <v>150350</v>
          </cell>
          <cell r="G317">
            <v>150350</v>
          </cell>
          <cell r="H317">
            <v>158017.85</v>
          </cell>
        </row>
        <row r="318">
          <cell r="B318" t="str">
            <v>SOPORTE CAJA DE VELOCIDADES</v>
          </cell>
          <cell r="C318" t="str">
            <v>UNIDAD</v>
          </cell>
          <cell r="D318">
            <v>1</v>
          </cell>
          <cell r="E318">
            <v>503000</v>
          </cell>
          <cell r="F318">
            <v>487910</v>
          </cell>
          <cell r="G318">
            <v>487910</v>
          </cell>
          <cell r="H318">
            <v>512793.41</v>
          </cell>
        </row>
        <row r="319">
          <cell r="B319" t="str">
            <v>SOPORTE EXOSTO</v>
          </cell>
          <cell r="C319" t="str">
            <v>UNIDAD</v>
          </cell>
          <cell r="D319">
            <v>1</v>
          </cell>
          <cell r="E319">
            <v>95000</v>
          </cell>
          <cell r="F319">
            <v>92150</v>
          </cell>
          <cell r="G319">
            <v>92150</v>
          </cell>
          <cell r="H319">
            <v>96849.65</v>
          </cell>
        </row>
        <row r="320">
          <cell r="B320" t="str">
            <v>SOPORTE MOTOR</v>
          </cell>
          <cell r="C320" t="str">
            <v>UNIDAD</v>
          </cell>
          <cell r="D320">
            <v>1</v>
          </cell>
          <cell r="E320">
            <v>523000</v>
          </cell>
          <cell r="F320">
            <v>507310</v>
          </cell>
          <cell r="G320">
            <v>507310</v>
          </cell>
          <cell r="H320">
            <v>533182.81000000006</v>
          </cell>
        </row>
        <row r="321">
          <cell r="B321" t="str">
            <v>SOPORTE MOTOR INFERIOR</v>
          </cell>
          <cell r="C321" t="str">
            <v>UNIDAD</v>
          </cell>
          <cell r="D321">
            <v>1</v>
          </cell>
          <cell r="E321">
            <v>523000</v>
          </cell>
          <cell r="F321">
            <v>507310</v>
          </cell>
          <cell r="G321">
            <v>507310</v>
          </cell>
          <cell r="H321">
            <v>533182.81000000006</v>
          </cell>
        </row>
        <row r="322">
          <cell r="B322" t="str">
            <v>SOPORTE MOTOR SUPERIOR</v>
          </cell>
          <cell r="C322" t="str">
            <v>UNIDAD</v>
          </cell>
          <cell r="D322">
            <v>1</v>
          </cell>
          <cell r="E322">
            <v>523000</v>
          </cell>
          <cell r="F322">
            <v>507310</v>
          </cell>
          <cell r="G322">
            <v>507310</v>
          </cell>
          <cell r="H322">
            <v>533182.81000000006</v>
          </cell>
        </row>
        <row r="323">
          <cell r="B323" t="str">
            <v>SOPORTE TANQUE DE COMBUSTIBLE</v>
          </cell>
          <cell r="C323" t="str">
            <v>UNIDAD</v>
          </cell>
          <cell r="D323">
            <v>1</v>
          </cell>
          <cell r="E323">
            <v>328000</v>
          </cell>
          <cell r="F323">
            <v>318160</v>
          </cell>
          <cell r="G323">
            <v>318160</v>
          </cell>
          <cell r="H323">
            <v>334386.15999999997</v>
          </cell>
        </row>
        <row r="324">
          <cell r="B324" t="str">
            <v>SWITCH DIRECCIONAL</v>
          </cell>
          <cell r="C324" t="str">
            <v>UNIDAD</v>
          </cell>
          <cell r="D324">
            <v>1</v>
          </cell>
          <cell r="E324">
            <v>466000</v>
          </cell>
          <cell r="F324">
            <v>452020</v>
          </cell>
          <cell r="G324">
            <v>452020</v>
          </cell>
          <cell r="H324">
            <v>475073.02</v>
          </cell>
        </row>
        <row r="325">
          <cell r="B325" t="str">
            <v>SWITCH IGNICION</v>
          </cell>
          <cell r="C325" t="str">
            <v>UNIDAD</v>
          </cell>
          <cell r="D325">
            <v>1</v>
          </cell>
          <cell r="E325">
            <v>1105000</v>
          </cell>
          <cell r="F325">
            <v>1071850</v>
          </cell>
          <cell r="G325">
            <v>1071850</v>
          </cell>
          <cell r="H325">
            <v>1126514.3500000001</v>
          </cell>
        </row>
        <row r="326">
          <cell r="B326" t="str">
            <v>TANQUE RADIADOR</v>
          </cell>
          <cell r="C326" t="str">
            <v>UNIDAD</v>
          </cell>
          <cell r="D326">
            <v>1</v>
          </cell>
          <cell r="E326">
            <v>4649000</v>
          </cell>
          <cell r="F326">
            <v>4509530</v>
          </cell>
          <cell r="G326">
            <v>4509530</v>
          </cell>
          <cell r="H326">
            <v>4739516.03</v>
          </cell>
        </row>
        <row r="327">
          <cell r="B327" t="str">
            <v>TANQUE HIDRAULICO</v>
          </cell>
          <cell r="C327" t="str">
            <v>UNIDAD</v>
          </cell>
          <cell r="D327">
            <v>1</v>
          </cell>
          <cell r="E327">
            <v>829000</v>
          </cell>
          <cell r="F327">
            <v>804130</v>
          </cell>
          <cell r="G327">
            <v>804130</v>
          </cell>
          <cell r="H327">
            <v>845140.63</v>
          </cell>
        </row>
        <row r="328">
          <cell r="B328" t="str">
            <v>TANQUE LIMPIA BRISAS</v>
          </cell>
          <cell r="C328" t="str">
            <v>UNIDAD</v>
          </cell>
          <cell r="D328">
            <v>1</v>
          </cell>
          <cell r="E328">
            <v>414999</v>
          </cell>
          <cell r="F328">
            <v>402549</v>
          </cell>
          <cell r="G328">
            <v>402549</v>
          </cell>
          <cell r="H328">
            <v>423078.99900000001</v>
          </cell>
        </row>
        <row r="329">
          <cell r="B329" t="str">
            <v>TAPA RETEN SEMI EJE</v>
          </cell>
          <cell r="C329" t="str">
            <v>UNIDAD</v>
          </cell>
          <cell r="D329">
            <v>1</v>
          </cell>
          <cell r="E329">
            <v>82001</v>
          </cell>
          <cell r="F329">
            <v>79541</v>
          </cell>
          <cell r="G329">
            <v>79541</v>
          </cell>
          <cell r="H329">
            <v>83597.591</v>
          </cell>
        </row>
        <row r="330">
          <cell r="B330" t="str">
            <v>TAPA ACEITE MOTOR</v>
          </cell>
          <cell r="C330" t="str">
            <v>UNIDAD</v>
          </cell>
          <cell r="D330">
            <v>1</v>
          </cell>
          <cell r="E330">
            <v>73001</v>
          </cell>
          <cell r="F330">
            <v>70811</v>
          </cell>
          <cell r="G330">
            <v>70811</v>
          </cell>
          <cell r="H330">
            <v>74422.361000000004</v>
          </cell>
        </row>
        <row r="331">
          <cell r="B331" t="str">
            <v>TAPA RADIADOR</v>
          </cell>
          <cell r="C331" t="str">
            <v>UNIDAD</v>
          </cell>
          <cell r="D331">
            <v>1</v>
          </cell>
          <cell r="E331">
            <v>96000</v>
          </cell>
          <cell r="F331">
            <v>93120</v>
          </cell>
          <cell r="G331">
            <v>93120</v>
          </cell>
          <cell r="H331">
            <v>97869.119999999995</v>
          </cell>
        </row>
        <row r="332">
          <cell r="B332" t="str">
            <v>TAPON CARTER</v>
          </cell>
          <cell r="C332" t="str">
            <v>UNIDAD</v>
          </cell>
          <cell r="D332">
            <v>1</v>
          </cell>
          <cell r="E332">
            <v>15000</v>
          </cell>
          <cell r="F332">
            <v>14550</v>
          </cell>
          <cell r="G332">
            <v>14550</v>
          </cell>
          <cell r="H332">
            <v>15292.05</v>
          </cell>
        </row>
        <row r="333">
          <cell r="B333" t="str">
            <v>TENSOR DE AJUSTE (BRAZO)</v>
          </cell>
          <cell r="C333" t="str">
            <v>UNIDAD</v>
          </cell>
          <cell r="D333">
            <v>1</v>
          </cell>
          <cell r="E333">
            <v>476000</v>
          </cell>
          <cell r="F333">
            <v>461720</v>
          </cell>
          <cell r="G333">
            <v>461720</v>
          </cell>
          <cell r="H333">
            <v>485267.72</v>
          </cell>
        </row>
        <row r="334">
          <cell r="B334" t="str">
            <v>TERMINAL DE OJO</v>
          </cell>
          <cell r="C334" t="str">
            <v>UNIDAD</v>
          </cell>
          <cell r="D334">
            <v>1</v>
          </cell>
          <cell r="E334">
            <v>700</v>
          </cell>
          <cell r="F334">
            <v>679</v>
          </cell>
          <cell r="G334">
            <v>679</v>
          </cell>
          <cell r="H334">
            <v>713.62900000000002</v>
          </cell>
        </row>
        <row r="335">
          <cell r="B335" t="str">
            <v>TERMINAL DIRECCION</v>
          </cell>
          <cell r="C335" t="str">
            <v>UNIDAD</v>
          </cell>
          <cell r="D335">
            <v>1</v>
          </cell>
          <cell r="E335">
            <v>385000</v>
          </cell>
          <cell r="F335">
            <v>373450</v>
          </cell>
          <cell r="G335">
            <v>373450</v>
          </cell>
          <cell r="H335">
            <v>392495.95</v>
          </cell>
        </row>
        <row r="336">
          <cell r="B336" t="str">
            <v>TERMINAL DIRECCION CORTA</v>
          </cell>
          <cell r="C336" t="str">
            <v>UNIDAD</v>
          </cell>
          <cell r="D336">
            <v>1</v>
          </cell>
          <cell r="E336">
            <v>385000</v>
          </cell>
          <cell r="F336">
            <v>373450</v>
          </cell>
          <cell r="G336">
            <v>373450</v>
          </cell>
          <cell r="H336">
            <v>392495.95</v>
          </cell>
        </row>
        <row r="337">
          <cell r="B337" t="str">
            <v>TERMINAL DIRECCION LARGA</v>
          </cell>
          <cell r="C337" t="str">
            <v>UNIDAD</v>
          </cell>
          <cell r="D337">
            <v>1</v>
          </cell>
          <cell r="E337">
            <v>756999</v>
          </cell>
          <cell r="F337">
            <v>734289</v>
          </cell>
          <cell r="G337">
            <v>734289</v>
          </cell>
          <cell r="H337">
            <v>771737.73899999994</v>
          </cell>
        </row>
        <row r="338">
          <cell r="B338" t="str">
            <v>TERMOSTATO</v>
          </cell>
          <cell r="C338" t="str">
            <v>UNIDAD</v>
          </cell>
          <cell r="D338">
            <v>1</v>
          </cell>
          <cell r="E338">
            <v>219000</v>
          </cell>
          <cell r="F338">
            <v>212430</v>
          </cell>
          <cell r="G338">
            <v>212430</v>
          </cell>
          <cell r="H338">
            <v>223263.93</v>
          </cell>
        </row>
        <row r="339">
          <cell r="B339" t="str">
            <v>TIJERA INFERIOR</v>
          </cell>
          <cell r="C339" t="str">
            <v>UNIDAD</v>
          </cell>
          <cell r="D339">
            <v>1</v>
          </cell>
          <cell r="E339">
            <v>2996000</v>
          </cell>
          <cell r="F339">
            <v>2906120</v>
          </cell>
          <cell r="G339">
            <v>2906120</v>
          </cell>
          <cell r="H339">
            <v>3054332.12</v>
          </cell>
        </row>
        <row r="340">
          <cell r="B340" t="str">
            <v>TIJERA SUPERIOR</v>
          </cell>
          <cell r="C340" t="str">
            <v>UNIDAD</v>
          </cell>
          <cell r="D340">
            <v>1</v>
          </cell>
          <cell r="E340">
            <v>1872000</v>
          </cell>
          <cell r="F340">
            <v>1815840</v>
          </cell>
          <cell r="G340">
            <v>1815840</v>
          </cell>
          <cell r="H340">
            <v>1908447.84</v>
          </cell>
        </row>
        <row r="341">
          <cell r="B341" t="str">
            <v>TRINQUETE FRENO DE MANO</v>
          </cell>
          <cell r="C341" t="str">
            <v>UNIDAD</v>
          </cell>
          <cell r="D341">
            <v>1</v>
          </cell>
          <cell r="E341">
            <v>302001</v>
          </cell>
          <cell r="F341">
            <v>292941</v>
          </cell>
          <cell r="G341">
            <v>292941</v>
          </cell>
          <cell r="H341">
            <v>307880.99099999998</v>
          </cell>
        </row>
        <row r="342">
          <cell r="B342" t="str">
            <v>TUBO BOMBA DE AGUA</v>
          </cell>
          <cell r="C342" t="str">
            <v>UNIDAD</v>
          </cell>
          <cell r="D342">
            <v>1</v>
          </cell>
          <cell r="E342">
            <v>381000</v>
          </cell>
          <cell r="F342">
            <v>369570</v>
          </cell>
          <cell r="G342">
            <v>369570</v>
          </cell>
          <cell r="H342">
            <v>388418.07</v>
          </cell>
        </row>
        <row r="343">
          <cell r="B343" t="str">
            <v>TUERCA BRAZO TENSOR</v>
          </cell>
          <cell r="C343" t="str">
            <v>UNIDAD</v>
          </cell>
          <cell r="D343">
            <v>1</v>
          </cell>
          <cell r="E343">
            <v>6000</v>
          </cell>
          <cell r="F343">
            <v>5820</v>
          </cell>
          <cell r="G343">
            <v>5820</v>
          </cell>
          <cell r="H343">
            <v>6116.82</v>
          </cell>
        </row>
        <row r="344">
          <cell r="B344" t="str">
            <v>VALVULA DE ADMISION</v>
          </cell>
          <cell r="C344" t="str">
            <v>JUEGO</v>
          </cell>
          <cell r="D344">
            <v>1</v>
          </cell>
          <cell r="E344">
            <v>1176000</v>
          </cell>
          <cell r="F344">
            <v>1140720</v>
          </cell>
          <cell r="G344">
            <v>1140720</v>
          </cell>
          <cell r="H344">
            <v>1198896.72</v>
          </cell>
        </row>
        <row r="345">
          <cell r="B345" t="str">
            <v>VALVULA DE DRENAJE</v>
          </cell>
          <cell r="C345" t="str">
            <v>UNIDAD</v>
          </cell>
          <cell r="D345">
            <v>1</v>
          </cell>
          <cell r="E345">
            <v>84000</v>
          </cell>
          <cell r="F345">
            <v>81480</v>
          </cell>
          <cell r="G345">
            <v>81480</v>
          </cell>
          <cell r="H345">
            <v>85635.48</v>
          </cell>
        </row>
        <row r="346">
          <cell r="B346" t="str">
            <v>VALVULA DE ESCAPE</v>
          </cell>
          <cell r="C346" t="str">
            <v>JUEGO</v>
          </cell>
          <cell r="D346">
            <v>1</v>
          </cell>
          <cell r="E346">
            <v>1896000</v>
          </cell>
          <cell r="F346">
            <v>1839120</v>
          </cell>
          <cell r="G346">
            <v>1839120</v>
          </cell>
          <cell r="H346">
            <v>1932915.12</v>
          </cell>
        </row>
        <row r="347">
          <cell r="B347" t="str">
            <v>VALVULA SELLOMATIC</v>
          </cell>
          <cell r="C347" t="str">
            <v>UNIDAD</v>
          </cell>
          <cell r="D347">
            <v>1</v>
          </cell>
          <cell r="E347">
            <v>22000</v>
          </cell>
          <cell r="F347">
            <v>21340</v>
          </cell>
          <cell r="G347">
            <v>21340</v>
          </cell>
          <cell r="H347">
            <v>22428.34</v>
          </cell>
        </row>
        <row r="348">
          <cell r="B348" t="str">
            <v>VALVULINA CAJA</v>
          </cell>
          <cell r="C348" t="str">
            <v>CUARTO</v>
          </cell>
          <cell r="D348">
            <v>1</v>
          </cell>
          <cell r="E348">
            <v>261000</v>
          </cell>
          <cell r="F348">
            <v>253170</v>
          </cell>
          <cell r="G348">
            <v>253170</v>
          </cell>
          <cell r="H348">
            <v>266081.67</v>
          </cell>
        </row>
        <row r="349">
          <cell r="B349" t="str">
            <v>VALVULINA CAJA X 1 CUARTO</v>
          </cell>
          <cell r="C349" t="str">
            <v>CUARTO</v>
          </cell>
          <cell r="D349">
            <v>1</v>
          </cell>
          <cell r="E349">
            <v>41650</v>
          </cell>
          <cell r="F349">
            <v>40401</v>
          </cell>
          <cell r="G349">
            <v>40401</v>
          </cell>
          <cell r="H349">
            <v>42461.451000000001</v>
          </cell>
        </row>
        <row r="350">
          <cell r="B350" t="str">
            <v>VALVULINA TRANSMISION X 1 CUARTO</v>
          </cell>
          <cell r="C350" t="str">
            <v>CUARTO</v>
          </cell>
          <cell r="D350">
            <v>1</v>
          </cell>
          <cell r="E350">
            <v>41650</v>
          </cell>
          <cell r="F350">
            <v>40401</v>
          </cell>
          <cell r="G350">
            <v>40401</v>
          </cell>
          <cell r="H350">
            <v>42461.451000000001</v>
          </cell>
        </row>
        <row r="351">
          <cell r="B351" t="str">
            <v>VARILLA DEL MEDIDOR NIVEL DE ACEITE</v>
          </cell>
          <cell r="C351" t="str">
            <v>UNIDAD</v>
          </cell>
          <cell r="D351">
            <v>1</v>
          </cell>
          <cell r="E351">
            <v>63000</v>
          </cell>
          <cell r="F351">
            <v>61110</v>
          </cell>
          <cell r="G351">
            <v>61110</v>
          </cell>
          <cell r="H351">
            <v>64226.61</v>
          </cell>
        </row>
        <row r="352">
          <cell r="B352" t="str">
            <v>VIDRIO PANORAMICO</v>
          </cell>
          <cell r="C352" t="str">
            <v>UNIDAD</v>
          </cell>
          <cell r="D352">
            <v>1</v>
          </cell>
          <cell r="E352">
            <v>3315000</v>
          </cell>
          <cell r="F352">
            <v>3215550</v>
          </cell>
          <cell r="G352">
            <v>3215550</v>
          </cell>
          <cell r="H352">
            <v>3379543.05</v>
          </cell>
        </row>
        <row r="353">
          <cell r="B353" t="str">
            <v>VOLANTE</v>
          </cell>
          <cell r="C353" t="str">
            <v>UNIDAD</v>
          </cell>
          <cell r="D353">
            <v>1</v>
          </cell>
          <cell r="E353">
            <v>3255000</v>
          </cell>
          <cell r="F353">
            <v>3157350</v>
          </cell>
          <cell r="G353">
            <v>3157350</v>
          </cell>
          <cell r="H353">
            <v>3318374.85</v>
          </cell>
        </row>
      </sheetData>
      <sheetData sheetId="4">
        <row r="12">
          <cell r="B12" t="str">
            <v>ABRAZADERA BARRA ESTABILIZADORA</v>
          </cell>
          <cell r="C12" t="str">
            <v>UNIDAD</v>
          </cell>
          <cell r="D12">
            <v>1</v>
          </cell>
          <cell r="E12">
            <v>27000</v>
          </cell>
          <cell r="F12">
            <v>26190</v>
          </cell>
          <cell r="G12">
            <v>26190</v>
          </cell>
          <cell r="H12">
            <v>27525.69</v>
          </cell>
        </row>
        <row r="13">
          <cell r="B13" t="str">
            <v>ABRAZADERAS RADIADOR</v>
          </cell>
          <cell r="C13" t="str">
            <v>UNIDAD</v>
          </cell>
          <cell r="D13">
            <v>1</v>
          </cell>
          <cell r="E13">
            <v>31000</v>
          </cell>
          <cell r="F13">
            <v>30070</v>
          </cell>
          <cell r="G13">
            <v>30070</v>
          </cell>
          <cell r="H13">
            <v>31603.57</v>
          </cell>
        </row>
        <row r="14">
          <cell r="B14" t="str">
            <v>ACEITE HIDRAULICO</v>
          </cell>
          <cell r="C14" t="str">
            <v>CUARTO</v>
          </cell>
          <cell r="D14">
            <v>1</v>
          </cell>
          <cell r="E14">
            <v>41650</v>
          </cell>
          <cell r="F14">
            <v>40401</v>
          </cell>
          <cell r="G14">
            <v>40401</v>
          </cell>
          <cell r="H14">
            <v>42461.451000000001</v>
          </cell>
        </row>
        <row r="15">
          <cell r="B15" t="str">
            <v>ACEITE MOTOR</v>
          </cell>
          <cell r="C15" t="str">
            <v>CUARTO</v>
          </cell>
          <cell r="D15">
            <v>1</v>
          </cell>
          <cell r="E15">
            <v>47600</v>
          </cell>
          <cell r="F15">
            <v>46172</v>
          </cell>
          <cell r="G15">
            <v>46172</v>
          </cell>
          <cell r="H15">
            <v>48526.771999999997</v>
          </cell>
        </row>
        <row r="16">
          <cell r="B16" t="str">
            <v>ACEITE MOTOR SINTETICO</v>
          </cell>
          <cell r="C16" t="str">
            <v>CUARTO</v>
          </cell>
          <cell r="D16">
            <v>1</v>
          </cell>
          <cell r="E16">
            <v>47600</v>
          </cell>
          <cell r="F16">
            <v>46172</v>
          </cell>
          <cell r="G16">
            <v>46172</v>
          </cell>
          <cell r="H16">
            <v>48526.771999999997</v>
          </cell>
        </row>
        <row r="17">
          <cell r="B17" t="str">
            <v>ACEITE MOTOR X 1 CUARTO</v>
          </cell>
          <cell r="C17" t="str">
            <v>CUARTO</v>
          </cell>
          <cell r="D17">
            <v>1</v>
          </cell>
          <cell r="E17">
            <v>47600</v>
          </cell>
          <cell r="F17">
            <v>46172</v>
          </cell>
          <cell r="G17">
            <v>46172</v>
          </cell>
          <cell r="H17">
            <v>48526.771999999997</v>
          </cell>
        </row>
        <row r="18">
          <cell r="B18" t="str">
            <v>AJUSTADOR BANDAS DE FRENO</v>
          </cell>
          <cell r="C18" t="str">
            <v>UNIDAD</v>
          </cell>
          <cell r="D18">
            <v>1</v>
          </cell>
          <cell r="E18">
            <v>110000</v>
          </cell>
          <cell r="F18">
            <v>106700</v>
          </cell>
          <cell r="G18">
            <v>106700</v>
          </cell>
          <cell r="H18">
            <v>112141.7</v>
          </cell>
        </row>
        <row r="19">
          <cell r="B19" t="str">
            <v>ALTERNADOR</v>
          </cell>
          <cell r="C19" t="str">
            <v>UNIDAD</v>
          </cell>
          <cell r="D19">
            <v>1</v>
          </cell>
          <cell r="E19">
            <v>6496001</v>
          </cell>
          <cell r="F19">
            <v>6301121</v>
          </cell>
          <cell r="G19">
            <v>6301121</v>
          </cell>
          <cell r="H19">
            <v>6622478.1710000001</v>
          </cell>
        </row>
        <row r="20">
          <cell r="B20" t="str">
            <v>AMORTIGUADOR DELANTERO</v>
          </cell>
          <cell r="C20" t="str">
            <v>JUEGO</v>
          </cell>
          <cell r="D20">
            <v>1</v>
          </cell>
          <cell r="E20">
            <v>460000</v>
          </cell>
          <cell r="F20">
            <v>446200</v>
          </cell>
          <cell r="G20">
            <v>446200</v>
          </cell>
          <cell r="H20">
            <v>468956.2</v>
          </cell>
        </row>
        <row r="21">
          <cell r="B21" t="str">
            <v>AMORTIGUADOR DIRECCION</v>
          </cell>
          <cell r="C21" t="str">
            <v>UNIDAD</v>
          </cell>
          <cell r="D21">
            <v>1</v>
          </cell>
          <cell r="E21">
            <v>1110999</v>
          </cell>
          <cell r="F21">
            <v>1077669</v>
          </cell>
          <cell r="G21">
            <v>1077669</v>
          </cell>
          <cell r="H21">
            <v>1132630.1189999999</v>
          </cell>
        </row>
        <row r="22">
          <cell r="B22" t="str">
            <v>AMORTIGUADOR TRASERO</v>
          </cell>
          <cell r="C22" t="str">
            <v>JUEGO</v>
          </cell>
          <cell r="D22">
            <v>1</v>
          </cell>
          <cell r="E22">
            <v>418001</v>
          </cell>
          <cell r="F22">
            <v>405461</v>
          </cell>
          <cell r="G22">
            <v>405461</v>
          </cell>
          <cell r="H22">
            <v>426139.511</v>
          </cell>
        </row>
        <row r="23">
          <cell r="B23" t="str">
            <v>ANILLO SEPARADOR EJE</v>
          </cell>
          <cell r="C23" t="str">
            <v>UNIDAD</v>
          </cell>
          <cell r="D23">
            <v>1</v>
          </cell>
          <cell r="E23">
            <v>115000</v>
          </cell>
          <cell r="F23">
            <v>111550</v>
          </cell>
          <cell r="G23">
            <v>111550</v>
          </cell>
          <cell r="H23">
            <v>117239.05</v>
          </cell>
        </row>
        <row r="24">
          <cell r="B24" t="str">
            <v>ANILLO SINCRONIZADOR DE CUARTA</v>
          </cell>
          <cell r="C24" t="str">
            <v>UNIDAD</v>
          </cell>
          <cell r="D24">
            <v>1</v>
          </cell>
          <cell r="E24">
            <v>178000</v>
          </cell>
          <cell r="F24">
            <v>172660</v>
          </cell>
          <cell r="G24">
            <v>172660</v>
          </cell>
          <cell r="H24">
            <v>181465.66</v>
          </cell>
        </row>
        <row r="25">
          <cell r="B25" t="str">
            <v>ANILLO SINCRONIZADOR DE PRIMERA</v>
          </cell>
          <cell r="C25" t="str">
            <v>UNIDAD</v>
          </cell>
          <cell r="D25">
            <v>1</v>
          </cell>
          <cell r="E25">
            <v>833000</v>
          </cell>
          <cell r="F25">
            <v>808010</v>
          </cell>
          <cell r="G25">
            <v>808010</v>
          </cell>
          <cell r="H25">
            <v>849218.51</v>
          </cell>
        </row>
        <row r="26">
          <cell r="B26" t="str">
            <v>ANILLO SINCRONIZADOR DE QUINTA</v>
          </cell>
          <cell r="C26" t="str">
            <v>UNIDAD</v>
          </cell>
          <cell r="D26">
            <v>1</v>
          </cell>
          <cell r="E26">
            <v>457000</v>
          </cell>
          <cell r="F26">
            <v>443290</v>
          </cell>
          <cell r="G26">
            <v>443290</v>
          </cell>
          <cell r="H26">
            <v>465897.79</v>
          </cell>
        </row>
        <row r="27">
          <cell r="B27" t="str">
            <v>ANILLO SINCRONIZADOR DE SEGUNDA</v>
          </cell>
          <cell r="C27" t="str">
            <v>UNIDAD</v>
          </cell>
          <cell r="D27">
            <v>1</v>
          </cell>
          <cell r="E27">
            <v>824000</v>
          </cell>
          <cell r="F27">
            <v>799280</v>
          </cell>
          <cell r="G27">
            <v>799280</v>
          </cell>
          <cell r="H27">
            <v>840043.28</v>
          </cell>
        </row>
        <row r="28">
          <cell r="B28" t="str">
            <v>ANILLO SINCRONIZADOR DE TERCERA</v>
          </cell>
          <cell r="C28" t="str">
            <v>UNIDAD</v>
          </cell>
          <cell r="D28">
            <v>1</v>
          </cell>
          <cell r="E28">
            <v>166000</v>
          </cell>
          <cell r="F28">
            <v>161020</v>
          </cell>
          <cell r="G28">
            <v>161020</v>
          </cell>
          <cell r="H28">
            <v>169232.02</v>
          </cell>
        </row>
        <row r="29">
          <cell r="B29" t="str">
            <v>ANILLO SINCRONIZADOR PRIMERA Y REVERSO</v>
          </cell>
          <cell r="C29" t="str">
            <v>UNIDAD</v>
          </cell>
          <cell r="D29">
            <v>1</v>
          </cell>
          <cell r="E29">
            <v>457000</v>
          </cell>
          <cell r="F29">
            <v>443290</v>
          </cell>
          <cell r="G29">
            <v>443290</v>
          </cell>
          <cell r="H29">
            <v>465897.79</v>
          </cell>
        </row>
        <row r="30">
          <cell r="B30" t="str">
            <v>ANILLOS DEL PISTON</v>
          </cell>
          <cell r="C30" t="str">
            <v>JUEGO</v>
          </cell>
          <cell r="D30">
            <v>1</v>
          </cell>
          <cell r="E30">
            <v>1542000</v>
          </cell>
          <cell r="F30">
            <v>1495740</v>
          </cell>
          <cell r="G30">
            <v>1495740</v>
          </cell>
          <cell r="H30">
            <v>1572022.74</v>
          </cell>
        </row>
        <row r="31">
          <cell r="B31" t="str">
            <v>ANILLOS DEL PISTON MOTOR</v>
          </cell>
          <cell r="C31" t="str">
            <v>JUEGO</v>
          </cell>
          <cell r="D31">
            <v>1</v>
          </cell>
          <cell r="E31">
            <v>1542000</v>
          </cell>
          <cell r="F31">
            <v>1495740</v>
          </cell>
          <cell r="G31">
            <v>1495740</v>
          </cell>
          <cell r="H31">
            <v>1572022.74</v>
          </cell>
        </row>
        <row r="32">
          <cell r="B32" t="str">
            <v>ARANDELA TAPON CARTER</v>
          </cell>
          <cell r="C32" t="str">
            <v>UNIDAD</v>
          </cell>
          <cell r="D32">
            <v>1</v>
          </cell>
          <cell r="E32">
            <v>5000</v>
          </cell>
          <cell r="F32">
            <v>4850</v>
          </cell>
          <cell r="G32">
            <v>4850</v>
          </cell>
          <cell r="H32">
            <v>5097.3500000000004</v>
          </cell>
        </row>
        <row r="33">
          <cell r="B33" t="str">
            <v>ARANDELAS DE AJUSTE</v>
          </cell>
          <cell r="C33" t="str">
            <v>JUEGO</v>
          </cell>
          <cell r="D33">
            <v>1</v>
          </cell>
          <cell r="E33">
            <v>226000</v>
          </cell>
          <cell r="F33">
            <v>219220</v>
          </cell>
          <cell r="G33">
            <v>219220</v>
          </cell>
          <cell r="H33">
            <v>230400.22</v>
          </cell>
        </row>
        <row r="34">
          <cell r="B34" t="str">
            <v>ARANDELAS DE AJUSTE (TRANSMISION )</v>
          </cell>
          <cell r="C34" t="str">
            <v>JUEGO</v>
          </cell>
          <cell r="D34">
            <v>1</v>
          </cell>
          <cell r="E34">
            <v>61001</v>
          </cell>
          <cell r="F34">
            <v>59171</v>
          </cell>
          <cell r="G34">
            <v>59171</v>
          </cell>
          <cell r="H34">
            <v>62188.720999999998</v>
          </cell>
        </row>
        <row r="35">
          <cell r="B35" t="str">
            <v>ARBOL DE LEVAS</v>
          </cell>
          <cell r="C35" t="str">
            <v>UNIDAD</v>
          </cell>
          <cell r="D35">
            <v>1</v>
          </cell>
          <cell r="E35">
            <v>4281000</v>
          </cell>
          <cell r="F35">
            <v>4152570</v>
          </cell>
          <cell r="G35">
            <v>4152570</v>
          </cell>
          <cell r="H35">
            <v>4364351.07</v>
          </cell>
        </row>
        <row r="36">
          <cell r="B36" t="str">
            <v>ARBOL DE LEVAS ADMISION</v>
          </cell>
          <cell r="C36" t="str">
            <v>UNIDAD</v>
          </cell>
          <cell r="D36">
            <v>1</v>
          </cell>
          <cell r="E36">
            <v>4281000</v>
          </cell>
          <cell r="F36">
            <v>4152570</v>
          </cell>
          <cell r="G36">
            <v>4152570</v>
          </cell>
          <cell r="H36">
            <v>4364351.07</v>
          </cell>
        </row>
        <row r="37">
          <cell r="B37" t="str">
            <v>ARBOL DE LEVAS ESCAPE</v>
          </cell>
          <cell r="C37" t="str">
            <v>UNIDAD</v>
          </cell>
          <cell r="D37">
            <v>1</v>
          </cell>
          <cell r="E37">
            <v>4624000</v>
          </cell>
          <cell r="F37">
            <v>4485280</v>
          </cell>
          <cell r="G37">
            <v>4485280</v>
          </cell>
          <cell r="H37">
            <v>4714029.28</v>
          </cell>
        </row>
        <row r="38">
          <cell r="B38" t="str">
            <v>ARRANQUE</v>
          </cell>
          <cell r="C38" t="str">
            <v>UNIDAD</v>
          </cell>
          <cell r="D38">
            <v>1</v>
          </cell>
          <cell r="E38">
            <v>3499000</v>
          </cell>
          <cell r="F38">
            <v>3394030</v>
          </cell>
          <cell r="G38">
            <v>3394030</v>
          </cell>
          <cell r="H38">
            <v>3567125.53</v>
          </cell>
        </row>
        <row r="39">
          <cell r="B39" t="str">
            <v>ASIENTO PALANCA CAMBIO</v>
          </cell>
          <cell r="C39" t="str">
            <v>UNIDAD</v>
          </cell>
          <cell r="D39">
            <v>1</v>
          </cell>
          <cell r="E39">
            <v>114000</v>
          </cell>
          <cell r="F39">
            <v>110580</v>
          </cell>
          <cell r="G39">
            <v>110580</v>
          </cell>
          <cell r="H39">
            <v>116219.58</v>
          </cell>
        </row>
        <row r="40">
          <cell r="B40" t="str">
            <v>BALINERA ALTERNADOR</v>
          </cell>
          <cell r="C40" t="str">
            <v>JUEGO</v>
          </cell>
          <cell r="D40">
            <v>1</v>
          </cell>
          <cell r="E40">
            <v>134000</v>
          </cell>
          <cell r="F40">
            <v>129980</v>
          </cell>
          <cell r="G40">
            <v>129980</v>
          </cell>
          <cell r="H40">
            <v>136608.98000000001</v>
          </cell>
        </row>
        <row r="41">
          <cell r="B41" t="str">
            <v>BALINERA VOLANTE</v>
          </cell>
          <cell r="C41" t="str">
            <v>UNIDAD</v>
          </cell>
          <cell r="D41">
            <v>1</v>
          </cell>
          <cell r="E41">
            <v>167999</v>
          </cell>
          <cell r="F41">
            <v>162959</v>
          </cell>
          <cell r="G41">
            <v>162959</v>
          </cell>
          <cell r="H41">
            <v>171269.90899999999</v>
          </cell>
        </row>
        <row r="42">
          <cell r="B42" t="str">
            <v>BALINERA VOLANTE MOTOR</v>
          </cell>
          <cell r="C42" t="str">
            <v>UNIDAD</v>
          </cell>
          <cell r="D42">
            <v>1</v>
          </cell>
          <cell r="E42">
            <v>167999</v>
          </cell>
          <cell r="F42">
            <v>162959</v>
          </cell>
          <cell r="G42">
            <v>162959</v>
          </cell>
          <cell r="H42">
            <v>171269.90899999999</v>
          </cell>
        </row>
        <row r="43">
          <cell r="B43" t="str">
            <v>BANDA FRENO TRASERO</v>
          </cell>
          <cell r="C43" t="str">
            <v>JUEGO</v>
          </cell>
          <cell r="D43">
            <v>1</v>
          </cell>
          <cell r="E43">
            <v>645000</v>
          </cell>
          <cell r="F43">
            <v>625650</v>
          </cell>
          <cell r="G43">
            <v>625650</v>
          </cell>
          <cell r="H43">
            <v>657558.15</v>
          </cell>
        </row>
        <row r="44">
          <cell r="B44" t="str">
            <v>BANDAS FRENOS</v>
          </cell>
          <cell r="C44" t="str">
            <v>JUEGO</v>
          </cell>
          <cell r="D44">
            <v>1</v>
          </cell>
          <cell r="E44">
            <v>645000</v>
          </cell>
          <cell r="F44">
            <v>625650</v>
          </cell>
          <cell r="G44">
            <v>625650</v>
          </cell>
          <cell r="H44">
            <v>657558.15</v>
          </cell>
        </row>
        <row r="45">
          <cell r="B45" t="str">
            <v>BANDAS FRENOS TRASEROS</v>
          </cell>
          <cell r="C45" t="str">
            <v>JUEGO</v>
          </cell>
          <cell r="D45">
            <v>1</v>
          </cell>
          <cell r="E45">
            <v>645000</v>
          </cell>
          <cell r="F45">
            <v>625650</v>
          </cell>
          <cell r="G45">
            <v>625650</v>
          </cell>
          <cell r="H45">
            <v>657558.15</v>
          </cell>
        </row>
        <row r="46">
          <cell r="B46" t="str">
            <v>BARRA ESTABILIZADORA</v>
          </cell>
          <cell r="C46" t="str">
            <v>UNIDAD</v>
          </cell>
          <cell r="D46">
            <v>1</v>
          </cell>
          <cell r="E46">
            <v>1586000</v>
          </cell>
          <cell r="F46">
            <v>1538420</v>
          </cell>
          <cell r="G46">
            <v>1538420</v>
          </cell>
          <cell r="H46">
            <v>1616879.42</v>
          </cell>
        </row>
        <row r="47">
          <cell r="B47" t="str">
            <v>BARRA ESTABILIZADORA- DEL</v>
          </cell>
          <cell r="C47" t="str">
            <v>UNIDAD</v>
          </cell>
          <cell r="D47">
            <v>1</v>
          </cell>
          <cell r="E47">
            <v>1586000</v>
          </cell>
          <cell r="F47">
            <v>1538420</v>
          </cell>
          <cell r="G47">
            <v>1538420</v>
          </cell>
          <cell r="H47">
            <v>1616879.42</v>
          </cell>
        </row>
        <row r="48">
          <cell r="B48" t="str">
            <v>BARRA ESTABILIZADORA- TRAS</v>
          </cell>
          <cell r="C48" t="str">
            <v>UNIDAD</v>
          </cell>
          <cell r="D48">
            <v>1</v>
          </cell>
          <cell r="E48">
            <v>1975000</v>
          </cell>
          <cell r="F48">
            <v>1915750</v>
          </cell>
          <cell r="G48">
            <v>1915750</v>
          </cell>
          <cell r="H48">
            <v>2013453.25</v>
          </cell>
        </row>
        <row r="49">
          <cell r="B49" t="str">
            <v>BASE AMORTIGUADOR DELANTERO</v>
          </cell>
          <cell r="C49" t="str">
            <v>UNIDAD</v>
          </cell>
          <cell r="D49">
            <v>1</v>
          </cell>
          <cell r="E49">
            <v>1520000</v>
          </cell>
          <cell r="F49">
            <v>1474400</v>
          </cell>
          <cell r="G49">
            <v>1474400</v>
          </cell>
          <cell r="H49">
            <v>1549594.4</v>
          </cell>
        </row>
        <row r="50">
          <cell r="B50" t="str">
            <v>BASE AMORTIGUADOR TRASERO</v>
          </cell>
          <cell r="C50" t="str">
            <v>UNIDAD</v>
          </cell>
          <cell r="D50">
            <v>1</v>
          </cell>
          <cell r="E50">
            <v>703000</v>
          </cell>
          <cell r="F50">
            <v>681910</v>
          </cell>
          <cell r="G50">
            <v>681910</v>
          </cell>
          <cell r="H50">
            <v>716687.41</v>
          </cell>
        </row>
        <row r="51">
          <cell r="B51" t="str">
            <v>BATERIA</v>
          </cell>
          <cell r="C51" t="str">
            <v>UNIDAD</v>
          </cell>
          <cell r="D51">
            <v>1</v>
          </cell>
          <cell r="E51">
            <v>900000</v>
          </cell>
          <cell r="F51">
            <v>873000</v>
          </cell>
          <cell r="G51">
            <v>873000</v>
          </cell>
          <cell r="H51">
            <v>917523</v>
          </cell>
        </row>
        <row r="52">
          <cell r="B52" t="str">
            <v>BATERIA (INCLUYE REVISION CARGA )</v>
          </cell>
          <cell r="C52" t="str">
            <v>UNIDAD</v>
          </cell>
          <cell r="D52">
            <v>1</v>
          </cell>
          <cell r="E52">
            <v>900000</v>
          </cell>
          <cell r="F52">
            <v>873000</v>
          </cell>
          <cell r="G52">
            <v>873000</v>
          </cell>
          <cell r="H52">
            <v>917523</v>
          </cell>
        </row>
        <row r="53">
          <cell r="B53" t="str">
            <v>BIELA</v>
          </cell>
          <cell r="C53" t="str">
            <v>UNIDAD</v>
          </cell>
          <cell r="D53">
            <v>1</v>
          </cell>
          <cell r="E53">
            <v>1121000</v>
          </cell>
          <cell r="F53">
            <v>1087370</v>
          </cell>
          <cell r="G53">
            <v>1087370</v>
          </cell>
          <cell r="H53">
            <v>1142825.8700000001</v>
          </cell>
        </row>
        <row r="54">
          <cell r="B54" t="str">
            <v>BIELETA CONTROL CAMBIOS</v>
          </cell>
          <cell r="C54" t="str">
            <v>UNIDAD</v>
          </cell>
          <cell r="D54">
            <v>1</v>
          </cell>
          <cell r="E54">
            <v>158999</v>
          </cell>
          <cell r="F54">
            <v>154229</v>
          </cell>
          <cell r="G54">
            <v>154229</v>
          </cell>
          <cell r="H54">
            <v>162094.679</v>
          </cell>
        </row>
        <row r="55">
          <cell r="B55" t="str">
            <v>BLOQUE MOTOR</v>
          </cell>
          <cell r="C55" t="str">
            <v>UNIDAD</v>
          </cell>
          <cell r="D55">
            <v>1</v>
          </cell>
          <cell r="E55">
            <v>27403000</v>
          </cell>
          <cell r="F55">
            <v>26580910</v>
          </cell>
          <cell r="G55">
            <v>26580910</v>
          </cell>
          <cell r="H55">
            <v>27936536.41</v>
          </cell>
        </row>
        <row r="56">
          <cell r="B56" t="str">
            <v>BOBINA DE ENCENDIDO</v>
          </cell>
          <cell r="C56" t="str">
            <v>UNIDAD</v>
          </cell>
          <cell r="D56">
            <v>1</v>
          </cell>
          <cell r="E56">
            <v>665001</v>
          </cell>
          <cell r="F56">
            <v>645051</v>
          </cell>
          <cell r="G56">
            <v>645051</v>
          </cell>
          <cell r="H56">
            <v>677948.60100000002</v>
          </cell>
        </row>
        <row r="57">
          <cell r="B57" t="str">
            <v>BOBINADO ARRANQUE</v>
          </cell>
          <cell r="C57" t="str">
            <v>UNIDAD</v>
          </cell>
          <cell r="D57">
            <v>1</v>
          </cell>
          <cell r="E57">
            <v>680001</v>
          </cell>
          <cell r="F57">
            <v>659601</v>
          </cell>
          <cell r="G57">
            <v>659601</v>
          </cell>
          <cell r="H57">
            <v>693240.65099999995</v>
          </cell>
        </row>
        <row r="58">
          <cell r="B58" t="str">
            <v>BOBINAS DE CAMPO</v>
          </cell>
          <cell r="C58" t="str">
            <v>UNIDAD</v>
          </cell>
          <cell r="D58">
            <v>1</v>
          </cell>
          <cell r="E58">
            <v>680001</v>
          </cell>
          <cell r="F58">
            <v>659601</v>
          </cell>
          <cell r="G58">
            <v>659601</v>
          </cell>
          <cell r="H58">
            <v>693240.65099999995</v>
          </cell>
        </row>
        <row r="59">
          <cell r="B59" t="str">
            <v>BOCIN RUEDA COMPLETO</v>
          </cell>
          <cell r="C59" t="str">
            <v>UNIDAD</v>
          </cell>
          <cell r="D59">
            <v>1</v>
          </cell>
          <cell r="E59">
            <v>1626000</v>
          </cell>
          <cell r="F59">
            <v>1577220</v>
          </cell>
          <cell r="G59">
            <v>1577220</v>
          </cell>
          <cell r="H59">
            <v>1657658.22</v>
          </cell>
        </row>
        <row r="60">
          <cell r="B60" t="str">
            <v>BOMBA AUXILIAR DE EMBRAGUE</v>
          </cell>
          <cell r="C60" t="str">
            <v>UNIDAD</v>
          </cell>
          <cell r="D60">
            <v>1</v>
          </cell>
          <cell r="E60">
            <v>533000</v>
          </cell>
          <cell r="F60">
            <v>517010</v>
          </cell>
          <cell r="G60">
            <v>517010</v>
          </cell>
          <cell r="H60">
            <v>543377.51</v>
          </cell>
        </row>
        <row r="61">
          <cell r="B61" t="str">
            <v>BOMBA COMBUSTIBLE (CON DESMONTAR Y MONTAR TANQUE)</v>
          </cell>
          <cell r="C61" t="str">
            <v>UNIDAD</v>
          </cell>
          <cell r="D61">
            <v>1</v>
          </cell>
          <cell r="E61">
            <v>2080000</v>
          </cell>
          <cell r="F61">
            <v>2017600</v>
          </cell>
          <cell r="G61">
            <v>2017600</v>
          </cell>
          <cell r="H61">
            <v>2120497.6</v>
          </cell>
        </row>
        <row r="62">
          <cell r="B62" t="str">
            <v>BOMBA COMBUSTIBLE (SIN DESMONTAR Y MONTAR TANQUE)</v>
          </cell>
          <cell r="C62" t="str">
            <v>UNIDAD</v>
          </cell>
          <cell r="D62">
            <v>1</v>
          </cell>
          <cell r="E62">
            <v>2080000</v>
          </cell>
          <cell r="F62">
            <v>2017600</v>
          </cell>
          <cell r="G62">
            <v>2017600</v>
          </cell>
          <cell r="H62">
            <v>2120497.6</v>
          </cell>
        </row>
        <row r="63">
          <cell r="B63" t="str">
            <v>BOMBA DE ACEITE</v>
          </cell>
          <cell r="C63" t="str">
            <v>UNIDAD</v>
          </cell>
          <cell r="D63">
            <v>1</v>
          </cell>
          <cell r="E63">
            <v>116000</v>
          </cell>
          <cell r="F63">
            <v>112520</v>
          </cell>
          <cell r="G63">
            <v>112520</v>
          </cell>
          <cell r="H63">
            <v>118258.52</v>
          </cell>
        </row>
        <row r="64">
          <cell r="B64" t="str">
            <v>BOMBA DE AGUA</v>
          </cell>
          <cell r="C64" t="str">
            <v>UNIDAD</v>
          </cell>
          <cell r="D64">
            <v>1</v>
          </cell>
          <cell r="E64">
            <v>1897000</v>
          </cell>
          <cell r="F64">
            <v>1840090</v>
          </cell>
          <cell r="G64">
            <v>1840090</v>
          </cell>
          <cell r="H64">
            <v>1933934.59</v>
          </cell>
        </row>
        <row r="65">
          <cell r="B65" t="str">
            <v>BOMBA DE COMBUSTIBLE</v>
          </cell>
          <cell r="C65" t="str">
            <v>UNIDAD</v>
          </cell>
          <cell r="D65">
            <v>1</v>
          </cell>
          <cell r="E65">
            <v>2080000</v>
          </cell>
          <cell r="F65">
            <v>2017600</v>
          </cell>
          <cell r="G65">
            <v>2017600</v>
          </cell>
          <cell r="H65">
            <v>2120497.6</v>
          </cell>
        </row>
        <row r="66">
          <cell r="B66" t="str">
            <v>BOMBA DE FRENO</v>
          </cell>
          <cell r="C66" t="str">
            <v>UNIDAD</v>
          </cell>
          <cell r="D66">
            <v>1</v>
          </cell>
          <cell r="E66">
            <v>2181000</v>
          </cell>
          <cell r="F66">
            <v>2115570</v>
          </cell>
          <cell r="G66">
            <v>2115570</v>
          </cell>
          <cell r="H66">
            <v>2223464.0699999998</v>
          </cell>
        </row>
        <row r="67">
          <cell r="B67" t="str">
            <v>BOMBA HIDRAULICA</v>
          </cell>
          <cell r="C67" t="str">
            <v>UNIDAD</v>
          </cell>
          <cell r="D67">
            <v>1</v>
          </cell>
          <cell r="E67">
            <v>3487000</v>
          </cell>
          <cell r="F67">
            <v>3382390</v>
          </cell>
          <cell r="G67">
            <v>3382390</v>
          </cell>
          <cell r="H67">
            <v>3554891.89</v>
          </cell>
        </row>
        <row r="68">
          <cell r="B68" t="str">
            <v>BOMBILLO COCUYO</v>
          </cell>
          <cell r="C68" t="str">
            <v>UNIDAD</v>
          </cell>
          <cell r="D68">
            <v>1</v>
          </cell>
          <cell r="E68">
            <v>11000</v>
          </cell>
          <cell r="F68">
            <v>10670</v>
          </cell>
          <cell r="G68">
            <v>10670</v>
          </cell>
          <cell r="H68">
            <v>11214.17</v>
          </cell>
        </row>
        <row r="69">
          <cell r="B69" t="str">
            <v>BOMBILLO DIRECCIONAL</v>
          </cell>
          <cell r="C69" t="str">
            <v>UNIDAD</v>
          </cell>
          <cell r="D69">
            <v>1</v>
          </cell>
          <cell r="E69">
            <v>11000</v>
          </cell>
          <cell r="F69">
            <v>10670</v>
          </cell>
          <cell r="G69">
            <v>10670</v>
          </cell>
          <cell r="H69">
            <v>11214.17</v>
          </cell>
        </row>
        <row r="70">
          <cell r="B70" t="str">
            <v>BOMBILLO ESTROBER</v>
          </cell>
          <cell r="C70" t="str">
            <v>UNIDAD</v>
          </cell>
          <cell r="D70">
            <v>1</v>
          </cell>
          <cell r="E70">
            <v>85001</v>
          </cell>
          <cell r="F70">
            <v>82451</v>
          </cell>
          <cell r="G70">
            <v>82451</v>
          </cell>
          <cell r="H70">
            <v>86656.001000000004</v>
          </cell>
        </row>
        <row r="71">
          <cell r="B71" t="str">
            <v>BOMBILLO EXPLORADORA</v>
          </cell>
          <cell r="C71" t="str">
            <v>UNIDAD</v>
          </cell>
          <cell r="D71">
            <v>1</v>
          </cell>
          <cell r="E71">
            <v>85001</v>
          </cell>
          <cell r="F71">
            <v>82451</v>
          </cell>
          <cell r="G71">
            <v>82451</v>
          </cell>
          <cell r="H71">
            <v>86656.001000000004</v>
          </cell>
        </row>
        <row r="72">
          <cell r="B72" t="str">
            <v>BOMBILLO FAROLA</v>
          </cell>
          <cell r="C72" t="str">
            <v>UNIDAD</v>
          </cell>
          <cell r="D72">
            <v>1</v>
          </cell>
          <cell r="E72">
            <v>113000</v>
          </cell>
          <cell r="F72">
            <v>109610</v>
          </cell>
          <cell r="G72">
            <v>109610</v>
          </cell>
          <cell r="H72">
            <v>115200.11</v>
          </cell>
        </row>
        <row r="73">
          <cell r="B73" t="str">
            <v>BOMBILLO HALOGENO</v>
          </cell>
          <cell r="C73" t="str">
            <v>UNIDAD</v>
          </cell>
          <cell r="D73">
            <v>1</v>
          </cell>
          <cell r="E73">
            <v>189001</v>
          </cell>
          <cell r="F73">
            <v>183331</v>
          </cell>
          <cell r="G73">
            <v>183331</v>
          </cell>
          <cell r="H73">
            <v>192680.88099999999</v>
          </cell>
        </row>
        <row r="74">
          <cell r="B74" t="str">
            <v>BOMBILLO LUZ TECHO</v>
          </cell>
          <cell r="C74" t="str">
            <v>UNIDAD</v>
          </cell>
          <cell r="D74">
            <v>1</v>
          </cell>
          <cell r="E74">
            <v>8000</v>
          </cell>
          <cell r="F74">
            <v>7760</v>
          </cell>
          <cell r="G74">
            <v>7760</v>
          </cell>
          <cell r="H74">
            <v>8155.76</v>
          </cell>
        </row>
        <row r="75">
          <cell r="B75" t="str">
            <v>BOMBILLO REVERSA</v>
          </cell>
          <cell r="C75" t="str">
            <v>UNIDAD</v>
          </cell>
          <cell r="D75">
            <v>1</v>
          </cell>
          <cell r="E75">
            <v>17000</v>
          </cell>
          <cell r="F75">
            <v>16490</v>
          </cell>
          <cell r="G75">
            <v>16490</v>
          </cell>
          <cell r="H75">
            <v>17330.990000000002</v>
          </cell>
        </row>
        <row r="76">
          <cell r="B76" t="str">
            <v>BOMBILLO STOP</v>
          </cell>
          <cell r="C76" t="str">
            <v>UNIDAD</v>
          </cell>
          <cell r="D76">
            <v>1</v>
          </cell>
          <cell r="E76">
            <v>18000</v>
          </cell>
          <cell r="F76">
            <v>17460</v>
          </cell>
          <cell r="G76">
            <v>17460</v>
          </cell>
          <cell r="H76">
            <v>18350.46</v>
          </cell>
        </row>
        <row r="77">
          <cell r="B77" t="str">
            <v>BOMBILLO TABLERO</v>
          </cell>
          <cell r="C77" t="str">
            <v>UNIDAD</v>
          </cell>
          <cell r="D77">
            <v>1</v>
          </cell>
          <cell r="E77">
            <v>8000</v>
          </cell>
          <cell r="F77">
            <v>7760</v>
          </cell>
          <cell r="G77">
            <v>7760</v>
          </cell>
          <cell r="H77">
            <v>8155.76</v>
          </cell>
        </row>
        <row r="78">
          <cell r="B78" t="str">
            <v>BOMBILLO TIPO FUSIBLE</v>
          </cell>
          <cell r="C78" t="str">
            <v>UNIDAD</v>
          </cell>
          <cell r="D78">
            <v>1</v>
          </cell>
          <cell r="E78">
            <v>9000</v>
          </cell>
          <cell r="F78">
            <v>8730</v>
          </cell>
          <cell r="G78">
            <v>8730</v>
          </cell>
          <cell r="H78">
            <v>9175.23</v>
          </cell>
        </row>
        <row r="79">
          <cell r="B79" t="str">
            <v>BOMBILLO UNIDAD</v>
          </cell>
          <cell r="C79" t="str">
            <v>UNIDAD</v>
          </cell>
          <cell r="D79">
            <v>1</v>
          </cell>
          <cell r="E79">
            <v>189001</v>
          </cell>
          <cell r="F79">
            <v>183331</v>
          </cell>
          <cell r="G79">
            <v>183331</v>
          </cell>
          <cell r="H79">
            <v>192680.88099999999</v>
          </cell>
        </row>
        <row r="80">
          <cell r="B80" t="str">
            <v>BOMBILLO UNIDAD LUZ DIA</v>
          </cell>
          <cell r="C80" t="str">
            <v>UNIDAD</v>
          </cell>
          <cell r="D80">
            <v>1</v>
          </cell>
          <cell r="E80">
            <v>83000</v>
          </cell>
          <cell r="F80">
            <v>80510</v>
          </cell>
          <cell r="G80">
            <v>80510</v>
          </cell>
          <cell r="H80">
            <v>84616.01</v>
          </cell>
        </row>
        <row r="81">
          <cell r="B81" t="str">
            <v>BOSTER</v>
          </cell>
          <cell r="C81" t="str">
            <v>UNIDAD</v>
          </cell>
          <cell r="D81">
            <v>1</v>
          </cell>
          <cell r="E81">
            <v>3816000</v>
          </cell>
          <cell r="F81">
            <v>3701520</v>
          </cell>
          <cell r="G81">
            <v>3701520</v>
          </cell>
          <cell r="H81">
            <v>3890297.52</v>
          </cell>
        </row>
        <row r="82">
          <cell r="B82" t="str">
            <v>BOTELLA FILTRO DESIDRATADOR A/A</v>
          </cell>
          <cell r="C82" t="str">
            <v>UNIDAD</v>
          </cell>
          <cell r="D82">
            <v>1</v>
          </cell>
          <cell r="E82">
            <v>383000</v>
          </cell>
          <cell r="F82">
            <v>371510</v>
          </cell>
          <cell r="G82">
            <v>371510</v>
          </cell>
          <cell r="H82">
            <v>390457.01</v>
          </cell>
        </row>
        <row r="83">
          <cell r="B83" t="str">
            <v>BOTIQUIN</v>
          </cell>
          <cell r="C83" t="str">
            <v>UNIDAD</v>
          </cell>
          <cell r="D83">
            <v>1</v>
          </cell>
          <cell r="E83">
            <v>62000</v>
          </cell>
          <cell r="F83">
            <v>60140</v>
          </cell>
          <cell r="G83">
            <v>60140</v>
          </cell>
          <cell r="H83">
            <v>63207.14</v>
          </cell>
        </row>
        <row r="84">
          <cell r="B84" t="str">
            <v>BRAZO DE ARRASTRE TRASERO</v>
          </cell>
          <cell r="C84" t="str">
            <v>UNIDAD</v>
          </cell>
          <cell r="D84">
            <v>1</v>
          </cell>
          <cell r="E84">
            <v>1102000</v>
          </cell>
          <cell r="F84">
            <v>1068940</v>
          </cell>
          <cell r="G84">
            <v>1068940</v>
          </cell>
          <cell r="H84">
            <v>1123455.94</v>
          </cell>
        </row>
        <row r="85">
          <cell r="B85" t="str">
            <v>BRAZO DE CONTROL TRASERO</v>
          </cell>
          <cell r="C85" t="str">
            <v>UNIDAD</v>
          </cell>
          <cell r="D85">
            <v>1</v>
          </cell>
          <cell r="E85">
            <v>787001</v>
          </cell>
          <cell r="F85">
            <v>763391</v>
          </cell>
          <cell r="G85">
            <v>763391</v>
          </cell>
          <cell r="H85">
            <v>802323.94099999999</v>
          </cell>
        </row>
        <row r="86">
          <cell r="B86" t="str">
            <v>BRAZO TENSOR VENTILADOR</v>
          </cell>
          <cell r="C86" t="str">
            <v>UNIDAD</v>
          </cell>
          <cell r="D86">
            <v>1</v>
          </cell>
          <cell r="E86">
            <v>490000</v>
          </cell>
          <cell r="F86">
            <v>475300</v>
          </cell>
          <cell r="G86">
            <v>475300</v>
          </cell>
          <cell r="H86">
            <v>499540.3</v>
          </cell>
        </row>
        <row r="87">
          <cell r="B87" t="str">
            <v>BUJE CONTROL CAMBIOS</v>
          </cell>
          <cell r="C87" t="str">
            <v>KIT</v>
          </cell>
          <cell r="D87">
            <v>1</v>
          </cell>
          <cell r="E87">
            <v>16000</v>
          </cell>
          <cell r="F87">
            <v>15520</v>
          </cell>
          <cell r="G87">
            <v>15520</v>
          </cell>
          <cell r="H87">
            <v>16311.52</v>
          </cell>
        </row>
        <row r="88">
          <cell r="B88" t="str">
            <v>BUJE TIJERA INFERIOR</v>
          </cell>
          <cell r="C88" t="str">
            <v>UNIDAD</v>
          </cell>
          <cell r="D88">
            <v>1</v>
          </cell>
          <cell r="E88">
            <v>187000</v>
          </cell>
          <cell r="F88">
            <v>181390</v>
          </cell>
          <cell r="G88">
            <v>181390</v>
          </cell>
          <cell r="H88">
            <v>190640.89</v>
          </cell>
        </row>
        <row r="89">
          <cell r="B89" t="str">
            <v>BUJES BARRA ESTABILIZADORA (CAUCHO) X 2 UNI</v>
          </cell>
          <cell r="C89" t="str">
            <v>JUEGO</v>
          </cell>
          <cell r="D89">
            <v>1</v>
          </cell>
          <cell r="E89">
            <v>45999</v>
          </cell>
          <cell r="F89">
            <v>44619</v>
          </cell>
          <cell r="G89">
            <v>44619</v>
          </cell>
          <cell r="H89">
            <v>46894.569000000003</v>
          </cell>
        </row>
        <row r="90">
          <cell r="B90" t="str">
            <v>BUJES BARRA ESTABILIZADORA (CENTRALES CAUCHO)</v>
          </cell>
          <cell r="C90" t="str">
            <v>JUEGO</v>
          </cell>
          <cell r="D90">
            <v>1</v>
          </cell>
          <cell r="E90">
            <v>45999</v>
          </cell>
          <cell r="F90">
            <v>44619</v>
          </cell>
          <cell r="G90">
            <v>44619</v>
          </cell>
          <cell r="H90">
            <v>46894.569000000003</v>
          </cell>
        </row>
        <row r="91">
          <cell r="B91" t="str">
            <v>BUJES BRAZO DE CONTROL</v>
          </cell>
          <cell r="C91" t="str">
            <v>UNIDAD</v>
          </cell>
          <cell r="D91">
            <v>1</v>
          </cell>
          <cell r="E91">
            <v>187000</v>
          </cell>
          <cell r="F91">
            <v>181390</v>
          </cell>
          <cell r="G91">
            <v>181390</v>
          </cell>
          <cell r="H91">
            <v>190640.89</v>
          </cell>
        </row>
        <row r="92">
          <cell r="B92" t="str">
            <v>BUJES DE CONTROL BRAZO SUPERIOR TRASERO</v>
          </cell>
          <cell r="C92" t="str">
            <v>UNIDAD</v>
          </cell>
          <cell r="D92">
            <v>1</v>
          </cell>
          <cell r="E92">
            <v>198001</v>
          </cell>
          <cell r="F92">
            <v>192061</v>
          </cell>
          <cell r="G92">
            <v>192061</v>
          </cell>
          <cell r="H92">
            <v>201856.111</v>
          </cell>
        </row>
        <row r="93">
          <cell r="B93" t="str">
            <v>BUJES TIJERA INFERIOR X 2 UNI</v>
          </cell>
          <cell r="C93" t="str">
            <v>JUEGO</v>
          </cell>
          <cell r="D93">
            <v>1</v>
          </cell>
          <cell r="E93">
            <v>198001</v>
          </cell>
          <cell r="F93">
            <v>192061</v>
          </cell>
          <cell r="G93">
            <v>192061</v>
          </cell>
          <cell r="H93">
            <v>201856.111</v>
          </cell>
        </row>
        <row r="94">
          <cell r="B94" t="str">
            <v>BUJIA MOTOR</v>
          </cell>
          <cell r="C94" t="str">
            <v>UNIDAD</v>
          </cell>
          <cell r="D94">
            <v>1</v>
          </cell>
          <cell r="E94">
            <v>24000</v>
          </cell>
          <cell r="F94">
            <v>23280</v>
          </cell>
          <cell r="G94">
            <v>23280</v>
          </cell>
          <cell r="H94">
            <v>24467.279999999999</v>
          </cell>
        </row>
        <row r="95">
          <cell r="B95" t="str">
            <v>CAJA DE DIRECCION</v>
          </cell>
          <cell r="C95" t="str">
            <v>UNIDAD</v>
          </cell>
          <cell r="D95">
            <v>1</v>
          </cell>
          <cell r="E95">
            <v>15659001</v>
          </cell>
          <cell r="F95">
            <v>15189231</v>
          </cell>
          <cell r="G95">
            <v>15189231</v>
          </cell>
          <cell r="H95">
            <v>15963881.780999999</v>
          </cell>
        </row>
        <row r="96">
          <cell r="B96" t="str">
            <v>CAJA DEL DIFERENCIAL</v>
          </cell>
          <cell r="C96" t="str">
            <v>UNIDAD</v>
          </cell>
          <cell r="D96">
            <v>1</v>
          </cell>
          <cell r="E96">
            <v>4208000</v>
          </cell>
          <cell r="F96">
            <v>4081760</v>
          </cell>
          <cell r="G96">
            <v>4081760</v>
          </cell>
          <cell r="H96">
            <v>4289929.76</v>
          </cell>
        </row>
        <row r="97">
          <cell r="B97" t="str">
            <v>CALIPER COMPLETO</v>
          </cell>
          <cell r="C97" t="str">
            <v>UNIDAD</v>
          </cell>
          <cell r="D97">
            <v>1</v>
          </cell>
          <cell r="E97">
            <v>2776000</v>
          </cell>
          <cell r="F97">
            <v>2692720</v>
          </cell>
          <cell r="G97">
            <v>2692720</v>
          </cell>
          <cell r="H97">
            <v>2830048.72</v>
          </cell>
        </row>
        <row r="98">
          <cell r="B98" t="str">
            <v>CANASTA DIFERENCIAL</v>
          </cell>
          <cell r="C98" t="str">
            <v>UNIDAD</v>
          </cell>
          <cell r="D98">
            <v>1</v>
          </cell>
          <cell r="E98">
            <v>14012000</v>
          </cell>
          <cell r="F98">
            <v>13591640</v>
          </cell>
          <cell r="G98">
            <v>13591640</v>
          </cell>
          <cell r="H98">
            <v>14284813.640000001</v>
          </cell>
        </row>
        <row r="99">
          <cell r="B99" t="str">
            <v>CARDAN DE TRANSFER</v>
          </cell>
          <cell r="C99" t="str">
            <v>UNIDAD</v>
          </cell>
          <cell r="D99">
            <v>1</v>
          </cell>
          <cell r="E99">
            <v>4408000</v>
          </cell>
          <cell r="F99">
            <v>4275760</v>
          </cell>
          <cell r="G99">
            <v>4275760</v>
          </cell>
          <cell r="H99">
            <v>4493823.76</v>
          </cell>
        </row>
        <row r="100">
          <cell r="B100" t="str">
            <v>CARDAN PRINCIPAL</v>
          </cell>
          <cell r="C100" t="str">
            <v>UNIDAD</v>
          </cell>
          <cell r="D100">
            <v>1</v>
          </cell>
          <cell r="E100">
            <v>6026000</v>
          </cell>
          <cell r="F100">
            <v>5845220</v>
          </cell>
          <cell r="G100">
            <v>5845220</v>
          </cell>
          <cell r="H100">
            <v>6143326.2199999997</v>
          </cell>
        </row>
        <row r="101">
          <cell r="B101" t="str">
            <v>CARTER</v>
          </cell>
          <cell r="C101" t="str">
            <v>UNIDAD</v>
          </cell>
          <cell r="D101">
            <v>1</v>
          </cell>
          <cell r="E101">
            <v>850000</v>
          </cell>
          <cell r="F101">
            <v>824500</v>
          </cell>
          <cell r="G101">
            <v>824500</v>
          </cell>
          <cell r="H101">
            <v>866549.5</v>
          </cell>
        </row>
        <row r="102">
          <cell r="B102" t="str">
            <v>CASQUETES DE BANCADA</v>
          </cell>
          <cell r="C102" t="str">
            <v>JUEGO</v>
          </cell>
          <cell r="D102">
            <v>1</v>
          </cell>
          <cell r="E102">
            <v>938000</v>
          </cell>
          <cell r="F102">
            <v>909860</v>
          </cell>
          <cell r="G102">
            <v>909860</v>
          </cell>
          <cell r="H102">
            <v>956262.86</v>
          </cell>
        </row>
        <row r="103">
          <cell r="B103" t="str">
            <v>CASQUETES DE LA BIELA</v>
          </cell>
          <cell r="C103" t="str">
            <v>JUEGO</v>
          </cell>
          <cell r="D103">
            <v>1</v>
          </cell>
          <cell r="E103">
            <v>649999</v>
          </cell>
          <cell r="F103">
            <v>630499</v>
          </cell>
          <cell r="G103">
            <v>630499</v>
          </cell>
          <cell r="H103">
            <v>662654.44900000002</v>
          </cell>
        </row>
        <row r="104">
          <cell r="B104" t="str">
            <v>CHAPA PUERTA</v>
          </cell>
          <cell r="C104" t="str">
            <v>UNIDAD</v>
          </cell>
          <cell r="D104">
            <v>1</v>
          </cell>
          <cell r="E104">
            <v>439001</v>
          </cell>
          <cell r="F104">
            <v>425831</v>
          </cell>
          <cell r="G104">
            <v>425831</v>
          </cell>
          <cell r="H104">
            <v>447548.38099999999</v>
          </cell>
        </row>
        <row r="105">
          <cell r="B105" t="str">
            <v>CIGÜEÑAL</v>
          </cell>
          <cell r="C105" t="str">
            <v>UNIDAD</v>
          </cell>
          <cell r="D105">
            <v>1</v>
          </cell>
          <cell r="E105">
            <v>11157000</v>
          </cell>
          <cell r="F105">
            <v>10822290</v>
          </cell>
          <cell r="G105">
            <v>10822290</v>
          </cell>
          <cell r="H105">
            <v>11374226.789999999</v>
          </cell>
        </row>
        <row r="106">
          <cell r="B106" t="str">
            <v>CINTA AISLANTE</v>
          </cell>
          <cell r="C106" t="str">
            <v>UNIDAD</v>
          </cell>
          <cell r="D106">
            <v>1</v>
          </cell>
          <cell r="E106">
            <v>20000</v>
          </cell>
          <cell r="F106">
            <v>19400</v>
          </cell>
          <cell r="G106">
            <v>19400</v>
          </cell>
          <cell r="H106">
            <v>20389.400000000001</v>
          </cell>
        </row>
        <row r="107">
          <cell r="B107" t="str">
            <v>COLUMNA DIRECCION</v>
          </cell>
          <cell r="C107" t="str">
            <v>UNIDAD</v>
          </cell>
          <cell r="D107">
            <v>1</v>
          </cell>
          <cell r="E107">
            <v>2047000</v>
          </cell>
          <cell r="F107">
            <v>1985590</v>
          </cell>
          <cell r="G107">
            <v>1985590</v>
          </cell>
          <cell r="H107">
            <v>2086855.09</v>
          </cell>
        </row>
        <row r="108">
          <cell r="B108" t="str">
            <v>COMPRESOR AIRE ACONDICIONADO</v>
          </cell>
          <cell r="C108" t="str">
            <v>UNIDAD</v>
          </cell>
          <cell r="D108">
            <v>1</v>
          </cell>
          <cell r="E108">
            <v>6985000</v>
          </cell>
          <cell r="F108">
            <v>6775450</v>
          </cell>
          <cell r="G108">
            <v>6775450</v>
          </cell>
          <cell r="H108">
            <v>7120997.9500000002</v>
          </cell>
        </row>
        <row r="109">
          <cell r="B109" t="str">
            <v>COPAS RIN</v>
          </cell>
          <cell r="C109" t="str">
            <v>JUEGO</v>
          </cell>
          <cell r="D109">
            <v>1</v>
          </cell>
          <cell r="E109">
            <v>1316000</v>
          </cell>
          <cell r="F109">
            <v>1276520</v>
          </cell>
          <cell r="G109">
            <v>1276520</v>
          </cell>
          <cell r="H109">
            <v>1341622.52</v>
          </cell>
        </row>
        <row r="110">
          <cell r="B110" t="str">
            <v>CORONA Y SPEED</v>
          </cell>
          <cell r="C110" t="str">
            <v>JUEGO</v>
          </cell>
          <cell r="D110">
            <v>1</v>
          </cell>
          <cell r="E110">
            <v>5199001</v>
          </cell>
          <cell r="F110">
            <v>5043031</v>
          </cell>
          <cell r="G110">
            <v>5043031</v>
          </cell>
          <cell r="H110">
            <v>5300225.5810000002</v>
          </cell>
        </row>
        <row r="111">
          <cell r="B111" t="str">
            <v>CORREA AIRE ACONDICIONADO</v>
          </cell>
          <cell r="C111" t="str">
            <v>UNIDAD</v>
          </cell>
          <cell r="D111">
            <v>1</v>
          </cell>
          <cell r="E111">
            <v>117000</v>
          </cell>
          <cell r="F111">
            <v>113490</v>
          </cell>
          <cell r="G111">
            <v>113490</v>
          </cell>
          <cell r="H111">
            <v>119277.99</v>
          </cell>
        </row>
        <row r="112">
          <cell r="B112" t="str">
            <v>CORREA ALTERNADOR</v>
          </cell>
          <cell r="C112" t="str">
            <v>UNIDAD</v>
          </cell>
          <cell r="D112">
            <v>1</v>
          </cell>
          <cell r="E112">
            <v>295000</v>
          </cell>
          <cell r="F112">
            <v>286150</v>
          </cell>
          <cell r="G112">
            <v>286150</v>
          </cell>
          <cell r="H112">
            <v>300743.65000000002</v>
          </cell>
        </row>
        <row r="113">
          <cell r="B113" t="str">
            <v>CORREA COMPRESOR</v>
          </cell>
          <cell r="C113" t="str">
            <v>UNIDAD</v>
          </cell>
          <cell r="D113">
            <v>1</v>
          </cell>
          <cell r="E113">
            <v>117000</v>
          </cell>
          <cell r="F113">
            <v>113490</v>
          </cell>
          <cell r="G113">
            <v>113490</v>
          </cell>
          <cell r="H113">
            <v>119277.99</v>
          </cell>
        </row>
        <row r="114">
          <cell r="B114" t="str">
            <v>CORREA VENTILADOR</v>
          </cell>
          <cell r="C114" t="str">
            <v>UNIDAD</v>
          </cell>
          <cell r="D114">
            <v>1</v>
          </cell>
          <cell r="E114">
            <v>295000</v>
          </cell>
          <cell r="F114">
            <v>286150</v>
          </cell>
          <cell r="G114">
            <v>286150</v>
          </cell>
          <cell r="H114">
            <v>300743.65000000002</v>
          </cell>
        </row>
        <row r="115">
          <cell r="B115" t="str">
            <v>CREMALLERA VIDRIO PUERTA</v>
          </cell>
          <cell r="C115" t="str">
            <v>UNIDAD</v>
          </cell>
          <cell r="D115">
            <v>1</v>
          </cell>
          <cell r="E115">
            <v>854000</v>
          </cell>
          <cell r="F115">
            <v>828380</v>
          </cell>
          <cell r="G115">
            <v>828380</v>
          </cell>
          <cell r="H115">
            <v>870627.38</v>
          </cell>
        </row>
        <row r="116">
          <cell r="B116" t="str">
            <v>CRUCETA CARDAN</v>
          </cell>
          <cell r="C116" t="str">
            <v>UNIDAD</v>
          </cell>
          <cell r="D116">
            <v>1</v>
          </cell>
          <cell r="E116">
            <v>435000</v>
          </cell>
          <cell r="F116">
            <v>421950</v>
          </cell>
          <cell r="G116">
            <v>421950</v>
          </cell>
          <cell r="H116">
            <v>443469.45</v>
          </cell>
        </row>
        <row r="117">
          <cell r="B117" t="str">
            <v>CUBIERTA REPARTICION COMPLETA</v>
          </cell>
          <cell r="C117" t="str">
            <v>UNIDAD</v>
          </cell>
          <cell r="D117">
            <v>1</v>
          </cell>
          <cell r="E117">
            <v>1723999</v>
          </cell>
          <cell r="F117">
            <v>1672279</v>
          </cell>
          <cell r="G117">
            <v>1672279</v>
          </cell>
          <cell r="H117">
            <v>1757565.2290000001</v>
          </cell>
        </row>
        <row r="118">
          <cell r="B118" t="str">
            <v>CUBO SINCRONIZADOR DE 1-2 MARCHAS</v>
          </cell>
          <cell r="C118" t="str">
            <v>UNIDAD</v>
          </cell>
          <cell r="D118">
            <v>1</v>
          </cell>
          <cell r="E118">
            <v>557000</v>
          </cell>
          <cell r="F118">
            <v>540290</v>
          </cell>
          <cell r="G118">
            <v>540290</v>
          </cell>
          <cell r="H118">
            <v>567844.79</v>
          </cell>
        </row>
        <row r="119">
          <cell r="B119" t="str">
            <v>CUBO SINCRONIZADOR DE 3 Y 4 MARCHAS</v>
          </cell>
          <cell r="C119" t="str">
            <v>UNIDAD</v>
          </cell>
          <cell r="D119">
            <v>1</v>
          </cell>
          <cell r="E119">
            <v>524000</v>
          </cell>
          <cell r="F119">
            <v>508280</v>
          </cell>
          <cell r="G119">
            <v>508280</v>
          </cell>
          <cell r="H119">
            <v>534202.28</v>
          </cell>
        </row>
        <row r="120">
          <cell r="B120" t="str">
            <v>CULATA</v>
          </cell>
          <cell r="C120" t="str">
            <v>UNIDAD</v>
          </cell>
          <cell r="D120">
            <v>1</v>
          </cell>
          <cell r="E120">
            <v>18963000</v>
          </cell>
          <cell r="F120">
            <v>18394110</v>
          </cell>
          <cell r="G120">
            <v>18394110</v>
          </cell>
          <cell r="H120">
            <v>19332209.609999999</v>
          </cell>
        </row>
        <row r="121">
          <cell r="B121" t="str">
            <v>DEPOSITO LAVA VIDRIOS</v>
          </cell>
          <cell r="C121" t="str">
            <v>UNIDAD</v>
          </cell>
          <cell r="D121">
            <v>1</v>
          </cell>
          <cell r="E121">
            <v>349000</v>
          </cell>
          <cell r="F121">
            <v>338530</v>
          </cell>
          <cell r="G121">
            <v>338530</v>
          </cell>
          <cell r="H121">
            <v>355795.03</v>
          </cell>
        </row>
        <row r="122">
          <cell r="B122" t="str">
            <v>DISCO FRENO</v>
          </cell>
          <cell r="C122" t="str">
            <v>UNIDAD</v>
          </cell>
          <cell r="D122">
            <v>1</v>
          </cell>
          <cell r="E122">
            <v>1322000</v>
          </cell>
          <cell r="F122">
            <v>1282340</v>
          </cell>
          <cell r="G122">
            <v>1282340</v>
          </cell>
          <cell r="H122">
            <v>1347739.34</v>
          </cell>
        </row>
        <row r="123">
          <cell r="B123" t="str">
            <v>DISCO FRENO DELANTERO</v>
          </cell>
          <cell r="C123" t="str">
            <v>UNIDAD</v>
          </cell>
          <cell r="D123">
            <v>1</v>
          </cell>
          <cell r="E123">
            <v>1150000</v>
          </cell>
          <cell r="F123">
            <v>1115500</v>
          </cell>
          <cell r="G123">
            <v>1115500</v>
          </cell>
          <cell r="H123">
            <v>1172390.5</v>
          </cell>
        </row>
        <row r="124">
          <cell r="B124" t="str">
            <v>DISCO FRENO TRASERO</v>
          </cell>
          <cell r="C124" t="str">
            <v>UNIDAD</v>
          </cell>
          <cell r="D124">
            <v>1</v>
          </cell>
          <cell r="E124">
            <v>1285000</v>
          </cell>
          <cell r="F124">
            <v>1246450</v>
          </cell>
          <cell r="G124">
            <v>1246450</v>
          </cell>
          <cell r="H124">
            <v>1310018.95</v>
          </cell>
        </row>
        <row r="125">
          <cell r="B125" t="str">
            <v>DISTRIBUIDOR</v>
          </cell>
          <cell r="C125" t="str">
            <v>UNIDAD</v>
          </cell>
          <cell r="D125">
            <v>1</v>
          </cell>
          <cell r="E125">
            <v>4527000</v>
          </cell>
          <cell r="F125">
            <v>4391190</v>
          </cell>
          <cell r="G125">
            <v>4391190</v>
          </cell>
          <cell r="H125">
            <v>4615140.6900000004</v>
          </cell>
        </row>
        <row r="126">
          <cell r="B126" t="str">
            <v>EJE ENGRANAJE DE REVERSA</v>
          </cell>
          <cell r="C126" t="str">
            <v>UNIDAD</v>
          </cell>
          <cell r="D126">
            <v>1</v>
          </cell>
          <cell r="E126">
            <v>106000</v>
          </cell>
          <cell r="F126">
            <v>102820</v>
          </cell>
          <cell r="G126">
            <v>102820</v>
          </cell>
          <cell r="H126">
            <v>108063.82</v>
          </cell>
        </row>
        <row r="127">
          <cell r="B127" t="str">
            <v>EJE CUENTA KILOMETROS</v>
          </cell>
          <cell r="C127" t="str">
            <v>UNIDAD</v>
          </cell>
          <cell r="D127">
            <v>1</v>
          </cell>
          <cell r="E127">
            <v>185000</v>
          </cell>
          <cell r="F127">
            <v>179450</v>
          </cell>
          <cell r="G127">
            <v>179450</v>
          </cell>
          <cell r="H127">
            <v>188601.95</v>
          </cell>
        </row>
        <row r="128">
          <cell r="B128" t="str">
            <v>EJE DE ENTRADA</v>
          </cell>
          <cell r="C128" t="str">
            <v>UNIDAD</v>
          </cell>
          <cell r="D128">
            <v>1</v>
          </cell>
          <cell r="E128">
            <v>2304000</v>
          </cell>
          <cell r="F128">
            <v>2234880</v>
          </cell>
          <cell r="G128">
            <v>2234880</v>
          </cell>
          <cell r="H128">
            <v>2348858.88</v>
          </cell>
        </row>
        <row r="129">
          <cell r="B129" t="str">
            <v>EJE DE SELECCION Y CAMBIO</v>
          </cell>
          <cell r="C129" t="str">
            <v>UNIDAD</v>
          </cell>
          <cell r="D129">
            <v>1</v>
          </cell>
          <cell r="E129">
            <v>166000</v>
          </cell>
          <cell r="F129">
            <v>161020</v>
          </cell>
          <cell r="G129">
            <v>161020</v>
          </cell>
          <cell r="H129">
            <v>169232.02</v>
          </cell>
        </row>
        <row r="130">
          <cell r="B130" t="str">
            <v>EJE DEL ENGRANAJE DEL PIÑON DIFERENCIAL</v>
          </cell>
          <cell r="C130" t="str">
            <v>UNIDAD</v>
          </cell>
          <cell r="D130">
            <v>1</v>
          </cell>
          <cell r="E130">
            <v>281000</v>
          </cell>
          <cell r="F130">
            <v>272570</v>
          </cell>
          <cell r="G130">
            <v>272570</v>
          </cell>
          <cell r="H130">
            <v>286471.07</v>
          </cell>
        </row>
        <row r="131">
          <cell r="B131" t="str">
            <v>EMPAQUE BOMBA DE AGUA</v>
          </cell>
          <cell r="C131" t="str">
            <v>UNIDAD</v>
          </cell>
          <cell r="D131">
            <v>1</v>
          </cell>
          <cell r="E131">
            <v>36999</v>
          </cell>
          <cell r="F131">
            <v>35889</v>
          </cell>
          <cell r="G131">
            <v>35889</v>
          </cell>
          <cell r="H131">
            <v>37719.339</v>
          </cell>
        </row>
        <row r="132">
          <cell r="B132" t="str">
            <v>EMPAQUE CUERPO ACELERACION</v>
          </cell>
          <cell r="C132" t="str">
            <v>UNIDAD</v>
          </cell>
          <cell r="D132">
            <v>1</v>
          </cell>
          <cell r="E132">
            <v>42000</v>
          </cell>
          <cell r="F132">
            <v>40740</v>
          </cell>
          <cell r="G132">
            <v>40740</v>
          </cell>
          <cell r="H132">
            <v>42817.74</v>
          </cell>
        </row>
        <row r="133">
          <cell r="B133" t="str">
            <v>EMPAQUETADURA CAJA DIRECCION COMPLETA</v>
          </cell>
          <cell r="C133" t="str">
            <v>UNIDAD</v>
          </cell>
          <cell r="D133">
            <v>1</v>
          </cell>
          <cell r="E133">
            <v>913000</v>
          </cell>
          <cell r="F133">
            <v>885610</v>
          </cell>
          <cell r="G133">
            <v>885610</v>
          </cell>
          <cell r="H133">
            <v>930776.11</v>
          </cell>
        </row>
        <row r="134">
          <cell r="B134" t="str">
            <v>EMPAQUETADURA COMPLETA CAJA DIRECCION</v>
          </cell>
          <cell r="C134" t="str">
            <v>KIT</v>
          </cell>
          <cell r="D134">
            <v>1</v>
          </cell>
          <cell r="E134">
            <v>913000</v>
          </cell>
          <cell r="F134">
            <v>885610</v>
          </cell>
          <cell r="G134">
            <v>885610</v>
          </cell>
          <cell r="H134">
            <v>930776.11</v>
          </cell>
        </row>
        <row r="135">
          <cell r="B135" t="str">
            <v>EMPAQUETADURA MOTOR COMPLETA</v>
          </cell>
          <cell r="C135" t="str">
            <v>JUEGO</v>
          </cell>
          <cell r="D135">
            <v>1</v>
          </cell>
          <cell r="E135">
            <v>1517000</v>
          </cell>
          <cell r="F135">
            <v>1471490</v>
          </cell>
          <cell r="G135">
            <v>1471490</v>
          </cell>
          <cell r="H135">
            <v>1546535.99</v>
          </cell>
        </row>
        <row r="136">
          <cell r="B136" t="str">
            <v>ENFOCADOR RADIADOR</v>
          </cell>
          <cell r="C136" t="str">
            <v>UNIDAD</v>
          </cell>
          <cell r="D136">
            <v>1</v>
          </cell>
          <cell r="E136">
            <v>652999</v>
          </cell>
          <cell r="F136">
            <v>633409</v>
          </cell>
          <cell r="G136">
            <v>633409</v>
          </cell>
          <cell r="H136">
            <v>665712.85899999994</v>
          </cell>
        </row>
        <row r="137">
          <cell r="B137" t="str">
            <v>ENFRIADOR DE ACEITE</v>
          </cell>
          <cell r="C137" t="str">
            <v>UNIDAD</v>
          </cell>
          <cell r="D137">
            <v>1</v>
          </cell>
          <cell r="E137">
            <v>3177000</v>
          </cell>
          <cell r="F137">
            <v>3081690</v>
          </cell>
          <cell r="G137">
            <v>3081690</v>
          </cell>
          <cell r="H137">
            <v>3238856.19</v>
          </cell>
        </row>
        <row r="138">
          <cell r="B138" t="str">
            <v>ENGRANAJE DE CUARTA MARCHA DEL EJE CONTADOR</v>
          </cell>
          <cell r="C138" t="str">
            <v>UNIDAD</v>
          </cell>
          <cell r="D138">
            <v>1</v>
          </cell>
          <cell r="E138">
            <v>2304000</v>
          </cell>
          <cell r="F138">
            <v>2234880</v>
          </cell>
          <cell r="G138">
            <v>2234880</v>
          </cell>
          <cell r="H138">
            <v>2348858.88</v>
          </cell>
        </row>
        <row r="139">
          <cell r="B139" t="str">
            <v>ENGRANAJE DE CUARTA MARCHA EJE DE ENTRADA</v>
          </cell>
          <cell r="C139" t="str">
            <v>UNIDAD</v>
          </cell>
          <cell r="D139">
            <v>1</v>
          </cell>
          <cell r="E139">
            <v>2304000</v>
          </cell>
          <cell r="F139">
            <v>2234880</v>
          </cell>
          <cell r="G139">
            <v>2234880</v>
          </cell>
          <cell r="H139">
            <v>2348858.88</v>
          </cell>
        </row>
        <row r="140">
          <cell r="B140" t="str">
            <v>ENGRANAJE DE PRIMERA MARCHA EJE CONTADOR</v>
          </cell>
          <cell r="C140" t="str">
            <v>UNIDAD</v>
          </cell>
          <cell r="D140">
            <v>1</v>
          </cell>
          <cell r="E140">
            <v>1674000</v>
          </cell>
          <cell r="F140">
            <v>1623780</v>
          </cell>
          <cell r="G140">
            <v>1623780</v>
          </cell>
          <cell r="H140">
            <v>1706592.78</v>
          </cell>
        </row>
        <row r="141">
          <cell r="B141" t="str">
            <v>ENGRANAJE DE QUINTA MARCHA DEL EJE CONTADOR</v>
          </cell>
          <cell r="C141" t="str">
            <v>UNIDAD</v>
          </cell>
          <cell r="D141">
            <v>1</v>
          </cell>
          <cell r="E141">
            <v>1189000</v>
          </cell>
          <cell r="F141">
            <v>1153330</v>
          </cell>
          <cell r="G141">
            <v>1153330</v>
          </cell>
          <cell r="H141">
            <v>1212149.83</v>
          </cell>
        </row>
        <row r="142">
          <cell r="B142" t="str">
            <v>ENGRANAJE DE REVERSA</v>
          </cell>
          <cell r="C142" t="str">
            <v>UNIDAD</v>
          </cell>
          <cell r="D142">
            <v>1</v>
          </cell>
          <cell r="E142">
            <v>970000</v>
          </cell>
          <cell r="F142">
            <v>940900</v>
          </cell>
          <cell r="G142">
            <v>940900</v>
          </cell>
          <cell r="H142">
            <v>988885.9</v>
          </cell>
        </row>
        <row r="143">
          <cell r="B143" t="str">
            <v>ENGRANAJE DE SEGUNDA MARCHA DEL EJE CONTADOR</v>
          </cell>
          <cell r="C143" t="str">
            <v>UNIDAD</v>
          </cell>
          <cell r="D143">
            <v>1</v>
          </cell>
          <cell r="E143">
            <v>1021000</v>
          </cell>
          <cell r="F143">
            <v>990370</v>
          </cell>
          <cell r="G143">
            <v>990370</v>
          </cell>
          <cell r="H143">
            <v>1040878.87</v>
          </cell>
        </row>
        <row r="144">
          <cell r="B144" t="str">
            <v>ENGRANAJE DE TERCERA MARCHA DEL EJE CONTADOR</v>
          </cell>
          <cell r="C144" t="str">
            <v>UNIDAD</v>
          </cell>
          <cell r="D144">
            <v>1</v>
          </cell>
          <cell r="E144">
            <v>1297000</v>
          </cell>
          <cell r="F144">
            <v>1258090</v>
          </cell>
          <cell r="G144">
            <v>1258090</v>
          </cell>
          <cell r="H144">
            <v>1322252.5900000001</v>
          </cell>
        </row>
        <row r="145">
          <cell r="B145" t="str">
            <v>ENGRANAJE DEL VELOCIMETRO</v>
          </cell>
          <cell r="C145" t="str">
            <v>UNIDAD</v>
          </cell>
          <cell r="D145">
            <v>1</v>
          </cell>
          <cell r="E145">
            <v>185000</v>
          </cell>
          <cell r="F145">
            <v>179450</v>
          </cell>
          <cell r="G145">
            <v>179450</v>
          </cell>
          <cell r="H145">
            <v>188601.95</v>
          </cell>
        </row>
        <row r="146">
          <cell r="B146" t="str">
            <v>ENGRANAJE O PIÑON DIFERENCIAL</v>
          </cell>
          <cell r="C146" t="str">
            <v>UNIDAD</v>
          </cell>
          <cell r="D146">
            <v>1</v>
          </cell>
          <cell r="E146">
            <v>5199001</v>
          </cell>
          <cell r="F146">
            <v>5043031</v>
          </cell>
          <cell r="G146">
            <v>5043031</v>
          </cell>
          <cell r="H146">
            <v>5300225.5810000002</v>
          </cell>
        </row>
        <row r="147">
          <cell r="B147" t="str">
            <v>ENGRANAJE QUINTA MARCHA DEL EJE DE ENTRADA</v>
          </cell>
          <cell r="C147" t="str">
            <v>UNIDAD</v>
          </cell>
          <cell r="D147">
            <v>1</v>
          </cell>
          <cell r="E147">
            <v>1189000</v>
          </cell>
          <cell r="F147">
            <v>1153330</v>
          </cell>
          <cell r="G147">
            <v>1153330</v>
          </cell>
          <cell r="H147">
            <v>1212149.83</v>
          </cell>
        </row>
        <row r="148">
          <cell r="B148" t="str">
            <v>ESCOBILLA ALTERNADOR</v>
          </cell>
          <cell r="C148" t="str">
            <v>JUEGO</v>
          </cell>
          <cell r="D148">
            <v>1</v>
          </cell>
          <cell r="E148">
            <v>664000</v>
          </cell>
          <cell r="F148">
            <v>644080</v>
          </cell>
          <cell r="G148">
            <v>644080</v>
          </cell>
          <cell r="H148">
            <v>676928.08</v>
          </cell>
        </row>
        <row r="149">
          <cell r="B149" t="str">
            <v>ESCOBILLA ARRANQUE</v>
          </cell>
          <cell r="C149" t="str">
            <v>JUEGO</v>
          </cell>
          <cell r="D149">
            <v>1</v>
          </cell>
          <cell r="E149">
            <v>109000</v>
          </cell>
          <cell r="F149">
            <v>105730</v>
          </cell>
          <cell r="G149">
            <v>105730</v>
          </cell>
          <cell r="H149">
            <v>111122.23</v>
          </cell>
        </row>
        <row r="150">
          <cell r="B150" t="str">
            <v>ESCOBILLAS DE ALTERNADOR</v>
          </cell>
          <cell r="C150" t="str">
            <v>UNIDAD</v>
          </cell>
          <cell r="D150">
            <v>1</v>
          </cell>
          <cell r="E150">
            <v>664000</v>
          </cell>
          <cell r="F150">
            <v>644080</v>
          </cell>
          <cell r="G150">
            <v>644080</v>
          </cell>
          <cell r="H150">
            <v>676928.08</v>
          </cell>
        </row>
        <row r="151">
          <cell r="B151" t="str">
            <v>FAN CLUTCH</v>
          </cell>
          <cell r="C151" t="str">
            <v>UNIDAD</v>
          </cell>
          <cell r="D151">
            <v>1</v>
          </cell>
          <cell r="E151">
            <v>1897000</v>
          </cell>
          <cell r="F151">
            <v>1840090</v>
          </cell>
          <cell r="G151">
            <v>1840090</v>
          </cell>
          <cell r="H151">
            <v>1933934.59</v>
          </cell>
        </row>
        <row r="152">
          <cell r="B152" t="str">
            <v>FILTRO DE ACEITE</v>
          </cell>
          <cell r="C152" t="str">
            <v>UNIDAD</v>
          </cell>
          <cell r="D152">
            <v>1</v>
          </cell>
          <cell r="E152">
            <v>81000</v>
          </cell>
          <cell r="F152">
            <v>78570</v>
          </cell>
          <cell r="G152">
            <v>78570</v>
          </cell>
          <cell r="H152">
            <v>82577.070000000007</v>
          </cell>
        </row>
        <row r="153">
          <cell r="B153" t="str">
            <v>FILTRO DE AIRE</v>
          </cell>
          <cell r="C153" t="str">
            <v>UNIDAD</v>
          </cell>
          <cell r="D153">
            <v>1</v>
          </cell>
          <cell r="E153">
            <v>316000</v>
          </cell>
          <cell r="F153">
            <v>306520</v>
          </cell>
          <cell r="G153">
            <v>306520</v>
          </cell>
          <cell r="H153">
            <v>322152.52</v>
          </cell>
        </row>
        <row r="154">
          <cell r="B154" t="str">
            <v>FILTRO DE COMBUSTIBLE</v>
          </cell>
          <cell r="C154" t="str">
            <v>UNIDAD</v>
          </cell>
          <cell r="D154">
            <v>1</v>
          </cell>
          <cell r="E154">
            <v>398000</v>
          </cell>
          <cell r="F154">
            <v>386060</v>
          </cell>
          <cell r="G154">
            <v>386060</v>
          </cell>
          <cell r="H154">
            <v>405749.06</v>
          </cell>
        </row>
        <row r="155">
          <cell r="B155" t="str">
            <v>FILTRO EVAPORADOR A/C</v>
          </cell>
          <cell r="C155" t="str">
            <v>UNIDAD</v>
          </cell>
          <cell r="D155">
            <v>1</v>
          </cell>
          <cell r="E155">
            <v>4068000</v>
          </cell>
          <cell r="F155">
            <v>3945960</v>
          </cell>
          <cell r="G155">
            <v>3945960</v>
          </cell>
          <cell r="H155">
            <v>4147203.96</v>
          </cell>
        </row>
        <row r="156">
          <cell r="B156" t="str">
            <v>FILTRO PRINCIPAL ACEITE</v>
          </cell>
          <cell r="C156" t="str">
            <v>UNIDAD</v>
          </cell>
          <cell r="D156">
            <v>1</v>
          </cell>
          <cell r="E156">
            <v>81000</v>
          </cell>
          <cell r="F156">
            <v>78570</v>
          </cell>
          <cell r="G156">
            <v>78570</v>
          </cell>
          <cell r="H156">
            <v>82577.070000000007</v>
          </cell>
        </row>
        <row r="157">
          <cell r="B157" t="str">
            <v>FISIBLE DE AUTOMOCION MINI DE 2 A 30 AMPER</v>
          </cell>
          <cell r="C157" t="str">
            <v>UNIDAD</v>
          </cell>
          <cell r="D157">
            <v>1</v>
          </cell>
          <cell r="E157">
            <v>6000</v>
          </cell>
          <cell r="F157">
            <v>5820</v>
          </cell>
          <cell r="G157">
            <v>5820</v>
          </cell>
          <cell r="H157">
            <v>6116.82</v>
          </cell>
        </row>
        <row r="158">
          <cell r="B158" t="str">
            <v>FISIBLE MAXI DE 20 A 50 AMPER</v>
          </cell>
          <cell r="C158" t="str">
            <v>UNIDAD</v>
          </cell>
          <cell r="D158">
            <v>1</v>
          </cell>
          <cell r="E158">
            <v>15000</v>
          </cell>
          <cell r="F158">
            <v>14550</v>
          </cell>
          <cell r="G158">
            <v>14550</v>
          </cell>
          <cell r="H158">
            <v>15292.05</v>
          </cell>
        </row>
        <row r="159">
          <cell r="B159" t="str">
            <v>FISIBLE MINI PERFIL BAJO DE 2 A 30 AMPER</v>
          </cell>
          <cell r="C159" t="str">
            <v>UNIDAD</v>
          </cell>
          <cell r="D159">
            <v>1</v>
          </cell>
          <cell r="E159">
            <v>15000</v>
          </cell>
          <cell r="F159">
            <v>14550</v>
          </cell>
          <cell r="G159">
            <v>14550</v>
          </cell>
          <cell r="H159">
            <v>15292.05</v>
          </cell>
        </row>
        <row r="160">
          <cell r="B160" t="str">
            <v>FUSIBLE TERMICO</v>
          </cell>
          <cell r="C160" t="str">
            <v>UNIDAD</v>
          </cell>
          <cell r="D160">
            <v>1</v>
          </cell>
          <cell r="E160">
            <v>125000</v>
          </cell>
          <cell r="F160">
            <v>121250</v>
          </cell>
          <cell r="G160">
            <v>121250</v>
          </cell>
          <cell r="H160">
            <v>127433.75</v>
          </cell>
        </row>
        <row r="161">
          <cell r="B161" t="str">
            <v>GRASA DE LITIO</v>
          </cell>
          <cell r="C161" t="str">
            <v>UNIDAD</v>
          </cell>
          <cell r="D161">
            <v>1</v>
          </cell>
          <cell r="E161">
            <v>18000</v>
          </cell>
          <cell r="F161">
            <v>17460</v>
          </cell>
          <cell r="G161">
            <v>17460</v>
          </cell>
          <cell r="H161">
            <v>18350.46</v>
          </cell>
        </row>
        <row r="162">
          <cell r="B162" t="str">
            <v>GUARDAPOLVO HORQUILLA</v>
          </cell>
          <cell r="C162" t="str">
            <v>UNIDAD</v>
          </cell>
          <cell r="D162">
            <v>1</v>
          </cell>
          <cell r="E162">
            <v>79001</v>
          </cell>
          <cell r="F162">
            <v>76631</v>
          </cell>
          <cell r="G162">
            <v>76631</v>
          </cell>
          <cell r="H162">
            <v>80539.180999999997</v>
          </cell>
        </row>
        <row r="163">
          <cell r="B163" t="str">
            <v>GUAYA ACELERADOR</v>
          </cell>
          <cell r="C163" t="str">
            <v>UNIDAD</v>
          </cell>
          <cell r="D163">
            <v>1</v>
          </cell>
          <cell r="E163">
            <v>603000</v>
          </cell>
          <cell r="F163">
            <v>584910</v>
          </cell>
          <cell r="G163">
            <v>584910</v>
          </cell>
          <cell r="H163">
            <v>614740.41</v>
          </cell>
        </row>
        <row r="164">
          <cell r="B164" t="str">
            <v>GUAYA FRENO DE MANO - DER</v>
          </cell>
          <cell r="C164" t="str">
            <v>UNIDAD</v>
          </cell>
          <cell r="D164">
            <v>1</v>
          </cell>
          <cell r="E164">
            <v>395000</v>
          </cell>
          <cell r="F164">
            <v>383150</v>
          </cell>
          <cell r="G164">
            <v>383150</v>
          </cell>
          <cell r="H164">
            <v>402690.65</v>
          </cell>
        </row>
        <row r="165">
          <cell r="B165" t="str">
            <v>GUAYA FRENO DE MANO – IZQ</v>
          </cell>
          <cell r="C165" t="str">
            <v>UNIDAD</v>
          </cell>
          <cell r="D165">
            <v>1</v>
          </cell>
          <cell r="E165">
            <v>395000</v>
          </cell>
          <cell r="F165">
            <v>383150</v>
          </cell>
          <cell r="G165">
            <v>383150</v>
          </cell>
          <cell r="H165">
            <v>402690.65</v>
          </cell>
        </row>
        <row r="166">
          <cell r="B166" t="str">
            <v>GUIAS VALVULA</v>
          </cell>
          <cell r="C166" t="str">
            <v>JUEGO</v>
          </cell>
          <cell r="D166">
            <v>1</v>
          </cell>
          <cell r="E166">
            <v>1080000</v>
          </cell>
          <cell r="F166">
            <v>1047600</v>
          </cell>
          <cell r="G166">
            <v>1047600</v>
          </cell>
          <cell r="H166">
            <v>1101027.6000000001</v>
          </cell>
        </row>
        <row r="167">
          <cell r="B167" t="str">
            <v>GUIAS VALVULA ADMISION</v>
          </cell>
          <cell r="C167" t="str">
            <v>JUEGO</v>
          </cell>
          <cell r="D167">
            <v>1</v>
          </cell>
          <cell r="E167">
            <v>540000</v>
          </cell>
          <cell r="F167">
            <v>523800</v>
          </cell>
          <cell r="G167">
            <v>523800</v>
          </cell>
          <cell r="H167">
            <v>550513.80000000005</v>
          </cell>
        </row>
        <row r="168">
          <cell r="B168" t="str">
            <v>GUIAS VALVULA ESCAPE</v>
          </cell>
          <cell r="C168" t="str">
            <v>JUEGO</v>
          </cell>
          <cell r="D168">
            <v>1</v>
          </cell>
          <cell r="E168">
            <v>540000</v>
          </cell>
          <cell r="F168">
            <v>523800</v>
          </cell>
          <cell r="G168">
            <v>523800</v>
          </cell>
          <cell r="H168">
            <v>550513.80000000005</v>
          </cell>
        </row>
        <row r="169">
          <cell r="B169" t="str">
            <v>HORQUILLA DE CAMBIO DE ALTA VELOCIDAD</v>
          </cell>
          <cell r="C169" t="str">
            <v>UNIDAD</v>
          </cell>
          <cell r="D169">
            <v>1</v>
          </cell>
          <cell r="E169">
            <v>393999</v>
          </cell>
          <cell r="F169">
            <v>382179</v>
          </cell>
          <cell r="G169">
            <v>382179</v>
          </cell>
          <cell r="H169">
            <v>401670.12900000002</v>
          </cell>
        </row>
        <row r="170">
          <cell r="B170" t="str">
            <v>HORQUILLA DE CAMBIO DE BAJA VELOCIDAD</v>
          </cell>
          <cell r="C170" t="str">
            <v>UNIDAD</v>
          </cell>
          <cell r="D170">
            <v>1</v>
          </cell>
          <cell r="E170">
            <v>318000</v>
          </cell>
          <cell r="F170">
            <v>308460</v>
          </cell>
          <cell r="G170">
            <v>308460</v>
          </cell>
          <cell r="H170">
            <v>324191.46000000002</v>
          </cell>
        </row>
        <row r="171">
          <cell r="B171" t="str">
            <v>HORQUILLA DE CAMBIO DE REVERSA/QUINTA MARCHA</v>
          </cell>
          <cell r="C171" t="str">
            <v>UNIDAD</v>
          </cell>
          <cell r="D171">
            <v>1</v>
          </cell>
          <cell r="E171">
            <v>410000</v>
          </cell>
          <cell r="F171">
            <v>397700</v>
          </cell>
          <cell r="G171">
            <v>397700</v>
          </cell>
          <cell r="H171">
            <v>417982.7</v>
          </cell>
        </row>
        <row r="172">
          <cell r="B172" t="str">
            <v>HORQUILLA EMBRAGUE</v>
          </cell>
          <cell r="C172" t="str">
            <v>UNIDAD</v>
          </cell>
          <cell r="D172">
            <v>1</v>
          </cell>
          <cell r="E172">
            <v>294000</v>
          </cell>
          <cell r="F172">
            <v>285180</v>
          </cell>
          <cell r="G172">
            <v>285180</v>
          </cell>
          <cell r="H172">
            <v>299724.18</v>
          </cell>
        </row>
        <row r="173">
          <cell r="B173" t="str">
            <v>IMPULSADOR MOTOR</v>
          </cell>
          <cell r="C173" t="str">
            <v>UNIDAD</v>
          </cell>
          <cell r="D173">
            <v>1</v>
          </cell>
          <cell r="E173">
            <v>91000</v>
          </cell>
          <cell r="F173">
            <v>88270</v>
          </cell>
          <cell r="G173">
            <v>88270</v>
          </cell>
          <cell r="H173">
            <v>92771.77</v>
          </cell>
        </row>
        <row r="174">
          <cell r="B174" t="str">
            <v>IMPULSOR O BENDIX</v>
          </cell>
          <cell r="C174" t="str">
            <v>UNIDAD</v>
          </cell>
          <cell r="D174">
            <v>1</v>
          </cell>
          <cell r="E174">
            <v>777000</v>
          </cell>
          <cell r="F174">
            <v>753690</v>
          </cell>
          <cell r="G174">
            <v>753690</v>
          </cell>
          <cell r="H174">
            <v>792128.19</v>
          </cell>
        </row>
        <row r="175">
          <cell r="B175" t="str">
            <v>INDUCIDO ALTERNADOR</v>
          </cell>
          <cell r="C175" t="str">
            <v>UNIDAD</v>
          </cell>
          <cell r="D175">
            <v>1</v>
          </cell>
          <cell r="E175">
            <v>923000</v>
          </cell>
          <cell r="F175">
            <v>895310</v>
          </cell>
          <cell r="G175">
            <v>895310</v>
          </cell>
          <cell r="H175">
            <v>940970.81</v>
          </cell>
        </row>
        <row r="176">
          <cell r="B176" t="str">
            <v>INSTALACION DE ALTA</v>
          </cell>
          <cell r="C176" t="str">
            <v>UNIDAD</v>
          </cell>
          <cell r="D176">
            <v>1</v>
          </cell>
          <cell r="E176">
            <v>1431000</v>
          </cell>
          <cell r="F176">
            <v>1388070</v>
          </cell>
          <cell r="G176">
            <v>1388070</v>
          </cell>
          <cell r="H176">
            <v>1458861.57</v>
          </cell>
        </row>
        <row r="177">
          <cell r="B177" t="str">
            <v>INTERRUPTOR ELEVA VIDRIOS</v>
          </cell>
          <cell r="C177" t="str">
            <v>UNIDAD</v>
          </cell>
          <cell r="D177">
            <v>1</v>
          </cell>
          <cell r="E177">
            <v>1261000</v>
          </cell>
          <cell r="F177">
            <v>1223170</v>
          </cell>
          <cell r="G177">
            <v>1223170</v>
          </cell>
          <cell r="H177">
            <v>1285551.67</v>
          </cell>
        </row>
        <row r="178">
          <cell r="B178" t="str">
            <v>INTERRUPTOR O PERA DE REVERSA</v>
          </cell>
          <cell r="C178" t="str">
            <v>UNIDAD</v>
          </cell>
          <cell r="D178">
            <v>1</v>
          </cell>
          <cell r="E178">
            <v>213000</v>
          </cell>
          <cell r="F178">
            <v>206610</v>
          </cell>
          <cell r="G178">
            <v>206610</v>
          </cell>
          <cell r="H178">
            <v>217147.11</v>
          </cell>
        </row>
        <row r="179">
          <cell r="B179" t="str">
            <v>INTERRUPTOR PARQUEO</v>
          </cell>
          <cell r="C179" t="str">
            <v>UNIDAD</v>
          </cell>
          <cell r="D179">
            <v>1</v>
          </cell>
          <cell r="E179">
            <v>300000</v>
          </cell>
          <cell r="F179">
            <v>291000</v>
          </cell>
          <cell r="G179">
            <v>291000</v>
          </cell>
          <cell r="H179">
            <v>305841</v>
          </cell>
        </row>
        <row r="180">
          <cell r="B180" t="str">
            <v>INYECTOR</v>
          </cell>
          <cell r="C180" t="str">
            <v>UNIDAD</v>
          </cell>
          <cell r="D180">
            <v>1</v>
          </cell>
          <cell r="E180">
            <v>1261000</v>
          </cell>
          <cell r="F180">
            <v>1223170</v>
          </cell>
          <cell r="G180">
            <v>1223170</v>
          </cell>
          <cell r="H180">
            <v>1285551.67</v>
          </cell>
        </row>
        <row r="181">
          <cell r="B181" t="str">
            <v>JUEGO DE CAUCHO VALVULAS</v>
          </cell>
          <cell r="C181" t="str">
            <v>JUEGO</v>
          </cell>
          <cell r="D181">
            <v>1</v>
          </cell>
          <cell r="E181">
            <v>984000</v>
          </cell>
          <cell r="F181">
            <v>954480</v>
          </cell>
          <cell r="G181">
            <v>954480</v>
          </cell>
          <cell r="H181">
            <v>1003158.48</v>
          </cell>
        </row>
        <row r="182">
          <cell r="B182" t="str">
            <v>JUEGO DE LAINAS AJUSTE DIFERENCIAL</v>
          </cell>
          <cell r="C182" t="str">
            <v>JUEGO</v>
          </cell>
          <cell r="D182">
            <v>1</v>
          </cell>
          <cell r="E182">
            <v>244000</v>
          </cell>
          <cell r="F182">
            <v>236680</v>
          </cell>
          <cell r="G182">
            <v>236680</v>
          </cell>
          <cell r="H182">
            <v>248750.68</v>
          </cell>
        </row>
        <row r="183">
          <cell r="B183" t="str">
            <v>JUNTA CUERPO DEL ACELERADOR</v>
          </cell>
          <cell r="C183" t="str">
            <v>UNIDAD</v>
          </cell>
          <cell r="D183">
            <v>1</v>
          </cell>
          <cell r="E183">
            <v>42000</v>
          </cell>
          <cell r="F183">
            <v>40740</v>
          </cell>
          <cell r="G183">
            <v>40740</v>
          </cell>
          <cell r="H183">
            <v>42817.74</v>
          </cell>
        </row>
        <row r="184">
          <cell r="B184" t="str">
            <v>JUNTA CULATA</v>
          </cell>
          <cell r="C184" t="str">
            <v>UNIDAD</v>
          </cell>
          <cell r="D184">
            <v>1</v>
          </cell>
          <cell r="E184">
            <v>611000</v>
          </cell>
          <cell r="F184">
            <v>592670</v>
          </cell>
          <cell r="G184">
            <v>592670</v>
          </cell>
          <cell r="H184">
            <v>622896.17000000004</v>
          </cell>
        </row>
        <row r="185">
          <cell r="B185" t="str">
            <v>JUNTA DEL MULTIPLE ESCAPE</v>
          </cell>
          <cell r="C185" t="str">
            <v>UNIDAD</v>
          </cell>
          <cell r="D185">
            <v>1</v>
          </cell>
          <cell r="E185">
            <v>139000</v>
          </cell>
          <cell r="F185">
            <v>134830</v>
          </cell>
          <cell r="G185">
            <v>134830</v>
          </cell>
          <cell r="H185">
            <v>141706.32999999999</v>
          </cell>
        </row>
        <row r="186">
          <cell r="B186" t="str">
            <v>JUNTA MULTIPLE</v>
          </cell>
          <cell r="C186" t="str">
            <v>UNIDAD</v>
          </cell>
          <cell r="D186">
            <v>1</v>
          </cell>
          <cell r="E186">
            <v>139000</v>
          </cell>
          <cell r="F186">
            <v>134830</v>
          </cell>
          <cell r="G186">
            <v>134830</v>
          </cell>
          <cell r="H186">
            <v>141706.32999999999</v>
          </cell>
        </row>
        <row r="187">
          <cell r="B187" t="str">
            <v>JUNTA MULTIPLE DE ADMISION</v>
          </cell>
          <cell r="C187" t="str">
            <v>UNIDAD</v>
          </cell>
          <cell r="D187">
            <v>1</v>
          </cell>
          <cell r="E187">
            <v>83000</v>
          </cell>
          <cell r="F187">
            <v>80510</v>
          </cell>
          <cell r="G187">
            <v>80510</v>
          </cell>
          <cell r="H187">
            <v>84616.01</v>
          </cell>
        </row>
        <row r="188">
          <cell r="B188" t="str">
            <v>JUNTA TAPA VALVULAS</v>
          </cell>
          <cell r="C188" t="str">
            <v>UNIDAD</v>
          </cell>
          <cell r="D188">
            <v>1</v>
          </cell>
          <cell r="E188">
            <v>127000</v>
          </cell>
          <cell r="F188">
            <v>123190</v>
          </cell>
          <cell r="G188">
            <v>123190</v>
          </cell>
          <cell r="H188">
            <v>129472.69</v>
          </cell>
        </row>
        <row r="189">
          <cell r="B189" t="str">
            <v>LAMPARA DIRECCIONAL DER</v>
          </cell>
          <cell r="C189" t="str">
            <v>UNIDAD</v>
          </cell>
          <cell r="D189">
            <v>1</v>
          </cell>
          <cell r="E189">
            <v>650000</v>
          </cell>
          <cell r="F189">
            <v>630500</v>
          </cell>
          <cell r="G189">
            <v>630500</v>
          </cell>
          <cell r="H189">
            <v>662655.5</v>
          </cell>
        </row>
        <row r="190">
          <cell r="B190" t="str">
            <v>LAMPARA DIRECCIONAL IZQ.</v>
          </cell>
          <cell r="C190" t="str">
            <v>UNIDAD</v>
          </cell>
          <cell r="D190">
            <v>1</v>
          </cell>
          <cell r="E190">
            <v>650000</v>
          </cell>
          <cell r="F190">
            <v>630500</v>
          </cell>
          <cell r="G190">
            <v>630500</v>
          </cell>
          <cell r="H190">
            <v>662655.5</v>
          </cell>
        </row>
        <row r="191">
          <cell r="B191" t="str">
            <v>LAMPARA STOP TRASERO</v>
          </cell>
          <cell r="C191" t="str">
            <v>UNIDAD</v>
          </cell>
          <cell r="D191">
            <v>1</v>
          </cell>
          <cell r="E191">
            <v>607000</v>
          </cell>
          <cell r="F191">
            <v>588790</v>
          </cell>
          <cell r="G191">
            <v>588790</v>
          </cell>
          <cell r="H191">
            <v>618818.29</v>
          </cell>
        </row>
        <row r="192">
          <cell r="B192" t="str">
            <v>LAMPARA STOP TRASERO DER</v>
          </cell>
          <cell r="C192" t="str">
            <v>UNIDAD</v>
          </cell>
          <cell r="D192">
            <v>1</v>
          </cell>
          <cell r="E192">
            <v>619000</v>
          </cell>
          <cell r="F192">
            <v>600430</v>
          </cell>
          <cell r="G192">
            <v>600430</v>
          </cell>
          <cell r="H192">
            <v>631051.93000000005</v>
          </cell>
        </row>
        <row r="193">
          <cell r="B193" t="str">
            <v>LAMPARA STOP TRASERO IZQ.</v>
          </cell>
          <cell r="C193" t="str">
            <v>UNIDAD</v>
          </cell>
          <cell r="D193">
            <v>1</v>
          </cell>
          <cell r="E193">
            <v>607000</v>
          </cell>
          <cell r="F193">
            <v>588790</v>
          </cell>
          <cell r="G193">
            <v>588790</v>
          </cell>
          <cell r="H193">
            <v>618818.29</v>
          </cell>
        </row>
        <row r="194">
          <cell r="B194" t="str">
            <v>LAMPARA UNIDAD LUZ DER</v>
          </cell>
          <cell r="C194" t="str">
            <v>UNIDAD</v>
          </cell>
          <cell r="D194">
            <v>1</v>
          </cell>
          <cell r="E194">
            <v>1407000</v>
          </cell>
          <cell r="F194">
            <v>1364790</v>
          </cell>
          <cell r="G194">
            <v>1364790</v>
          </cell>
          <cell r="H194">
            <v>1434394.29</v>
          </cell>
        </row>
        <row r="195">
          <cell r="B195" t="str">
            <v>LAMPARA UNIDAD LUZ IZQ.</v>
          </cell>
          <cell r="C195" t="str">
            <v>UNIDAD</v>
          </cell>
          <cell r="D195">
            <v>1</v>
          </cell>
          <cell r="E195">
            <v>1492001</v>
          </cell>
          <cell r="F195">
            <v>1447241</v>
          </cell>
          <cell r="G195">
            <v>1447241</v>
          </cell>
          <cell r="H195">
            <v>1521050.291</v>
          </cell>
        </row>
        <row r="196">
          <cell r="B196" t="str">
            <v>LIANAS ANTI RUIDO PASTILLAS</v>
          </cell>
          <cell r="C196" t="str">
            <v>JUEGO</v>
          </cell>
          <cell r="D196">
            <v>1</v>
          </cell>
          <cell r="E196">
            <v>277999</v>
          </cell>
          <cell r="F196">
            <v>269659</v>
          </cell>
          <cell r="G196">
            <v>269659</v>
          </cell>
          <cell r="H196">
            <v>283411.609</v>
          </cell>
        </row>
        <row r="197">
          <cell r="B197" t="str">
            <v>LIMITADOR FRENADA</v>
          </cell>
          <cell r="C197" t="str">
            <v>UNIDAD</v>
          </cell>
          <cell r="D197">
            <v>1</v>
          </cell>
          <cell r="E197">
            <v>994999</v>
          </cell>
          <cell r="F197">
            <v>965149</v>
          </cell>
          <cell r="G197">
            <v>965149</v>
          </cell>
          <cell r="H197">
            <v>1014371.599</v>
          </cell>
        </row>
        <row r="198">
          <cell r="B198" t="str">
            <v>LIMPIA CARBURADO</v>
          </cell>
          <cell r="C198" t="str">
            <v>UNIDAD</v>
          </cell>
          <cell r="D198">
            <v>1</v>
          </cell>
          <cell r="E198">
            <v>55000</v>
          </cell>
          <cell r="F198">
            <v>53350</v>
          </cell>
          <cell r="G198">
            <v>53350</v>
          </cell>
          <cell r="H198">
            <v>56070.85</v>
          </cell>
        </row>
        <row r="199">
          <cell r="B199" t="str">
            <v>LIMPIADOR DE INYECTORES</v>
          </cell>
          <cell r="C199" t="str">
            <v>UNIDAD</v>
          </cell>
          <cell r="D199">
            <v>1</v>
          </cell>
          <cell r="E199">
            <v>94000</v>
          </cell>
          <cell r="F199">
            <v>91180</v>
          </cell>
          <cell r="G199">
            <v>91180</v>
          </cell>
          <cell r="H199">
            <v>95830.18</v>
          </cell>
        </row>
        <row r="200">
          <cell r="B200" t="str">
            <v>LIMPIADOR INYECTORES</v>
          </cell>
          <cell r="C200" t="str">
            <v>UNIDAD</v>
          </cell>
          <cell r="D200">
            <v>1</v>
          </cell>
          <cell r="E200">
            <v>94000</v>
          </cell>
          <cell r="F200">
            <v>91180</v>
          </cell>
          <cell r="G200">
            <v>91180</v>
          </cell>
          <cell r="H200">
            <v>95830.18</v>
          </cell>
        </row>
        <row r="201">
          <cell r="B201" t="str">
            <v>LIMPIADOR PARTES DE FRENO</v>
          </cell>
          <cell r="C201" t="str">
            <v>UNIDAD</v>
          </cell>
          <cell r="D201">
            <v>1</v>
          </cell>
          <cell r="E201">
            <v>717000</v>
          </cell>
          <cell r="F201">
            <v>695490</v>
          </cell>
          <cell r="G201">
            <v>695490</v>
          </cell>
          <cell r="H201">
            <v>730959.99</v>
          </cell>
        </row>
        <row r="202">
          <cell r="B202" t="str">
            <v>LINEA COMPRESOR A/A A CONDENSADOR</v>
          </cell>
          <cell r="C202" t="str">
            <v>UNIDAD</v>
          </cell>
          <cell r="D202">
            <v>1</v>
          </cell>
          <cell r="E202">
            <v>1190000</v>
          </cell>
          <cell r="F202">
            <v>1154300</v>
          </cell>
          <cell r="G202">
            <v>1154300</v>
          </cell>
          <cell r="H202">
            <v>1213169.3</v>
          </cell>
        </row>
        <row r="203">
          <cell r="B203" t="str">
            <v>LINEA COMPRESOR A/A AL EVAPORADOR</v>
          </cell>
          <cell r="C203" t="str">
            <v>UNIDAD</v>
          </cell>
          <cell r="D203">
            <v>1</v>
          </cell>
          <cell r="E203">
            <v>1603000</v>
          </cell>
          <cell r="F203">
            <v>1554910</v>
          </cell>
          <cell r="G203">
            <v>1554910</v>
          </cell>
          <cell r="H203">
            <v>1634210.41</v>
          </cell>
        </row>
        <row r="204">
          <cell r="B204" t="str">
            <v>LIQUIDO DE FRENOS X PINTA</v>
          </cell>
          <cell r="C204" t="str">
            <v>UNIDAD</v>
          </cell>
          <cell r="D204">
            <v>1</v>
          </cell>
          <cell r="E204">
            <v>57999</v>
          </cell>
          <cell r="F204">
            <v>56259</v>
          </cell>
          <cell r="G204">
            <v>56259</v>
          </cell>
          <cell r="H204">
            <v>59128.209000000003</v>
          </cell>
        </row>
        <row r="205">
          <cell r="B205" t="str">
            <v>LIQUIDO REFRIGERANTE</v>
          </cell>
          <cell r="C205" t="str">
            <v>GALON</v>
          </cell>
          <cell r="D205">
            <v>1</v>
          </cell>
          <cell r="E205">
            <v>93000</v>
          </cell>
          <cell r="F205">
            <v>90210</v>
          </cell>
          <cell r="G205">
            <v>90210</v>
          </cell>
          <cell r="H205">
            <v>94810.71</v>
          </cell>
        </row>
        <row r="206">
          <cell r="B206" t="str">
            <v>LLANTA</v>
          </cell>
          <cell r="C206" t="str">
            <v>UNIDAD</v>
          </cell>
          <cell r="D206">
            <v>1</v>
          </cell>
          <cell r="E206">
            <v>1250000</v>
          </cell>
          <cell r="F206">
            <v>1212500</v>
          </cell>
          <cell r="G206">
            <v>1212500</v>
          </cell>
          <cell r="H206">
            <v>1274337.5</v>
          </cell>
        </row>
        <row r="207">
          <cell r="B207" t="str">
            <v>LLANTAS (ESPECIALES DE TACO)</v>
          </cell>
          <cell r="C207" t="str">
            <v>UNIDAD</v>
          </cell>
          <cell r="D207">
            <v>1</v>
          </cell>
          <cell r="E207">
            <v>1250000</v>
          </cell>
          <cell r="F207">
            <v>1212500</v>
          </cell>
          <cell r="G207">
            <v>1212500</v>
          </cell>
          <cell r="H207">
            <v>1274337.5</v>
          </cell>
        </row>
        <row r="208">
          <cell r="B208" t="str">
            <v>LLAVE SWITCH</v>
          </cell>
          <cell r="C208" t="str">
            <v>UNIDAD</v>
          </cell>
          <cell r="D208">
            <v>1</v>
          </cell>
          <cell r="E208">
            <v>51999</v>
          </cell>
          <cell r="F208">
            <v>50439</v>
          </cell>
          <cell r="G208">
            <v>50439</v>
          </cell>
          <cell r="H208">
            <v>53011.389000000003</v>
          </cell>
        </row>
        <row r="209">
          <cell r="B209" t="str">
            <v>LUCES LATERALES</v>
          </cell>
          <cell r="C209" t="str">
            <v>UNIDAD</v>
          </cell>
          <cell r="D209">
            <v>1</v>
          </cell>
          <cell r="E209">
            <v>580000</v>
          </cell>
          <cell r="F209">
            <v>562600</v>
          </cell>
          <cell r="G209">
            <v>562600</v>
          </cell>
          <cell r="H209">
            <v>591292.6</v>
          </cell>
        </row>
        <row r="210">
          <cell r="B210" t="str">
            <v>MANGAS SINCRONIZADORAS CAMBIOS</v>
          </cell>
          <cell r="C210" t="str">
            <v>UNIDAD</v>
          </cell>
          <cell r="D210">
            <v>1</v>
          </cell>
          <cell r="E210">
            <v>557000</v>
          </cell>
          <cell r="F210">
            <v>540290</v>
          </cell>
          <cell r="G210">
            <v>540290</v>
          </cell>
          <cell r="H210">
            <v>567844.79</v>
          </cell>
        </row>
        <row r="211">
          <cell r="B211" t="str">
            <v>MANGERA FRENO TRASERO</v>
          </cell>
          <cell r="C211" t="str">
            <v>UNIDAD</v>
          </cell>
          <cell r="D211">
            <v>1</v>
          </cell>
          <cell r="E211">
            <v>176999</v>
          </cell>
          <cell r="F211">
            <v>171689</v>
          </cell>
          <cell r="G211">
            <v>171689</v>
          </cell>
          <cell r="H211">
            <v>180445.139</v>
          </cell>
        </row>
        <row r="212">
          <cell r="B212" t="str">
            <v>MANGUERA A/A</v>
          </cell>
          <cell r="C212" t="str">
            <v>UNIDAD</v>
          </cell>
          <cell r="D212">
            <v>1</v>
          </cell>
          <cell r="E212">
            <v>1190000</v>
          </cell>
          <cell r="F212">
            <v>1154300</v>
          </cell>
          <cell r="G212">
            <v>1154300</v>
          </cell>
          <cell r="H212">
            <v>1213169.3</v>
          </cell>
        </row>
        <row r="213">
          <cell r="B213" t="str">
            <v>MANGUERA CALEFACTOR ENTRADA</v>
          </cell>
          <cell r="C213" t="str">
            <v>UNIDAD</v>
          </cell>
          <cell r="D213">
            <v>1</v>
          </cell>
          <cell r="E213">
            <v>1603000</v>
          </cell>
          <cell r="F213">
            <v>1554910</v>
          </cell>
          <cell r="G213">
            <v>1554910</v>
          </cell>
          <cell r="H213">
            <v>1634210.41</v>
          </cell>
        </row>
        <row r="214">
          <cell r="B214" t="str">
            <v>MANGUERA DE DESFOGUE</v>
          </cell>
          <cell r="C214" t="str">
            <v>UNIDAD</v>
          </cell>
          <cell r="D214">
            <v>1</v>
          </cell>
          <cell r="E214">
            <v>82001</v>
          </cell>
          <cell r="F214">
            <v>79541</v>
          </cell>
          <cell r="G214">
            <v>79541</v>
          </cell>
          <cell r="H214">
            <v>83597.591</v>
          </cell>
        </row>
        <row r="215">
          <cell r="B215" t="str">
            <v>MANGUERA DIRECCION HIDRAULICA</v>
          </cell>
          <cell r="C215" t="str">
            <v>UNIDAD</v>
          </cell>
          <cell r="D215">
            <v>1</v>
          </cell>
          <cell r="E215">
            <v>1982000</v>
          </cell>
          <cell r="F215">
            <v>1922540</v>
          </cell>
          <cell r="G215">
            <v>1922540</v>
          </cell>
          <cell r="H215">
            <v>2020589.54</v>
          </cell>
        </row>
        <row r="216">
          <cell r="B216" t="str">
            <v>MANGUERA ENTRADA MULTIPLE ADMISION</v>
          </cell>
          <cell r="C216" t="str">
            <v>UNIDAD</v>
          </cell>
          <cell r="D216">
            <v>1</v>
          </cell>
          <cell r="E216">
            <v>499000</v>
          </cell>
          <cell r="F216">
            <v>484030</v>
          </cell>
          <cell r="G216">
            <v>484030</v>
          </cell>
          <cell r="H216">
            <v>508715.53</v>
          </cell>
        </row>
        <row r="217">
          <cell r="B217" t="str">
            <v>MANGUERA FRENO DELANTERO</v>
          </cell>
          <cell r="C217" t="str">
            <v>UNIDAD</v>
          </cell>
          <cell r="D217">
            <v>1</v>
          </cell>
          <cell r="E217">
            <v>176999</v>
          </cell>
          <cell r="F217">
            <v>171689</v>
          </cell>
          <cell r="G217">
            <v>171689</v>
          </cell>
          <cell r="H217">
            <v>180445.139</v>
          </cell>
        </row>
        <row r="218">
          <cell r="B218" t="str">
            <v>MANGUERA FRENO TRASERO</v>
          </cell>
          <cell r="C218" t="str">
            <v>UNIDAD</v>
          </cell>
          <cell r="D218">
            <v>1</v>
          </cell>
          <cell r="E218">
            <v>179000</v>
          </cell>
          <cell r="F218">
            <v>173630</v>
          </cell>
          <cell r="G218">
            <v>173630</v>
          </cell>
          <cell r="H218">
            <v>182485.13</v>
          </cell>
        </row>
        <row r="219">
          <cell r="B219" t="str">
            <v>MANGUERA INFERIOR RADIADOR</v>
          </cell>
          <cell r="C219" t="str">
            <v>UNIDAD</v>
          </cell>
          <cell r="D219">
            <v>1</v>
          </cell>
          <cell r="E219">
            <v>109000</v>
          </cell>
          <cell r="F219">
            <v>105730</v>
          </cell>
          <cell r="G219">
            <v>105730</v>
          </cell>
          <cell r="H219">
            <v>111122.23</v>
          </cell>
        </row>
        <row r="220">
          <cell r="B220" t="str">
            <v>MANGUERA MULTIPLE ADMISION</v>
          </cell>
          <cell r="C220" t="str">
            <v>UNIDAD</v>
          </cell>
          <cell r="D220">
            <v>1</v>
          </cell>
          <cell r="E220">
            <v>499000</v>
          </cell>
          <cell r="F220">
            <v>484030</v>
          </cell>
          <cell r="G220">
            <v>484030</v>
          </cell>
          <cell r="H220">
            <v>508715.53</v>
          </cell>
        </row>
        <row r="221">
          <cell r="B221" t="str">
            <v>MANGUERA RETORNO TANQUE RECUPERADOR</v>
          </cell>
          <cell r="C221" t="str">
            <v>UNIDAD</v>
          </cell>
          <cell r="D221">
            <v>1</v>
          </cell>
          <cell r="E221">
            <v>28000</v>
          </cell>
          <cell r="F221">
            <v>27160</v>
          </cell>
          <cell r="G221">
            <v>27160</v>
          </cell>
          <cell r="H221">
            <v>28545.16</v>
          </cell>
        </row>
        <row r="222">
          <cell r="B222" t="str">
            <v>MANGUERA SUPERIOR RADIADOR</v>
          </cell>
          <cell r="C222" t="str">
            <v>UNIDAD</v>
          </cell>
          <cell r="D222">
            <v>1</v>
          </cell>
          <cell r="E222">
            <v>100000</v>
          </cell>
          <cell r="F222">
            <v>97000</v>
          </cell>
          <cell r="G222">
            <v>97000</v>
          </cell>
          <cell r="H222">
            <v>101947</v>
          </cell>
        </row>
        <row r="223">
          <cell r="B223" t="str">
            <v>MANGUERA TERMOSTATO</v>
          </cell>
          <cell r="C223" t="str">
            <v>UNIDAD</v>
          </cell>
          <cell r="D223">
            <v>1</v>
          </cell>
          <cell r="E223">
            <v>77000</v>
          </cell>
          <cell r="F223">
            <v>74690</v>
          </cell>
          <cell r="G223">
            <v>74690</v>
          </cell>
          <cell r="H223">
            <v>78499.19</v>
          </cell>
        </row>
        <row r="224">
          <cell r="B224" t="str">
            <v>MANGUITO SINCRONIZADOR DE 1-2 MARCHAS</v>
          </cell>
          <cell r="C224" t="str">
            <v>UNIDAD</v>
          </cell>
          <cell r="D224">
            <v>1</v>
          </cell>
          <cell r="E224">
            <v>557000</v>
          </cell>
          <cell r="F224">
            <v>540290</v>
          </cell>
          <cell r="G224">
            <v>540290</v>
          </cell>
          <cell r="H224">
            <v>567844.79</v>
          </cell>
        </row>
        <row r="225">
          <cell r="B225" t="str">
            <v>MANGUITO SINCRONIZADOR DE 3 Y 4 MARCHAS</v>
          </cell>
          <cell r="C225" t="str">
            <v>UNIDAD</v>
          </cell>
          <cell r="D225">
            <v>1</v>
          </cell>
          <cell r="E225">
            <v>524000</v>
          </cell>
          <cell r="F225">
            <v>508280</v>
          </cell>
          <cell r="G225">
            <v>508280</v>
          </cell>
          <cell r="H225">
            <v>534202.28</v>
          </cell>
        </row>
        <row r="226">
          <cell r="B226" t="str">
            <v>MANIJA PUERTA</v>
          </cell>
          <cell r="C226" t="str">
            <v>UNIDAD</v>
          </cell>
          <cell r="D226">
            <v>1</v>
          </cell>
          <cell r="E226">
            <v>439001</v>
          </cell>
          <cell r="F226">
            <v>425831</v>
          </cell>
          <cell r="G226">
            <v>425831</v>
          </cell>
          <cell r="H226">
            <v>447548.38099999999</v>
          </cell>
        </row>
        <row r="227">
          <cell r="B227" t="str">
            <v>MORDAZA</v>
          </cell>
          <cell r="C227" t="str">
            <v>UNIDAD</v>
          </cell>
          <cell r="D227">
            <v>1</v>
          </cell>
          <cell r="E227">
            <v>2776000</v>
          </cell>
          <cell r="F227">
            <v>2692720</v>
          </cell>
          <cell r="G227">
            <v>2692720</v>
          </cell>
          <cell r="H227">
            <v>2830048.72</v>
          </cell>
        </row>
        <row r="228">
          <cell r="B228" t="str">
            <v>MOTOR LIMPIA BRISAS</v>
          </cell>
          <cell r="C228" t="str">
            <v>UNIDAD</v>
          </cell>
          <cell r="D228">
            <v>1</v>
          </cell>
          <cell r="E228">
            <v>2214000</v>
          </cell>
          <cell r="F228">
            <v>2147580</v>
          </cell>
          <cell r="G228">
            <v>2147580</v>
          </cell>
          <cell r="H228">
            <v>2257106.58</v>
          </cell>
        </row>
        <row r="229">
          <cell r="B229" t="str">
            <v>MUÑECO O TEMPLETE ESTABILIZADORA</v>
          </cell>
          <cell r="C229" t="str">
            <v>UNIDAD</v>
          </cell>
          <cell r="D229">
            <v>1</v>
          </cell>
          <cell r="E229">
            <v>452000</v>
          </cell>
          <cell r="F229">
            <v>438440</v>
          </cell>
          <cell r="G229">
            <v>438440</v>
          </cell>
          <cell r="H229">
            <v>460800.44</v>
          </cell>
        </row>
        <row r="230">
          <cell r="B230" t="str">
            <v>PALANCA DE CAMBIO</v>
          </cell>
          <cell r="C230" t="str">
            <v>UNIDAD</v>
          </cell>
          <cell r="D230">
            <v>1</v>
          </cell>
          <cell r="E230">
            <v>962000</v>
          </cell>
          <cell r="F230">
            <v>933140</v>
          </cell>
          <cell r="G230">
            <v>933140</v>
          </cell>
          <cell r="H230">
            <v>980730.14</v>
          </cell>
        </row>
        <row r="231">
          <cell r="B231" t="str">
            <v>PALANCA GUIA DEL CONTROL DE CAMBIOS</v>
          </cell>
          <cell r="C231" t="str">
            <v>UNIDAD</v>
          </cell>
          <cell r="D231">
            <v>1</v>
          </cell>
          <cell r="E231">
            <v>166000</v>
          </cell>
          <cell r="F231">
            <v>161020</v>
          </cell>
          <cell r="G231">
            <v>161020</v>
          </cell>
          <cell r="H231">
            <v>169232.02</v>
          </cell>
        </row>
        <row r="232">
          <cell r="B232" t="str">
            <v>PALANCA SELECTORA</v>
          </cell>
          <cell r="C232" t="str">
            <v>UNIDAD</v>
          </cell>
          <cell r="D232">
            <v>1</v>
          </cell>
          <cell r="E232">
            <v>158999</v>
          </cell>
          <cell r="F232">
            <v>154229</v>
          </cell>
          <cell r="G232">
            <v>154229</v>
          </cell>
          <cell r="H232">
            <v>162094.679</v>
          </cell>
        </row>
        <row r="233">
          <cell r="B233" t="str">
            <v>PANAL A/A</v>
          </cell>
          <cell r="C233" t="str">
            <v>UNIDAD</v>
          </cell>
          <cell r="D233">
            <v>1</v>
          </cell>
          <cell r="E233">
            <v>4307000</v>
          </cell>
          <cell r="F233">
            <v>4177790</v>
          </cell>
          <cell r="G233">
            <v>4177790</v>
          </cell>
          <cell r="H233">
            <v>4390857.29</v>
          </cell>
        </row>
        <row r="234">
          <cell r="B234" t="str">
            <v>PARLANTES</v>
          </cell>
          <cell r="C234" t="str">
            <v>UNIDAD</v>
          </cell>
          <cell r="D234">
            <v>1</v>
          </cell>
          <cell r="E234">
            <v>665001</v>
          </cell>
          <cell r="F234">
            <v>645051</v>
          </cell>
          <cell r="G234">
            <v>645051</v>
          </cell>
          <cell r="H234">
            <v>677948.60100000002</v>
          </cell>
        </row>
        <row r="235">
          <cell r="B235" t="str">
            <v>PASADOR DEL EJE DEL DIFERENCIAL</v>
          </cell>
          <cell r="C235" t="str">
            <v>UNIDAD</v>
          </cell>
          <cell r="D235">
            <v>1</v>
          </cell>
          <cell r="E235">
            <v>99000</v>
          </cell>
          <cell r="F235">
            <v>96030</v>
          </cell>
          <cell r="G235">
            <v>96030</v>
          </cell>
          <cell r="H235">
            <v>100927.53</v>
          </cell>
        </row>
        <row r="236">
          <cell r="B236" t="str">
            <v>PASADOR ECUALIZADOR DIFERENCIAL</v>
          </cell>
          <cell r="C236" t="str">
            <v>UNIDAD</v>
          </cell>
          <cell r="D236">
            <v>1</v>
          </cell>
          <cell r="E236">
            <v>99000</v>
          </cell>
          <cell r="F236">
            <v>96030</v>
          </cell>
          <cell r="G236">
            <v>96030</v>
          </cell>
          <cell r="H236">
            <v>100927.53</v>
          </cell>
        </row>
        <row r="237">
          <cell r="B237" t="str">
            <v>PASADOR SELECTOR CAMBIOS</v>
          </cell>
          <cell r="C237" t="str">
            <v>UNIDAD</v>
          </cell>
          <cell r="D237">
            <v>1</v>
          </cell>
          <cell r="E237">
            <v>166000</v>
          </cell>
          <cell r="F237">
            <v>161020</v>
          </cell>
          <cell r="G237">
            <v>161020</v>
          </cell>
          <cell r="H237">
            <v>169232.02</v>
          </cell>
        </row>
        <row r="238">
          <cell r="B238" t="str">
            <v>PASTILLAS FRENOS (X 4 UNID) DELANTERAS</v>
          </cell>
          <cell r="C238" t="str">
            <v>JUEGO</v>
          </cell>
          <cell r="D238">
            <v>1</v>
          </cell>
          <cell r="E238">
            <v>609000</v>
          </cell>
          <cell r="F238">
            <v>590730</v>
          </cell>
          <cell r="G238">
            <v>590730</v>
          </cell>
          <cell r="H238">
            <v>620857.23</v>
          </cell>
        </row>
        <row r="239">
          <cell r="B239" t="str">
            <v>PASTILLAS FRENOS (X 4 UNID) TRASERAS</v>
          </cell>
          <cell r="C239" t="str">
            <v>JUEGO</v>
          </cell>
          <cell r="D239">
            <v>1</v>
          </cell>
          <cell r="E239">
            <v>597000</v>
          </cell>
          <cell r="F239">
            <v>579090</v>
          </cell>
          <cell r="G239">
            <v>579090</v>
          </cell>
          <cell r="H239">
            <v>608623.59</v>
          </cell>
        </row>
        <row r="240">
          <cell r="B240" t="str">
            <v>PASTILLAS FRENOS X 4 UNID</v>
          </cell>
          <cell r="C240" t="str">
            <v>JUEGO</v>
          </cell>
          <cell r="D240">
            <v>1</v>
          </cell>
          <cell r="E240">
            <v>609000</v>
          </cell>
          <cell r="F240">
            <v>590730</v>
          </cell>
          <cell r="G240">
            <v>590730</v>
          </cell>
          <cell r="H240">
            <v>620857.23</v>
          </cell>
        </row>
        <row r="241">
          <cell r="B241" t="str">
            <v>PASTILLAS FRENO</v>
          </cell>
          <cell r="C241" t="str">
            <v>JUEGO</v>
          </cell>
          <cell r="D241">
            <v>1</v>
          </cell>
          <cell r="E241">
            <v>609000</v>
          </cell>
          <cell r="F241">
            <v>590730</v>
          </cell>
          <cell r="G241">
            <v>590730</v>
          </cell>
          <cell r="H241">
            <v>620857.23</v>
          </cell>
        </row>
        <row r="242">
          <cell r="B242" t="str">
            <v>PATIN TENSOR CORREA ACCESORIOS</v>
          </cell>
          <cell r="C242" t="str">
            <v>UNIDAD</v>
          </cell>
          <cell r="D242">
            <v>1</v>
          </cell>
          <cell r="E242">
            <v>490000</v>
          </cell>
          <cell r="F242">
            <v>475300</v>
          </cell>
          <cell r="G242">
            <v>475300</v>
          </cell>
          <cell r="H242">
            <v>499540.3</v>
          </cell>
        </row>
        <row r="243">
          <cell r="B243" t="str">
            <v>PERA ACEITE</v>
          </cell>
          <cell r="C243" t="str">
            <v>UNIDAD</v>
          </cell>
          <cell r="D243">
            <v>1</v>
          </cell>
          <cell r="E243">
            <v>354000</v>
          </cell>
          <cell r="F243">
            <v>343380</v>
          </cell>
          <cell r="G243">
            <v>343380</v>
          </cell>
          <cell r="H243">
            <v>360892.38</v>
          </cell>
        </row>
        <row r="244">
          <cell r="B244" t="str">
            <v>PERA REVERSO</v>
          </cell>
          <cell r="C244" t="str">
            <v>UNIDAD</v>
          </cell>
          <cell r="D244">
            <v>1</v>
          </cell>
          <cell r="E244">
            <v>213000</v>
          </cell>
          <cell r="F244">
            <v>206610</v>
          </cell>
          <cell r="G244">
            <v>206610</v>
          </cell>
          <cell r="H244">
            <v>217147.11</v>
          </cell>
        </row>
        <row r="245">
          <cell r="B245" t="str">
            <v>PERA STOP</v>
          </cell>
          <cell r="C245" t="str">
            <v>UNIDAD</v>
          </cell>
          <cell r="D245">
            <v>1</v>
          </cell>
          <cell r="E245">
            <v>113000</v>
          </cell>
          <cell r="F245">
            <v>109610</v>
          </cell>
          <cell r="G245">
            <v>109610</v>
          </cell>
          <cell r="H245">
            <v>115200.11</v>
          </cell>
        </row>
        <row r="246">
          <cell r="B246" t="str">
            <v>PERA TEMPERATURA</v>
          </cell>
          <cell r="C246" t="str">
            <v>UNIDAD</v>
          </cell>
          <cell r="D246">
            <v>1</v>
          </cell>
          <cell r="E246">
            <v>172000</v>
          </cell>
          <cell r="F246">
            <v>166840</v>
          </cell>
          <cell r="G246">
            <v>166840</v>
          </cell>
          <cell r="H246">
            <v>175348.84</v>
          </cell>
        </row>
        <row r="247">
          <cell r="B247" t="str">
            <v>PERNO CON TUERCA</v>
          </cell>
          <cell r="C247" t="str">
            <v>UNIDAD</v>
          </cell>
          <cell r="D247">
            <v>1</v>
          </cell>
          <cell r="E247">
            <v>25000</v>
          </cell>
          <cell r="F247">
            <v>24250</v>
          </cell>
          <cell r="G247">
            <v>24250</v>
          </cell>
          <cell r="H247">
            <v>25486.75</v>
          </cell>
        </row>
        <row r="248">
          <cell r="B248" t="str">
            <v>PILA BOMBA DE COMBUSTIBLE</v>
          </cell>
          <cell r="C248" t="str">
            <v>UNIDAD</v>
          </cell>
          <cell r="D248">
            <v>1</v>
          </cell>
          <cell r="E248">
            <v>2080000</v>
          </cell>
          <cell r="F248">
            <v>2017600</v>
          </cell>
          <cell r="G248">
            <v>2017600</v>
          </cell>
          <cell r="H248">
            <v>2120497.6</v>
          </cell>
        </row>
        <row r="249">
          <cell r="B249" t="str">
            <v>PILA COMBUSTIBLE</v>
          </cell>
          <cell r="C249" t="str">
            <v>UNIDAD</v>
          </cell>
          <cell r="D249">
            <v>1</v>
          </cell>
          <cell r="E249">
            <v>2080000</v>
          </cell>
          <cell r="F249">
            <v>2017600</v>
          </cell>
          <cell r="G249">
            <v>2017600</v>
          </cell>
          <cell r="H249">
            <v>2120497.6</v>
          </cell>
        </row>
        <row r="250">
          <cell r="B250" t="str">
            <v>PIÑON DIFERENCIAL</v>
          </cell>
          <cell r="C250" t="str">
            <v>UNIDAD</v>
          </cell>
          <cell r="D250">
            <v>1</v>
          </cell>
          <cell r="E250">
            <v>5199001</v>
          </cell>
          <cell r="F250">
            <v>5043031</v>
          </cell>
          <cell r="G250">
            <v>5043031</v>
          </cell>
          <cell r="H250">
            <v>5300225.5810000002</v>
          </cell>
        </row>
        <row r="251">
          <cell r="B251" t="str">
            <v>PISTON FRENO</v>
          </cell>
          <cell r="C251" t="str">
            <v>JUEGO</v>
          </cell>
          <cell r="D251">
            <v>1</v>
          </cell>
          <cell r="E251">
            <v>125000</v>
          </cell>
          <cell r="F251">
            <v>121250</v>
          </cell>
          <cell r="G251">
            <v>121250</v>
          </cell>
          <cell r="H251">
            <v>127433.75</v>
          </cell>
        </row>
        <row r="252">
          <cell r="B252" t="str">
            <v>PITO</v>
          </cell>
          <cell r="C252" t="str">
            <v>UNIDAD</v>
          </cell>
          <cell r="D252">
            <v>1</v>
          </cell>
          <cell r="E252">
            <v>309000</v>
          </cell>
          <cell r="F252">
            <v>299730</v>
          </cell>
          <cell r="G252">
            <v>299730</v>
          </cell>
          <cell r="H252">
            <v>315016.23</v>
          </cell>
        </row>
        <row r="253">
          <cell r="B253" t="str">
            <v>PLACA PORTA DIODOS</v>
          </cell>
          <cell r="C253" t="str">
            <v>UNIDAD</v>
          </cell>
          <cell r="D253">
            <v>1</v>
          </cell>
          <cell r="E253">
            <v>664000</v>
          </cell>
          <cell r="F253">
            <v>644080</v>
          </cell>
          <cell r="G253">
            <v>644080</v>
          </cell>
          <cell r="H253">
            <v>676928.08</v>
          </cell>
        </row>
        <row r="254">
          <cell r="B254" t="str">
            <v>PLANETARIOS</v>
          </cell>
          <cell r="C254" t="str">
            <v>UNIDAD</v>
          </cell>
          <cell r="D254">
            <v>1</v>
          </cell>
          <cell r="E254">
            <v>518999</v>
          </cell>
          <cell r="F254">
            <v>503429</v>
          </cell>
          <cell r="G254">
            <v>503429</v>
          </cell>
          <cell r="H254">
            <v>529103.87899999996</v>
          </cell>
        </row>
        <row r="255">
          <cell r="B255" t="str">
            <v>PLUMILLA LIMPIA BRISA TRASERA</v>
          </cell>
          <cell r="C255" t="str">
            <v>UNIDAD</v>
          </cell>
          <cell r="D255">
            <v>1</v>
          </cell>
          <cell r="E255">
            <v>133000</v>
          </cell>
          <cell r="F255">
            <v>129010</v>
          </cell>
          <cell r="G255">
            <v>129010</v>
          </cell>
          <cell r="H255">
            <v>135589.51</v>
          </cell>
        </row>
        <row r="256">
          <cell r="B256" t="str">
            <v>PLUMILLAS</v>
          </cell>
          <cell r="C256" t="str">
            <v>JUEGO</v>
          </cell>
          <cell r="D256">
            <v>1</v>
          </cell>
          <cell r="E256">
            <v>352000</v>
          </cell>
          <cell r="F256">
            <v>341440</v>
          </cell>
          <cell r="G256">
            <v>341440</v>
          </cell>
          <cell r="H256">
            <v>358853.44</v>
          </cell>
        </row>
        <row r="257">
          <cell r="B257" t="str">
            <v>PLUMILLAS LIMPIA BRISAS</v>
          </cell>
          <cell r="C257" t="str">
            <v>JUEGO</v>
          </cell>
          <cell r="D257">
            <v>1</v>
          </cell>
          <cell r="E257">
            <v>352000</v>
          </cell>
          <cell r="F257">
            <v>341440</v>
          </cell>
          <cell r="G257">
            <v>341440</v>
          </cell>
          <cell r="H257">
            <v>358853.44</v>
          </cell>
        </row>
        <row r="258">
          <cell r="B258" t="str">
            <v>PLUMILLAS LIMPIA BRISAS DELANTERAS</v>
          </cell>
          <cell r="C258" t="str">
            <v>UNIDAD</v>
          </cell>
          <cell r="D258">
            <v>1</v>
          </cell>
          <cell r="E258">
            <v>352000</v>
          </cell>
          <cell r="F258">
            <v>341440</v>
          </cell>
          <cell r="G258">
            <v>341440</v>
          </cell>
          <cell r="H258">
            <v>358853.44</v>
          </cell>
        </row>
        <row r="259">
          <cell r="B259" t="str">
            <v>POLEA ALTERNADOR</v>
          </cell>
          <cell r="C259" t="str">
            <v>UNIDAD</v>
          </cell>
          <cell r="D259">
            <v>1</v>
          </cell>
          <cell r="E259">
            <v>243000</v>
          </cell>
          <cell r="F259">
            <v>235710</v>
          </cell>
          <cell r="G259">
            <v>235710</v>
          </cell>
          <cell r="H259">
            <v>247731.21</v>
          </cell>
        </row>
        <row r="260">
          <cell r="B260" t="str">
            <v>POLEA CIGÜEÑAL</v>
          </cell>
          <cell r="C260" t="str">
            <v>UNIDAD</v>
          </cell>
          <cell r="D260">
            <v>1</v>
          </cell>
          <cell r="E260">
            <v>1481000</v>
          </cell>
          <cell r="F260">
            <v>1436570</v>
          </cell>
          <cell r="G260">
            <v>1436570</v>
          </cell>
          <cell r="H260">
            <v>1509835.07</v>
          </cell>
        </row>
        <row r="261">
          <cell r="B261" t="str">
            <v>PORTA ESCOBILLAS</v>
          </cell>
          <cell r="C261" t="str">
            <v>UNIDAD</v>
          </cell>
          <cell r="D261">
            <v>1</v>
          </cell>
          <cell r="E261">
            <v>109000</v>
          </cell>
          <cell r="F261">
            <v>105730</v>
          </cell>
          <cell r="G261">
            <v>105730</v>
          </cell>
          <cell r="H261">
            <v>111122.23</v>
          </cell>
        </row>
        <row r="262">
          <cell r="B262" t="str">
            <v>PORTA FUSIBLE</v>
          </cell>
          <cell r="C262" t="str">
            <v>UNIDAD</v>
          </cell>
          <cell r="D262">
            <v>1</v>
          </cell>
          <cell r="E262">
            <v>2753000</v>
          </cell>
          <cell r="F262">
            <v>2670410</v>
          </cell>
          <cell r="G262">
            <v>2670410</v>
          </cell>
          <cell r="H262">
            <v>2806600.91</v>
          </cell>
        </row>
        <row r="263">
          <cell r="B263" t="str">
            <v>PUNTA EJE LADO CAJA</v>
          </cell>
          <cell r="C263" t="str">
            <v>UNIDAD</v>
          </cell>
          <cell r="D263">
            <v>1</v>
          </cell>
          <cell r="E263">
            <v>3130999</v>
          </cell>
          <cell r="F263">
            <v>3037069</v>
          </cell>
          <cell r="G263">
            <v>3037069</v>
          </cell>
          <cell r="H263">
            <v>3191959.5189999999</v>
          </cell>
        </row>
        <row r="264">
          <cell r="B264" t="str">
            <v>PUNTA EJE LADO RUEDA</v>
          </cell>
          <cell r="C264" t="str">
            <v>UNIDAD</v>
          </cell>
          <cell r="D264">
            <v>1</v>
          </cell>
          <cell r="E264">
            <v>3130999</v>
          </cell>
          <cell r="F264">
            <v>3037069</v>
          </cell>
          <cell r="G264">
            <v>3037069</v>
          </cell>
          <cell r="H264">
            <v>3191959.5189999999</v>
          </cell>
        </row>
        <row r="265">
          <cell r="B265" t="str">
            <v>RADIADOR</v>
          </cell>
          <cell r="C265" t="str">
            <v>UNIDAD</v>
          </cell>
          <cell r="D265">
            <v>1</v>
          </cell>
          <cell r="E265">
            <v>5188000</v>
          </cell>
          <cell r="F265">
            <v>5032360</v>
          </cell>
          <cell r="G265">
            <v>5032360</v>
          </cell>
          <cell r="H265">
            <v>5289010.3600000003</v>
          </cell>
        </row>
        <row r="266">
          <cell r="B266" t="str">
            <v>RADIADOR CALEFACCION</v>
          </cell>
          <cell r="C266" t="str">
            <v>UNIDAD</v>
          </cell>
          <cell r="D266">
            <v>1</v>
          </cell>
          <cell r="E266">
            <v>3041000</v>
          </cell>
          <cell r="F266">
            <v>2949770</v>
          </cell>
          <cell r="G266">
            <v>2949770</v>
          </cell>
          <cell r="H266">
            <v>3100208.27</v>
          </cell>
        </row>
        <row r="267">
          <cell r="B267" t="str">
            <v>REGULADOR ALTERNADOR</v>
          </cell>
          <cell r="C267" t="str">
            <v>UNIDAD</v>
          </cell>
          <cell r="D267">
            <v>1</v>
          </cell>
          <cell r="E267">
            <v>914000</v>
          </cell>
          <cell r="F267">
            <v>886580</v>
          </cell>
          <cell r="G267">
            <v>886580</v>
          </cell>
          <cell r="H267">
            <v>931795.58</v>
          </cell>
        </row>
        <row r="268">
          <cell r="B268" t="str">
            <v>RELE</v>
          </cell>
          <cell r="C268" t="str">
            <v>UNIDAD</v>
          </cell>
          <cell r="D268">
            <v>1</v>
          </cell>
          <cell r="E268">
            <v>145000</v>
          </cell>
          <cell r="F268">
            <v>140650</v>
          </cell>
          <cell r="G268">
            <v>140650</v>
          </cell>
          <cell r="H268">
            <v>147823.15</v>
          </cell>
        </row>
        <row r="269">
          <cell r="B269" t="str">
            <v>RESORTE BANDA FRENO</v>
          </cell>
          <cell r="C269" t="str">
            <v>JUEGO</v>
          </cell>
          <cell r="D269">
            <v>1</v>
          </cell>
          <cell r="E269">
            <v>18000</v>
          </cell>
          <cell r="F269">
            <v>17460</v>
          </cell>
          <cell r="G269">
            <v>17460</v>
          </cell>
          <cell r="H269">
            <v>18350.46</v>
          </cell>
        </row>
        <row r="270">
          <cell r="B270" t="str">
            <v>RESORTE ESPIRAL DELANTERO</v>
          </cell>
          <cell r="C270" t="str">
            <v>UNIDAD</v>
          </cell>
          <cell r="D270">
            <v>1</v>
          </cell>
          <cell r="E270">
            <v>780000</v>
          </cell>
          <cell r="F270">
            <v>756600</v>
          </cell>
          <cell r="G270">
            <v>756600</v>
          </cell>
          <cell r="H270">
            <v>795186.6</v>
          </cell>
        </row>
        <row r="271">
          <cell r="B271" t="str">
            <v>RESORTE ESPIRAL TRASERO</v>
          </cell>
          <cell r="C271" t="str">
            <v>UNIDAD</v>
          </cell>
          <cell r="D271">
            <v>1</v>
          </cell>
          <cell r="E271">
            <v>1177000</v>
          </cell>
          <cell r="F271">
            <v>1141690</v>
          </cell>
          <cell r="G271">
            <v>1141690</v>
          </cell>
          <cell r="H271">
            <v>1199916.19</v>
          </cell>
        </row>
        <row r="272">
          <cell r="B272" t="str">
            <v>RETEN BOMBA HIDRAULICA</v>
          </cell>
          <cell r="C272" t="str">
            <v>UNIDAD</v>
          </cell>
          <cell r="D272">
            <v>1</v>
          </cell>
          <cell r="E272">
            <v>19000</v>
          </cell>
          <cell r="F272">
            <v>18430</v>
          </cell>
          <cell r="G272">
            <v>18430</v>
          </cell>
          <cell r="H272">
            <v>19369.93</v>
          </cell>
        </row>
        <row r="273">
          <cell r="B273" t="str">
            <v>RETEN COUPLING</v>
          </cell>
          <cell r="C273" t="str">
            <v>UNIDAD</v>
          </cell>
          <cell r="D273">
            <v>1</v>
          </cell>
          <cell r="E273">
            <v>85001</v>
          </cell>
          <cell r="F273">
            <v>82451</v>
          </cell>
          <cell r="G273">
            <v>82451</v>
          </cell>
          <cell r="H273">
            <v>86656.001000000004</v>
          </cell>
        </row>
        <row r="274">
          <cell r="B274" t="str">
            <v>RETEN CUPLING</v>
          </cell>
          <cell r="C274" t="str">
            <v>UNIDAD</v>
          </cell>
          <cell r="D274">
            <v>1</v>
          </cell>
          <cell r="E274">
            <v>85001</v>
          </cell>
          <cell r="F274">
            <v>82451</v>
          </cell>
          <cell r="G274">
            <v>82451</v>
          </cell>
          <cell r="H274">
            <v>86656.001000000004</v>
          </cell>
        </row>
        <row r="275">
          <cell r="B275" t="str">
            <v>RETEN DELANTERO CIGÜEÑAL</v>
          </cell>
          <cell r="C275" t="str">
            <v>UNIDAD</v>
          </cell>
          <cell r="D275">
            <v>1</v>
          </cell>
          <cell r="E275">
            <v>100000</v>
          </cell>
          <cell r="F275">
            <v>97000</v>
          </cell>
          <cell r="G275">
            <v>97000</v>
          </cell>
          <cell r="H275">
            <v>101947</v>
          </cell>
        </row>
        <row r="276">
          <cell r="B276" t="str">
            <v>RETEN EJE LADO CAJA</v>
          </cell>
          <cell r="C276" t="str">
            <v>UNIDAD</v>
          </cell>
          <cell r="D276">
            <v>1</v>
          </cell>
          <cell r="E276">
            <v>45000</v>
          </cell>
          <cell r="F276">
            <v>43650</v>
          </cell>
          <cell r="G276">
            <v>43650</v>
          </cell>
          <cell r="H276">
            <v>45876.15</v>
          </cell>
        </row>
        <row r="277">
          <cell r="B277" t="str">
            <v>RETEN EJE MOTRIZ</v>
          </cell>
          <cell r="C277" t="str">
            <v>UNIDAD</v>
          </cell>
          <cell r="D277">
            <v>1</v>
          </cell>
          <cell r="E277">
            <v>45000</v>
          </cell>
          <cell r="F277">
            <v>43650</v>
          </cell>
          <cell r="G277">
            <v>43650</v>
          </cell>
          <cell r="H277">
            <v>45876.15</v>
          </cell>
        </row>
        <row r="278">
          <cell r="B278" t="str">
            <v>RETEN EJE TOMA CAJA</v>
          </cell>
          <cell r="C278" t="str">
            <v>UNIDAD</v>
          </cell>
          <cell r="D278">
            <v>1</v>
          </cell>
          <cell r="E278">
            <v>36999</v>
          </cell>
          <cell r="F278">
            <v>35889</v>
          </cell>
          <cell r="G278">
            <v>35889</v>
          </cell>
          <cell r="H278">
            <v>37719.339</v>
          </cell>
        </row>
        <row r="279">
          <cell r="B279" t="str">
            <v>RETEN SPEED DELANTERO</v>
          </cell>
          <cell r="C279" t="str">
            <v>UNIDAD</v>
          </cell>
          <cell r="D279">
            <v>1</v>
          </cell>
          <cell r="E279">
            <v>85001</v>
          </cell>
          <cell r="F279">
            <v>82451</v>
          </cell>
          <cell r="G279">
            <v>82451</v>
          </cell>
          <cell r="H279">
            <v>86656.001000000004</v>
          </cell>
        </row>
        <row r="280">
          <cell r="B280" t="str">
            <v>RETEN TOMA CAJA</v>
          </cell>
          <cell r="C280" t="str">
            <v>UNIDAD</v>
          </cell>
          <cell r="D280">
            <v>1</v>
          </cell>
          <cell r="E280">
            <v>36999</v>
          </cell>
          <cell r="F280">
            <v>35889</v>
          </cell>
          <cell r="G280">
            <v>35889</v>
          </cell>
          <cell r="H280">
            <v>37719.339</v>
          </cell>
        </row>
        <row r="281">
          <cell r="B281" t="str">
            <v>RETEN TRASERO CIGÜEÑAL</v>
          </cell>
          <cell r="C281" t="str">
            <v>UNIDAD</v>
          </cell>
          <cell r="D281">
            <v>1</v>
          </cell>
          <cell r="E281">
            <v>249000</v>
          </cell>
          <cell r="F281">
            <v>241530</v>
          </cell>
          <cell r="G281">
            <v>241530</v>
          </cell>
          <cell r="H281">
            <v>253848.03</v>
          </cell>
        </row>
        <row r="282">
          <cell r="B282" t="str">
            <v>RETENEDOR BOSIN RUEDA DELANTERA</v>
          </cell>
          <cell r="C282" t="str">
            <v>UNIDAD</v>
          </cell>
          <cell r="D282">
            <v>1</v>
          </cell>
          <cell r="E282">
            <v>124000</v>
          </cell>
          <cell r="F282">
            <v>120280</v>
          </cell>
          <cell r="G282">
            <v>120280</v>
          </cell>
          <cell r="H282">
            <v>126414.28</v>
          </cell>
        </row>
        <row r="283">
          <cell r="B283" t="str">
            <v>RETENEDOR DEL ACEITE DEL DIFERENCIAL IZQUIERDO</v>
          </cell>
          <cell r="C283" t="str">
            <v>UNIDAD</v>
          </cell>
          <cell r="D283">
            <v>1</v>
          </cell>
          <cell r="E283">
            <v>45000</v>
          </cell>
          <cell r="F283">
            <v>43650</v>
          </cell>
          <cell r="G283">
            <v>43650</v>
          </cell>
          <cell r="H283">
            <v>45876.15</v>
          </cell>
        </row>
        <row r="284">
          <cell r="B284" t="str">
            <v>RETENEDOR DELANTERO TRANSMISION</v>
          </cell>
          <cell r="C284" t="str">
            <v>UNIDAD</v>
          </cell>
          <cell r="D284">
            <v>1</v>
          </cell>
          <cell r="E284">
            <v>85001</v>
          </cell>
          <cell r="F284">
            <v>82451</v>
          </cell>
          <cell r="G284">
            <v>82451</v>
          </cell>
          <cell r="H284">
            <v>86656.001000000004</v>
          </cell>
        </row>
        <row r="285">
          <cell r="B285" t="str">
            <v>RETENEDOR EXTERNO RUEDA</v>
          </cell>
          <cell r="C285" t="str">
            <v>UNIDAD</v>
          </cell>
          <cell r="D285">
            <v>1</v>
          </cell>
          <cell r="E285">
            <v>31000</v>
          </cell>
          <cell r="F285">
            <v>30070</v>
          </cell>
          <cell r="G285">
            <v>30070</v>
          </cell>
          <cell r="H285">
            <v>31603.57</v>
          </cell>
        </row>
        <row r="286">
          <cell r="B286" t="str">
            <v>RETENEDOR INTERNO RUEDA</v>
          </cell>
          <cell r="C286" t="str">
            <v>UNIDAD</v>
          </cell>
          <cell r="D286">
            <v>1</v>
          </cell>
          <cell r="E286">
            <v>119000</v>
          </cell>
          <cell r="F286">
            <v>115430</v>
          </cell>
          <cell r="G286">
            <v>115430</v>
          </cell>
          <cell r="H286">
            <v>121316.93</v>
          </cell>
        </row>
        <row r="287">
          <cell r="B287" t="str">
            <v>RETENEDOR RUEDA</v>
          </cell>
          <cell r="C287" t="str">
            <v>UNIDAD</v>
          </cell>
          <cell r="D287">
            <v>1</v>
          </cell>
          <cell r="E287">
            <v>119000</v>
          </cell>
          <cell r="F287">
            <v>115430</v>
          </cell>
          <cell r="G287">
            <v>115430</v>
          </cell>
          <cell r="H287">
            <v>121316.93</v>
          </cell>
        </row>
        <row r="288">
          <cell r="B288" t="str">
            <v>RETENEDOR SPEED TRASERO</v>
          </cell>
          <cell r="C288" t="str">
            <v>UNIDAD</v>
          </cell>
          <cell r="D288">
            <v>1</v>
          </cell>
          <cell r="E288">
            <v>85001</v>
          </cell>
          <cell r="F288">
            <v>82451</v>
          </cell>
          <cell r="G288">
            <v>82451</v>
          </cell>
          <cell r="H288">
            <v>86656.001000000004</v>
          </cell>
        </row>
        <row r="289">
          <cell r="B289" t="str">
            <v>RODAMIENTO ALTERNADOR</v>
          </cell>
          <cell r="C289" t="str">
            <v>UNIDAD</v>
          </cell>
          <cell r="D289">
            <v>1</v>
          </cell>
          <cell r="E289">
            <v>134000</v>
          </cell>
          <cell r="F289">
            <v>129980</v>
          </cell>
          <cell r="G289">
            <v>129980</v>
          </cell>
          <cell r="H289">
            <v>136608.98000000001</v>
          </cell>
        </row>
        <row r="290">
          <cell r="B290" t="str">
            <v>RODAMIENTO CAJA DIRECCION</v>
          </cell>
          <cell r="C290" t="str">
            <v>JUEGO</v>
          </cell>
          <cell r="D290">
            <v>1</v>
          </cell>
          <cell r="E290">
            <v>158000</v>
          </cell>
          <cell r="F290">
            <v>153260</v>
          </cell>
          <cell r="G290">
            <v>153260</v>
          </cell>
          <cell r="H290">
            <v>161076.26</v>
          </cell>
        </row>
        <row r="291">
          <cell r="B291" t="str">
            <v>RODAMIENTO DEL DIFERENCIAL DERECHO</v>
          </cell>
          <cell r="C291" t="str">
            <v>UNIDAD</v>
          </cell>
          <cell r="D291">
            <v>1</v>
          </cell>
          <cell r="E291">
            <v>308001</v>
          </cell>
          <cell r="F291">
            <v>298761</v>
          </cell>
          <cell r="G291">
            <v>298761</v>
          </cell>
          <cell r="H291">
            <v>313997.81099999999</v>
          </cell>
        </row>
        <row r="292">
          <cell r="B292" t="str">
            <v>RODAMIENTO DEL DIFERENCIAL IZQUIERDO</v>
          </cell>
          <cell r="C292" t="str">
            <v>UNIDAD</v>
          </cell>
          <cell r="D292">
            <v>1</v>
          </cell>
          <cell r="E292">
            <v>308001</v>
          </cell>
          <cell r="F292">
            <v>298761</v>
          </cell>
          <cell r="G292">
            <v>298761</v>
          </cell>
          <cell r="H292">
            <v>313997.81099999999</v>
          </cell>
        </row>
        <row r="293">
          <cell r="B293" t="str">
            <v>RODAMIENTO DEL EJE DE ENTRADA</v>
          </cell>
          <cell r="C293" t="str">
            <v>UNIDAD</v>
          </cell>
          <cell r="D293">
            <v>1</v>
          </cell>
          <cell r="E293">
            <v>695000</v>
          </cell>
          <cell r="F293">
            <v>674150</v>
          </cell>
          <cell r="G293">
            <v>674150</v>
          </cell>
          <cell r="H293">
            <v>708531.65</v>
          </cell>
        </row>
        <row r="294">
          <cell r="B294" t="str">
            <v>RODAMIENTO DEL ENGRANAJE DE CUARTA MARCHA</v>
          </cell>
          <cell r="C294" t="str">
            <v>UNIDAD</v>
          </cell>
          <cell r="D294">
            <v>1</v>
          </cell>
          <cell r="E294">
            <v>695000</v>
          </cell>
          <cell r="F294">
            <v>674150</v>
          </cell>
          <cell r="G294">
            <v>674150</v>
          </cell>
          <cell r="H294">
            <v>708531.65</v>
          </cell>
        </row>
        <row r="295">
          <cell r="B295" t="str">
            <v>RODAMIENTO DEL ENGRANAJE DE PRIMERA MARCHA EJE CONTADOR</v>
          </cell>
          <cell r="C295" t="str">
            <v>UNIDAD</v>
          </cell>
          <cell r="D295">
            <v>1</v>
          </cell>
          <cell r="E295">
            <v>542000</v>
          </cell>
          <cell r="F295">
            <v>525740</v>
          </cell>
          <cell r="G295">
            <v>525740</v>
          </cell>
          <cell r="H295">
            <v>552552.74</v>
          </cell>
        </row>
        <row r="296">
          <cell r="B296" t="str">
            <v>RODAMIENTO DEL ENGRANAJE DE QUINTA MARCHA EJE DE ENTRADA</v>
          </cell>
          <cell r="C296" t="str">
            <v>UNIDAD</v>
          </cell>
          <cell r="D296">
            <v>1</v>
          </cell>
          <cell r="E296">
            <v>355000</v>
          </cell>
          <cell r="F296">
            <v>344350</v>
          </cell>
          <cell r="G296">
            <v>344350</v>
          </cell>
          <cell r="H296">
            <v>361911.85</v>
          </cell>
        </row>
        <row r="297">
          <cell r="B297" t="str">
            <v>RODAMIENTO DEL ENGRANAJE DE SEGUNDA MARCHA EJE CONTADOR</v>
          </cell>
          <cell r="C297" t="str">
            <v>UNIDAD</v>
          </cell>
          <cell r="D297">
            <v>1</v>
          </cell>
          <cell r="E297">
            <v>355000</v>
          </cell>
          <cell r="F297">
            <v>344350</v>
          </cell>
          <cell r="G297">
            <v>344350</v>
          </cell>
          <cell r="H297">
            <v>361911.85</v>
          </cell>
        </row>
        <row r="298">
          <cell r="B298" t="str">
            <v>RODAMIENTO DIFERENCIAL</v>
          </cell>
          <cell r="C298" t="str">
            <v>UNIDAD</v>
          </cell>
          <cell r="D298">
            <v>1</v>
          </cell>
          <cell r="E298">
            <v>495000</v>
          </cell>
          <cell r="F298">
            <v>480150</v>
          </cell>
          <cell r="G298">
            <v>480150</v>
          </cell>
          <cell r="H298">
            <v>504637.65</v>
          </cell>
        </row>
        <row r="299">
          <cell r="B299" t="str">
            <v>RODAMIENTO IZQUIERDO DEL EJE DE ENTRADA</v>
          </cell>
          <cell r="C299" t="str">
            <v>UNIDAD</v>
          </cell>
          <cell r="D299">
            <v>1</v>
          </cell>
          <cell r="E299">
            <v>308001</v>
          </cell>
          <cell r="F299">
            <v>298761</v>
          </cell>
          <cell r="G299">
            <v>298761</v>
          </cell>
          <cell r="H299">
            <v>313997.81099999999</v>
          </cell>
        </row>
        <row r="300">
          <cell r="B300" t="str">
            <v>RODAMIENTO IZQUIERDO EJE CONTADO</v>
          </cell>
          <cell r="C300" t="str">
            <v>UNIDAD</v>
          </cell>
          <cell r="D300">
            <v>1</v>
          </cell>
          <cell r="E300">
            <v>308001</v>
          </cell>
          <cell r="F300">
            <v>298761</v>
          </cell>
          <cell r="G300">
            <v>298761</v>
          </cell>
          <cell r="H300">
            <v>313997.81099999999</v>
          </cell>
        </row>
        <row r="301">
          <cell r="B301" t="str">
            <v>RODAMIENTO RUEDA DELANTERO EXTERNO</v>
          </cell>
          <cell r="C301" t="str">
            <v>UNIDAD</v>
          </cell>
          <cell r="D301">
            <v>1</v>
          </cell>
          <cell r="E301">
            <v>295000</v>
          </cell>
          <cell r="F301">
            <v>286150</v>
          </cell>
          <cell r="G301">
            <v>286150</v>
          </cell>
          <cell r="H301">
            <v>300743.65000000002</v>
          </cell>
        </row>
        <row r="302">
          <cell r="B302" t="str">
            <v>RODAMIENTO RUEDA TRASERO INTERNO</v>
          </cell>
          <cell r="C302" t="str">
            <v>UNIDAD</v>
          </cell>
          <cell r="D302">
            <v>1</v>
          </cell>
          <cell r="E302">
            <v>359000</v>
          </cell>
          <cell r="F302">
            <v>348230</v>
          </cell>
          <cell r="G302">
            <v>348230</v>
          </cell>
          <cell r="H302">
            <v>365989.73</v>
          </cell>
        </row>
        <row r="303">
          <cell r="B303" t="str">
            <v>RODAMIENTO RUEDA TRASERO EXTERNO</v>
          </cell>
          <cell r="C303" t="str">
            <v>UNIDAD</v>
          </cell>
          <cell r="D303">
            <v>1</v>
          </cell>
          <cell r="E303">
            <v>442001</v>
          </cell>
          <cell r="F303">
            <v>428741</v>
          </cell>
          <cell r="G303">
            <v>428741</v>
          </cell>
          <cell r="H303">
            <v>450606.79099999997</v>
          </cell>
        </row>
        <row r="304">
          <cell r="B304" t="str">
            <v>RODAMIENTO TRASERO RUEDA</v>
          </cell>
          <cell r="C304" t="str">
            <v>UNIDAD</v>
          </cell>
          <cell r="D304">
            <v>1</v>
          </cell>
          <cell r="E304">
            <v>442001</v>
          </cell>
          <cell r="F304">
            <v>428741</v>
          </cell>
          <cell r="G304">
            <v>428741</v>
          </cell>
          <cell r="H304">
            <v>450606.79099999997</v>
          </cell>
        </row>
        <row r="305">
          <cell r="B305" t="str">
            <v>RODAMIENTOS DEL SPEED</v>
          </cell>
          <cell r="C305" t="str">
            <v>UNIDAD</v>
          </cell>
          <cell r="D305">
            <v>1</v>
          </cell>
          <cell r="E305">
            <v>387000</v>
          </cell>
          <cell r="F305">
            <v>375390</v>
          </cell>
          <cell r="G305">
            <v>375390</v>
          </cell>
          <cell r="H305">
            <v>394534.89</v>
          </cell>
        </row>
        <row r="306">
          <cell r="B306" t="str">
            <v>ROTOR ALTERNADOR</v>
          </cell>
          <cell r="C306" t="str">
            <v>UNIDAD</v>
          </cell>
          <cell r="D306">
            <v>1</v>
          </cell>
          <cell r="E306">
            <v>923000</v>
          </cell>
          <cell r="F306">
            <v>895310</v>
          </cell>
          <cell r="G306">
            <v>895310</v>
          </cell>
          <cell r="H306">
            <v>940970.81</v>
          </cell>
        </row>
        <row r="307">
          <cell r="B307" t="str">
            <v>ROTOR BOMBA HIDRAULICA</v>
          </cell>
          <cell r="C307" t="str">
            <v>UNIDAD</v>
          </cell>
          <cell r="D307">
            <v>1</v>
          </cell>
          <cell r="E307">
            <v>515000</v>
          </cell>
          <cell r="F307">
            <v>499550</v>
          </cell>
          <cell r="G307">
            <v>499550</v>
          </cell>
          <cell r="H307">
            <v>525027.05000000005</v>
          </cell>
        </row>
        <row r="308">
          <cell r="B308" t="str">
            <v>SALPICADERA - DEL</v>
          </cell>
          <cell r="C308" t="str">
            <v>JUEGO</v>
          </cell>
          <cell r="D308">
            <v>1</v>
          </cell>
          <cell r="E308">
            <v>361000</v>
          </cell>
          <cell r="F308">
            <v>350170</v>
          </cell>
          <cell r="G308">
            <v>350170</v>
          </cell>
          <cell r="H308">
            <v>368028.67</v>
          </cell>
        </row>
        <row r="309">
          <cell r="B309" t="str">
            <v>SALPICADERA - TRAS</v>
          </cell>
          <cell r="C309" t="str">
            <v>JUEGO</v>
          </cell>
          <cell r="D309">
            <v>1</v>
          </cell>
          <cell r="E309">
            <v>494000</v>
          </cell>
          <cell r="F309">
            <v>479180</v>
          </cell>
          <cell r="G309">
            <v>479180</v>
          </cell>
          <cell r="H309">
            <v>503618.18</v>
          </cell>
        </row>
        <row r="310">
          <cell r="B310" t="str">
            <v>SATELITES</v>
          </cell>
          <cell r="C310" t="str">
            <v>UNIDAD</v>
          </cell>
          <cell r="D310">
            <v>1</v>
          </cell>
          <cell r="E310">
            <v>296000</v>
          </cell>
          <cell r="F310">
            <v>287120</v>
          </cell>
          <cell r="G310">
            <v>287120</v>
          </cell>
          <cell r="H310">
            <v>301763.12</v>
          </cell>
        </row>
        <row r="311">
          <cell r="B311" t="str">
            <v>SELECTOR CAMBIOS</v>
          </cell>
          <cell r="C311" t="str">
            <v>UNIDAD</v>
          </cell>
          <cell r="D311">
            <v>1</v>
          </cell>
          <cell r="E311">
            <v>166000</v>
          </cell>
          <cell r="F311">
            <v>161020</v>
          </cell>
          <cell r="G311">
            <v>161020</v>
          </cell>
          <cell r="H311">
            <v>169232.02</v>
          </cell>
        </row>
        <row r="312">
          <cell r="B312" t="str">
            <v>SELLO DE VALVULA</v>
          </cell>
          <cell r="C312" t="str">
            <v>JUEGO</v>
          </cell>
          <cell r="D312">
            <v>1</v>
          </cell>
          <cell r="E312">
            <v>984000</v>
          </cell>
          <cell r="F312">
            <v>954480</v>
          </cell>
          <cell r="G312">
            <v>954480</v>
          </cell>
          <cell r="H312">
            <v>1003158.48</v>
          </cell>
        </row>
        <row r="313">
          <cell r="B313" t="str">
            <v>SENSOR APP (POSICION PEDAL DE ACELERADOR)</v>
          </cell>
          <cell r="C313" t="str">
            <v>UNIDAD</v>
          </cell>
          <cell r="D313">
            <v>1</v>
          </cell>
          <cell r="E313">
            <v>665001</v>
          </cell>
          <cell r="F313">
            <v>645051</v>
          </cell>
          <cell r="G313">
            <v>645051</v>
          </cell>
          <cell r="H313">
            <v>677948.60100000002</v>
          </cell>
        </row>
        <row r="314">
          <cell r="B314" t="str">
            <v>SENSOR KNOCK (DE DETONACION)</v>
          </cell>
          <cell r="C314" t="str">
            <v>UNIDAD</v>
          </cell>
          <cell r="D314">
            <v>1</v>
          </cell>
          <cell r="E314">
            <v>780000</v>
          </cell>
          <cell r="F314">
            <v>756600</v>
          </cell>
          <cell r="G314">
            <v>756600</v>
          </cell>
          <cell r="H314">
            <v>795186.6</v>
          </cell>
        </row>
        <row r="315">
          <cell r="B315" t="str">
            <v>SENSOR ACT (TEMPERATURA AIRE ADMISION)</v>
          </cell>
          <cell r="C315" t="str">
            <v>UNIDAD</v>
          </cell>
          <cell r="D315">
            <v>1</v>
          </cell>
          <cell r="E315">
            <v>5431000</v>
          </cell>
          <cell r="F315">
            <v>5268070</v>
          </cell>
          <cell r="G315">
            <v>5268070</v>
          </cell>
          <cell r="H315">
            <v>5536741.5700000003</v>
          </cell>
        </row>
        <row r="316">
          <cell r="B316" t="str">
            <v>SENSOR BTA (DEL CUERPO DE ACELERACION)</v>
          </cell>
          <cell r="C316" t="str">
            <v>UNIDAD</v>
          </cell>
          <cell r="D316">
            <v>1</v>
          </cell>
          <cell r="E316">
            <v>665001</v>
          </cell>
          <cell r="F316">
            <v>645051</v>
          </cell>
          <cell r="G316">
            <v>645051</v>
          </cell>
          <cell r="H316">
            <v>677948.60100000002</v>
          </cell>
        </row>
        <row r="317">
          <cell r="B317" t="str">
            <v>SENSOR ECT (TEMPERATURA DEL REFRIGERANTE)</v>
          </cell>
          <cell r="C317" t="str">
            <v>UNIDAD</v>
          </cell>
          <cell r="D317">
            <v>1</v>
          </cell>
          <cell r="E317">
            <v>256000</v>
          </cell>
          <cell r="F317">
            <v>248320</v>
          </cell>
          <cell r="G317">
            <v>248320</v>
          </cell>
          <cell r="H317">
            <v>260984.32000000001</v>
          </cell>
        </row>
        <row r="318">
          <cell r="B318" t="str">
            <v>SENSOR FLS (NIVEL DE COMBUSTIBLE)</v>
          </cell>
          <cell r="C318" t="str">
            <v>UNIDAD</v>
          </cell>
          <cell r="D318">
            <v>1</v>
          </cell>
          <cell r="E318">
            <v>740000</v>
          </cell>
          <cell r="F318">
            <v>717800</v>
          </cell>
          <cell r="G318">
            <v>717800</v>
          </cell>
          <cell r="H318">
            <v>754407.8</v>
          </cell>
        </row>
        <row r="319">
          <cell r="B319" t="str">
            <v>SENSOR FRP (PRESION DEL RIEL DE COMBUSTIBLE)</v>
          </cell>
          <cell r="C319" t="str">
            <v>UNIDAD</v>
          </cell>
          <cell r="D319">
            <v>1</v>
          </cell>
          <cell r="E319">
            <v>589000</v>
          </cell>
          <cell r="F319">
            <v>571330</v>
          </cell>
          <cell r="G319">
            <v>571330</v>
          </cell>
          <cell r="H319">
            <v>600467.82999999996</v>
          </cell>
        </row>
        <row r="320">
          <cell r="B320" t="str">
            <v>SENSOR FRP(PRESION DEL RIEL DE COMBUSTIBLE)</v>
          </cell>
          <cell r="C320" t="str">
            <v>UNIDAD</v>
          </cell>
          <cell r="D320">
            <v>1</v>
          </cell>
          <cell r="E320">
            <v>589000</v>
          </cell>
          <cell r="F320">
            <v>571330</v>
          </cell>
          <cell r="G320">
            <v>571330</v>
          </cell>
          <cell r="H320">
            <v>600467.82999999996</v>
          </cell>
        </row>
        <row r="321">
          <cell r="B321" t="str">
            <v>SENSOR IAT (TEMPERATURA AIRE ADMISION)</v>
          </cell>
          <cell r="C321" t="str">
            <v>UNIDAD</v>
          </cell>
          <cell r="D321">
            <v>1</v>
          </cell>
          <cell r="E321">
            <v>5431000</v>
          </cell>
          <cell r="F321">
            <v>5268070</v>
          </cell>
          <cell r="G321">
            <v>5268070</v>
          </cell>
          <cell r="H321">
            <v>5536741.5700000003</v>
          </cell>
        </row>
        <row r="322">
          <cell r="B322" t="str">
            <v>SENSOR IAT(TEMPERATURA AIRE ADMISION)</v>
          </cell>
          <cell r="C322" t="str">
            <v>UNIDAD</v>
          </cell>
          <cell r="D322">
            <v>1</v>
          </cell>
          <cell r="E322">
            <v>5431000</v>
          </cell>
          <cell r="F322">
            <v>5268070</v>
          </cell>
          <cell r="G322">
            <v>5268070</v>
          </cell>
          <cell r="H322">
            <v>5536741.5700000003</v>
          </cell>
        </row>
        <row r="323">
          <cell r="B323" t="str">
            <v>SENSOR KS (DE DETONACION)</v>
          </cell>
          <cell r="C323" t="str">
            <v>UNIDAD</v>
          </cell>
          <cell r="D323">
            <v>1</v>
          </cell>
          <cell r="E323">
            <v>780000</v>
          </cell>
          <cell r="F323">
            <v>756600</v>
          </cell>
          <cell r="G323">
            <v>756600</v>
          </cell>
          <cell r="H323">
            <v>795186.6</v>
          </cell>
        </row>
        <row r="324">
          <cell r="B324" t="str">
            <v>SENSOR MAF (FLUJO DE AIRE)</v>
          </cell>
          <cell r="C324" t="str">
            <v>UNIDAD</v>
          </cell>
          <cell r="D324">
            <v>1</v>
          </cell>
          <cell r="E324">
            <v>5431000</v>
          </cell>
          <cell r="F324">
            <v>5268070</v>
          </cell>
          <cell r="G324">
            <v>5268070</v>
          </cell>
          <cell r="H324">
            <v>5536741.5700000003</v>
          </cell>
        </row>
        <row r="325">
          <cell r="B325" t="str">
            <v>SENSOR MAP (PRESION ABSOLUTA MULTIPLE)</v>
          </cell>
          <cell r="C325" t="str">
            <v>UNIDAD</v>
          </cell>
          <cell r="D325">
            <v>1</v>
          </cell>
          <cell r="E325">
            <v>5431000</v>
          </cell>
          <cell r="F325">
            <v>5268070</v>
          </cell>
          <cell r="G325">
            <v>5268070</v>
          </cell>
          <cell r="H325">
            <v>5536741.5700000003</v>
          </cell>
        </row>
        <row r="326">
          <cell r="B326" t="str">
            <v>SENSOR OPS (PRESION DE ACEITE)</v>
          </cell>
          <cell r="C326" t="str">
            <v>UNIDAD</v>
          </cell>
          <cell r="D326">
            <v>1</v>
          </cell>
          <cell r="E326">
            <v>354000</v>
          </cell>
          <cell r="F326">
            <v>343380</v>
          </cell>
          <cell r="G326">
            <v>343380</v>
          </cell>
          <cell r="H326">
            <v>360892.38</v>
          </cell>
        </row>
        <row r="327">
          <cell r="B327" t="str">
            <v>SENSOR RPS (DE PRESION DE REFRIGERANTE)</v>
          </cell>
          <cell r="C327" t="str">
            <v>UNIDAD</v>
          </cell>
          <cell r="D327">
            <v>1</v>
          </cell>
          <cell r="E327">
            <v>256000</v>
          </cell>
          <cell r="F327">
            <v>248320</v>
          </cell>
          <cell r="G327">
            <v>248320</v>
          </cell>
          <cell r="H327">
            <v>260984.32000000001</v>
          </cell>
        </row>
        <row r="328">
          <cell r="B328" t="str">
            <v>SENSOR TPS (POSICION DEL ACELERADOR)</v>
          </cell>
          <cell r="C328" t="str">
            <v>UNIDAD</v>
          </cell>
          <cell r="D328">
            <v>1</v>
          </cell>
          <cell r="E328">
            <v>665001</v>
          </cell>
          <cell r="F328">
            <v>645051</v>
          </cell>
          <cell r="G328">
            <v>645051</v>
          </cell>
          <cell r="H328">
            <v>677948.60100000002</v>
          </cell>
        </row>
        <row r="329">
          <cell r="B329" t="str">
            <v>SENSOR VSS (DE VELOCIMETRO)</v>
          </cell>
          <cell r="C329" t="str">
            <v>UNIDAD</v>
          </cell>
          <cell r="D329">
            <v>1</v>
          </cell>
          <cell r="E329">
            <v>1396000</v>
          </cell>
          <cell r="F329">
            <v>1354120</v>
          </cell>
          <cell r="G329">
            <v>1354120</v>
          </cell>
          <cell r="H329">
            <v>1423180.12</v>
          </cell>
        </row>
        <row r="330">
          <cell r="B330" t="str">
            <v>SERVO FRENO</v>
          </cell>
          <cell r="C330" t="str">
            <v>UNIDAD</v>
          </cell>
          <cell r="D330">
            <v>1</v>
          </cell>
          <cell r="E330">
            <v>3816000</v>
          </cell>
          <cell r="F330">
            <v>3701520</v>
          </cell>
          <cell r="G330">
            <v>3701520</v>
          </cell>
          <cell r="H330">
            <v>3890297.52</v>
          </cell>
        </row>
        <row r="331">
          <cell r="B331" t="str">
            <v>SERVOFRENO</v>
          </cell>
          <cell r="C331" t="str">
            <v>UNIDAD</v>
          </cell>
          <cell r="D331">
            <v>1</v>
          </cell>
          <cell r="E331">
            <v>3816000</v>
          </cell>
          <cell r="F331">
            <v>3701520</v>
          </cell>
          <cell r="G331">
            <v>3701520</v>
          </cell>
          <cell r="H331">
            <v>3890297.52</v>
          </cell>
        </row>
        <row r="332">
          <cell r="B332" t="str">
            <v>SILICONA ALTA TEMPERATURA</v>
          </cell>
          <cell r="C332" t="str">
            <v>UNIDAD</v>
          </cell>
          <cell r="D332">
            <v>1</v>
          </cell>
          <cell r="E332">
            <v>46000</v>
          </cell>
          <cell r="F332">
            <v>44620</v>
          </cell>
          <cell r="G332">
            <v>44620</v>
          </cell>
          <cell r="H332">
            <v>46895.62</v>
          </cell>
        </row>
        <row r="333">
          <cell r="B333" t="str">
            <v>SOPORTE BATERIA</v>
          </cell>
          <cell r="C333" t="str">
            <v>UNIDAD</v>
          </cell>
          <cell r="D333">
            <v>1</v>
          </cell>
          <cell r="E333">
            <v>342000</v>
          </cell>
          <cell r="F333">
            <v>331740</v>
          </cell>
          <cell r="G333">
            <v>331740</v>
          </cell>
          <cell r="H333">
            <v>348658.74</v>
          </cell>
        </row>
        <row r="334">
          <cell r="B334" t="str">
            <v>SOPORTE CAJA DE VELOCIDADES</v>
          </cell>
          <cell r="C334" t="str">
            <v>UNIDAD</v>
          </cell>
          <cell r="D334">
            <v>1</v>
          </cell>
          <cell r="E334">
            <v>535000</v>
          </cell>
          <cell r="F334">
            <v>518950</v>
          </cell>
          <cell r="G334">
            <v>518950</v>
          </cell>
          <cell r="H334">
            <v>545416.44999999995</v>
          </cell>
        </row>
        <row r="335">
          <cell r="B335" t="str">
            <v>SOPORTE EXOSTO</v>
          </cell>
          <cell r="C335" t="str">
            <v>UNIDAD</v>
          </cell>
          <cell r="D335">
            <v>1</v>
          </cell>
          <cell r="E335">
            <v>108000</v>
          </cell>
          <cell r="F335">
            <v>104760</v>
          </cell>
          <cell r="G335">
            <v>104760</v>
          </cell>
          <cell r="H335">
            <v>110102.76</v>
          </cell>
        </row>
        <row r="336">
          <cell r="B336" t="str">
            <v>SOPORTE MOTOR</v>
          </cell>
          <cell r="C336" t="str">
            <v>UNIDAD</v>
          </cell>
          <cell r="D336">
            <v>1</v>
          </cell>
          <cell r="E336">
            <v>432000</v>
          </cell>
          <cell r="F336">
            <v>419040</v>
          </cell>
          <cell r="G336">
            <v>419040</v>
          </cell>
          <cell r="H336">
            <v>440411.04</v>
          </cell>
        </row>
        <row r="337">
          <cell r="B337" t="str">
            <v>SOPORTE MOTOR INFERIOR</v>
          </cell>
          <cell r="C337" t="str">
            <v>UNIDAD</v>
          </cell>
          <cell r="D337">
            <v>1</v>
          </cell>
          <cell r="E337">
            <v>432000</v>
          </cell>
          <cell r="F337">
            <v>419040</v>
          </cell>
          <cell r="G337">
            <v>419040</v>
          </cell>
          <cell r="H337">
            <v>440411.04</v>
          </cell>
        </row>
        <row r="338">
          <cell r="B338" t="str">
            <v>SOPORTE MOTOR SUPERIOR</v>
          </cell>
          <cell r="C338" t="str">
            <v>UNIDAD</v>
          </cell>
          <cell r="D338">
            <v>1</v>
          </cell>
          <cell r="E338">
            <v>785000</v>
          </cell>
          <cell r="F338">
            <v>761450</v>
          </cell>
          <cell r="G338">
            <v>761450</v>
          </cell>
          <cell r="H338">
            <v>800283.95</v>
          </cell>
        </row>
        <row r="339">
          <cell r="B339" t="str">
            <v>SOPORTE TANQUE DE COMBUSTIBLE</v>
          </cell>
          <cell r="C339" t="str">
            <v>UNIDAD</v>
          </cell>
          <cell r="D339">
            <v>1</v>
          </cell>
          <cell r="E339">
            <v>515000</v>
          </cell>
          <cell r="F339">
            <v>499550</v>
          </cell>
          <cell r="G339">
            <v>499550</v>
          </cell>
          <cell r="H339">
            <v>525027.05000000005</v>
          </cell>
        </row>
        <row r="340">
          <cell r="B340" t="str">
            <v>SWITCH DIRECCIONAL</v>
          </cell>
          <cell r="C340" t="str">
            <v>UNIDAD</v>
          </cell>
          <cell r="D340">
            <v>1</v>
          </cell>
          <cell r="E340">
            <v>453000</v>
          </cell>
          <cell r="F340">
            <v>439410</v>
          </cell>
          <cell r="G340">
            <v>439410</v>
          </cell>
          <cell r="H340">
            <v>461819.91</v>
          </cell>
        </row>
        <row r="341">
          <cell r="B341" t="str">
            <v>SWITCH IGNICION</v>
          </cell>
          <cell r="C341" t="str">
            <v>UNIDAD</v>
          </cell>
          <cell r="D341">
            <v>1</v>
          </cell>
          <cell r="E341">
            <v>500000</v>
          </cell>
          <cell r="F341">
            <v>485000</v>
          </cell>
          <cell r="G341">
            <v>485000</v>
          </cell>
          <cell r="H341">
            <v>509735</v>
          </cell>
        </row>
        <row r="342">
          <cell r="B342" t="str">
            <v>TANQUE RADIADOR</v>
          </cell>
          <cell r="C342" t="str">
            <v>UNIDAD</v>
          </cell>
          <cell r="D342">
            <v>1</v>
          </cell>
          <cell r="E342">
            <v>5188000</v>
          </cell>
          <cell r="F342">
            <v>5032360</v>
          </cell>
          <cell r="G342">
            <v>5032360</v>
          </cell>
          <cell r="H342">
            <v>5289010.3600000003</v>
          </cell>
        </row>
        <row r="343">
          <cell r="B343" t="str">
            <v>TANQUE HIDRAULICO</v>
          </cell>
          <cell r="C343" t="str">
            <v>UNIDAD</v>
          </cell>
          <cell r="D343">
            <v>1</v>
          </cell>
          <cell r="E343">
            <v>1079000</v>
          </cell>
          <cell r="F343">
            <v>1046630</v>
          </cell>
          <cell r="G343">
            <v>1046630</v>
          </cell>
          <cell r="H343">
            <v>1100008.1299999999</v>
          </cell>
        </row>
        <row r="344">
          <cell r="B344" t="str">
            <v>TANQUE LIMPIA BRISAS</v>
          </cell>
          <cell r="C344" t="str">
            <v>UNIDAD</v>
          </cell>
          <cell r="D344">
            <v>1</v>
          </cell>
          <cell r="E344">
            <v>349000</v>
          </cell>
          <cell r="F344">
            <v>338530</v>
          </cell>
          <cell r="G344">
            <v>338530</v>
          </cell>
          <cell r="H344">
            <v>355795.03</v>
          </cell>
        </row>
        <row r="345">
          <cell r="B345" t="str">
            <v>TAPA ACEITE MOTOR</v>
          </cell>
          <cell r="C345" t="str">
            <v>UNIDAD</v>
          </cell>
          <cell r="D345">
            <v>1</v>
          </cell>
          <cell r="E345">
            <v>78000</v>
          </cell>
          <cell r="F345">
            <v>75660</v>
          </cell>
          <cell r="G345">
            <v>75660</v>
          </cell>
          <cell r="H345">
            <v>79518.66</v>
          </cell>
        </row>
        <row r="346">
          <cell r="B346" t="str">
            <v>TAPA RADIADOR</v>
          </cell>
          <cell r="C346" t="str">
            <v>UNIDAD</v>
          </cell>
          <cell r="D346">
            <v>1</v>
          </cell>
          <cell r="E346">
            <v>96000</v>
          </cell>
          <cell r="F346">
            <v>93120</v>
          </cell>
          <cell r="G346">
            <v>93120</v>
          </cell>
          <cell r="H346">
            <v>97869.119999999995</v>
          </cell>
        </row>
        <row r="347">
          <cell r="B347" t="str">
            <v>TAPON CARTER</v>
          </cell>
          <cell r="C347" t="str">
            <v>UNIDAD</v>
          </cell>
          <cell r="D347">
            <v>1</v>
          </cell>
          <cell r="E347">
            <v>19000</v>
          </cell>
          <cell r="F347">
            <v>18430</v>
          </cell>
          <cell r="G347">
            <v>18430</v>
          </cell>
          <cell r="H347">
            <v>19369.93</v>
          </cell>
        </row>
        <row r="348">
          <cell r="B348" t="str">
            <v>TENSOR DE AJUSTE (BRAZO)</v>
          </cell>
          <cell r="C348" t="str">
            <v>UNIDAD</v>
          </cell>
          <cell r="D348">
            <v>1</v>
          </cell>
          <cell r="E348">
            <v>787001</v>
          </cell>
          <cell r="F348">
            <v>763391</v>
          </cell>
          <cell r="G348">
            <v>763391</v>
          </cell>
          <cell r="H348">
            <v>802323.94099999999</v>
          </cell>
        </row>
        <row r="349">
          <cell r="B349" t="str">
            <v>TERMINAL DE OJO</v>
          </cell>
          <cell r="C349" t="str">
            <v>UNIDAD</v>
          </cell>
          <cell r="D349">
            <v>1</v>
          </cell>
          <cell r="E349">
            <v>700</v>
          </cell>
          <cell r="F349">
            <v>679</v>
          </cell>
          <cell r="G349">
            <v>679</v>
          </cell>
          <cell r="H349">
            <v>713.62900000000002</v>
          </cell>
        </row>
        <row r="350">
          <cell r="B350" t="str">
            <v>TERMINAL DIRECCION</v>
          </cell>
          <cell r="C350" t="str">
            <v>UNIDAD</v>
          </cell>
          <cell r="D350">
            <v>1</v>
          </cell>
          <cell r="E350">
            <v>355000</v>
          </cell>
          <cell r="F350">
            <v>344350</v>
          </cell>
          <cell r="G350">
            <v>344350</v>
          </cell>
          <cell r="H350">
            <v>361911.85</v>
          </cell>
        </row>
        <row r="351">
          <cell r="B351" t="str">
            <v>TERMINAL DIRECCION CORTA</v>
          </cell>
          <cell r="C351" t="str">
            <v>UNIDAD</v>
          </cell>
          <cell r="D351">
            <v>1</v>
          </cell>
          <cell r="E351">
            <v>286000</v>
          </cell>
          <cell r="F351">
            <v>277420</v>
          </cell>
          <cell r="G351">
            <v>277420</v>
          </cell>
          <cell r="H351">
            <v>291568.42</v>
          </cell>
        </row>
        <row r="352">
          <cell r="B352" t="str">
            <v>TERMINAL DIRECCION LARGA</v>
          </cell>
          <cell r="C352" t="str">
            <v>UNIDAD</v>
          </cell>
          <cell r="D352">
            <v>1</v>
          </cell>
          <cell r="E352">
            <v>355000</v>
          </cell>
          <cell r="F352">
            <v>344350</v>
          </cell>
          <cell r="G352">
            <v>344350</v>
          </cell>
          <cell r="H352">
            <v>361911.85</v>
          </cell>
        </row>
        <row r="353">
          <cell r="B353" t="str">
            <v>TERMOSTATO</v>
          </cell>
          <cell r="C353" t="str">
            <v>UNIDAD</v>
          </cell>
          <cell r="D353">
            <v>1</v>
          </cell>
          <cell r="E353">
            <v>124000</v>
          </cell>
          <cell r="F353">
            <v>120280</v>
          </cell>
          <cell r="G353">
            <v>120280</v>
          </cell>
          <cell r="H353">
            <v>126414.28</v>
          </cell>
        </row>
        <row r="354">
          <cell r="B354" t="str">
            <v>TRINQUETE FRENO DE MANO</v>
          </cell>
          <cell r="C354" t="str">
            <v>UNIDAD</v>
          </cell>
          <cell r="D354">
            <v>1</v>
          </cell>
          <cell r="E354">
            <v>375000</v>
          </cell>
          <cell r="F354">
            <v>363750</v>
          </cell>
          <cell r="G354">
            <v>363750</v>
          </cell>
          <cell r="H354">
            <v>382301.25</v>
          </cell>
        </row>
        <row r="355">
          <cell r="B355" t="str">
            <v>TUBO BOMBA DE AGUA</v>
          </cell>
          <cell r="C355" t="str">
            <v>UNIDAD</v>
          </cell>
          <cell r="D355">
            <v>1</v>
          </cell>
          <cell r="E355">
            <v>244000</v>
          </cell>
          <cell r="F355">
            <v>236680</v>
          </cell>
          <cell r="G355">
            <v>236680</v>
          </cell>
          <cell r="H355">
            <v>248750.68</v>
          </cell>
        </row>
        <row r="356">
          <cell r="B356" t="str">
            <v>TUERCA BRAZO TENSOR</v>
          </cell>
          <cell r="C356" t="str">
            <v>UNIDAD</v>
          </cell>
          <cell r="D356">
            <v>1</v>
          </cell>
          <cell r="E356">
            <v>6000</v>
          </cell>
          <cell r="F356">
            <v>5820</v>
          </cell>
          <cell r="G356">
            <v>5820</v>
          </cell>
          <cell r="H356">
            <v>6116.82</v>
          </cell>
        </row>
        <row r="357">
          <cell r="B357" t="str">
            <v>VALVULA DE ADMISION</v>
          </cell>
          <cell r="C357" t="str">
            <v>JUEGO</v>
          </cell>
          <cell r="D357">
            <v>1</v>
          </cell>
          <cell r="E357">
            <v>2100000</v>
          </cell>
          <cell r="F357">
            <v>2037000</v>
          </cell>
          <cell r="G357">
            <v>2037000</v>
          </cell>
          <cell r="H357">
            <v>2140887</v>
          </cell>
        </row>
        <row r="358">
          <cell r="B358" t="str">
            <v>VALVULA DE DRENAJE</v>
          </cell>
          <cell r="C358" t="str">
            <v>UNIDAD</v>
          </cell>
          <cell r="D358">
            <v>1</v>
          </cell>
          <cell r="E358">
            <v>78000</v>
          </cell>
          <cell r="F358">
            <v>75660</v>
          </cell>
          <cell r="G358">
            <v>75660</v>
          </cell>
          <cell r="H358">
            <v>79518.66</v>
          </cell>
        </row>
        <row r="359">
          <cell r="B359" t="str">
            <v>VALVULA DE ESCAPE</v>
          </cell>
          <cell r="C359" t="str">
            <v>JUEGO</v>
          </cell>
          <cell r="D359">
            <v>1</v>
          </cell>
          <cell r="E359">
            <v>175000</v>
          </cell>
          <cell r="F359">
            <v>169750</v>
          </cell>
          <cell r="G359">
            <v>169750</v>
          </cell>
          <cell r="H359">
            <v>178407.25</v>
          </cell>
        </row>
        <row r="360">
          <cell r="B360" t="str">
            <v>VALVULA IAC (CONTROL DE AIRE AL RALENTI)</v>
          </cell>
          <cell r="C360" t="str">
            <v>UNIDAD</v>
          </cell>
          <cell r="D360">
            <v>1</v>
          </cell>
          <cell r="E360">
            <v>4097999</v>
          </cell>
          <cell r="F360">
            <v>3975059</v>
          </cell>
          <cell r="G360">
            <v>3975059</v>
          </cell>
          <cell r="H360">
            <v>4177787.0090000001</v>
          </cell>
        </row>
        <row r="361">
          <cell r="B361" t="str">
            <v>VALVULA REGULADORA DE GAS</v>
          </cell>
          <cell r="C361" t="str">
            <v>UNIDAD</v>
          </cell>
          <cell r="D361">
            <v>1</v>
          </cell>
          <cell r="E361">
            <v>57999</v>
          </cell>
          <cell r="F361">
            <v>56259</v>
          </cell>
          <cell r="G361">
            <v>56259</v>
          </cell>
          <cell r="H361">
            <v>59128.209000000003</v>
          </cell>
        </row>
        <row r="362">
          <cell r="B362" t="str">
            <v>VALVULA SELLOMATIC</v>
          </cell>
          <cell r="C362" t="str">
            <v>UNIDAD</v>
          </cell>
          <cell r="D362">
            <v>1</v>
          </cell>
          <cell r="E362">
            <v>22000</v>
          </cell>
          <cell r="F362">
            <v>21340</v>
          </cell>
          <cell r="G362">
            <v>21340</v>
          </cell>
          <cell r="H362">
            <v>22428.34</v>
          </cell>
        </row>
        <row r="363">
          <cell r="B363" t="str">
            <v>VALVULINA CAJA</v>
          </cell>
          <cell r="C363" t="str">
            <v>CUARTO</v>
          </cell>
          <cell r="D363">
            <v>1</v>
          </cell>
          <cell r="E363">
            <v>41650</v>
          </cell>
          <cell r="F363">
            <v>40401</v>
          </cell>
          <cell r="G363">
            <v>40401</v>
          </cell>
          <cell r="H363">
            <v>42461.451000000001</v>
          </cell>
        </row>
        <row r="364">
          <cell r="B364" t="str">
            <v>VALVULINA CAJA X 1 CUARTO</v>
          </cell>
          <cell r="C364" t="str">
            <v>CUARTO</v>
          </cell>
          <cell r="D364">
            <v>1</v>
          </cell>
          <cell r="E364">
            <v>41650</v>
          </cell>
          <cell r="F364">
            <v>40401</v>
          </cell>
          <cell r="G364">
            <v>40401</v>
          </cell>
          <cell r="H364">
            <v>42461.451000000001</v>
          </cell>
        </row>
        <row r="365">
          <cell r="B365" t="str">
            <v>VALVULINA TRANSMISION X 1 CUARTO</v>
          </cell>
          <cell r="C365" t="str">
            <v>CUARTO</v>
          </cell>
          <cell r="D365">
            <v>1</v>
          </cell>
          <cell r="E365">
            <v>41650</v>
          </cell>
          <cell r="F365">
            <v>40401</v>
          </cell>
          <cell r="G365">
            <v>40401</v>
          </cell>
          <cell r="H365">
            <v>42461.451000000001</v>
          </cell>
        </row>
        <row r="366">
          <cell r="B366" t="str">
            <v>VARILLA DEL MEDIDOR NIVEL DE ACEITE</v>
          </cell>
          <cell r="C366" t="str">
            <v>UNIDAD</v>
          </cell>
          <cell r="D366">
            <v>1</v>
          </cell>
          <cell r="E366">
            <v>148000</v>
          </cell>
          <cell r="F366">
            <v>143560</v>
          </cell>
          <cell r="G366">
            <v>143560</v>
          </cell>
          <cell r="H366">
            <v>150881.56</v>
          </cell>
        </row>
        <row r="367">
          <cell r="B367" t="str">
            <v>VIDRIO PANORAMICO</v>
          </cell>
          <cell r="C367" t="str">
            <v>UNIDAD</v>
          </cell>
          <cell r="D367">
            <v>1</v>
          </cell>
          <cell r="E367">
            <v>3166000</v>
          </cell>
          <cell r="F367">
            <v>3071020</v>
          </cell>
          <cell r="G367">
            <v>3071020</v>
          </cell>
          <cell r="H367">
            <v>3227642.02</v>
          </cell>
        </row>
        <row r="368">
          <cell r="B368" t="str">
            <v>VOLANTE MOTOR</v>
          </cell>
          <cell r="C368" t="str">
            <v>UNIDAD</v>
          </cell>
          <cell r="D368">
            <v>1</v>
          </cell>
          <cell r="E368">
            <v>2900000</v>
          </cell>
          <cell r="F368">
            <v>2813000</v>
          </cell>
          <cell r="G368">
            <v>2813000</v>
          </cell>
          <cell r="H368">
            <v>2956463</v>
          </cell>
        </row>
        <row r="369">
          <cell r="B369" t="str">
            <v>YOQUI CAJA DIRECCION</v>
          </cell>
          <cell r="C369" t="str">
            <v>UNIDAD</v>
          </cell>
          <cell r="D369">
            <v>1</v>
          </cell>
          <cell r="E369">
            <v>524000</v>
          </cell>
          <cell r="F369">
            <v>508280</v>
          </cell>
          <cell r="G369">
            <v>508280</v>
          </cell>
          <cell r="H369">
            <v>534202.28</v>
          </cell>
        </row>
      </sheetData>
      <sheetData sheetId="5">
        <row r="12">
          <cell r="B12" t="str">
            <v>ABRAZADERA BARRA ESTABILIZADORA</v>
          </cell>
          <cell r="C12" t="str">
            <v>UNIDAD</v>
          </cell>
          <cell r="D12">
            <v>1</v>
          </cell>
          <cell r="E12">
            <v>107000</v>
          </cell>
          <cell r="F12">
            <v>103790</v>
          </cell>
          <cell r="G12">
            <v>103790</v>
          </cell>
          <cell r="H12">
            <v>109083.29</v>
          </cell>
        </row>
        <row r="13">
          <cell r="B13" t="str">
            <v>ABRAZADERAS RADIADOR</v>
          </cell>
          <cell r="C13" t="str">
            <v>UNIDAD</v>
          </cell>
          <cell r="D13">
            <v>1</v>
          </cell>
          <cell r="E13">
            <v>45999</v>
          </cell>
          <cell r="F13">
            <v>44619</v>
          </cell>
          <cell r="G13">
            <v>44619</v>
          </cell>
          <cell r="H13">
            <v>46894.569000000003</v>
          </cell>
        </row>
        <row r="14">
          <cell r="B14" t="str">
            <v>ACEITE COMPRESOR</v>
          </cell>
          <cell r="C14" t="str">
            <v>CUARTO</v>
          </cell>
          <cell r="D14">
            <v>1</v>
          </cell>
          <cell r="E14">
            <v>41650</v>
          </cell>
          <cell r="F14">
            <v>40401</v>
          </cell>
          <cell r="G14">
            <v>40401</v>
          </cell>
          <cell r="H14">
            <v>42461.451000000001</v>
          </cell>
        </row>
        <row r="15">
          <cell r="B15" t="str">
            <v>ACEITE HIDRAULICO</v>
          </cell>
          <cell r="C15" t="str">
            <v>CUARTO</v>
          </cell>
          <cell r="D15">
            <v>1</v>
          </cell>
          <cell r="E15">
            <v>47600</v>
          </cell>
          <cell r="F15">
            <v>46172</v>
          </cell>
          <cell r="G15">
            <v>46172</v>
          </cell>
          <cell r="H15">
            <v>48526.771999999997</v>
          </cell>
        </row>
        <row r="16">
          <cell r="B16" t="str">
            <v>ACEITE MOTOR</v>
          </cell>
          <cell r="C16" t="str">
            <v>CUARTO</v>
          </cell>
          <cell r="D16">
            <v>1</v>
          </cell>
          <cell r="E16">
            <v>47600</v>
          </cell>
          <cell r="F16">
            <v>46172</v>
          </cell>
          <cell r="G16">
            <v>46172</v>
          </cell>
          <cell r="H16">
            <v>48526.771999999997</v>
          </cell>
        </row>
        <row r="17">
          <cell r="B17" t="str">
            <v>ACEITE MOTOR SINTETICO</v>
          </cell>
          <cell r="C17" t="str">
            <v>CUARTO</v>
          </cell>
          <cell r="D17">
            <v>1</v>
          </cell>
          <cell r="E17">
            <v>47600</v>
          </cell>
          <cell r="F17">
            <v>46172</v>
          </cell>
          <cell r="G17">
            <v>46172</v>
          </cell>
          <cell r="H17">
            <v>48526.771999999997</v>
          </cell>
        </row>
        <row r="18">
          <cell r="B18" t="str">
            <v>ACEITE MOTOR X 1 CUARTO</v>
          </cell>
          <cell r="C18" t="str">
            <v>CUARTO</v>
          </cell>
          <cell r="D18">
            <v>1</v>
          </cell>
          <cell r="E18">
            <v>45000</v>
          </cell>
          <cell r="F18">
            <v>43650</v>
          </cell>
          <cell r="G18">
            <v>43650</v>
          </cell>
          <cell r="H18">
            <v>45876.15</v>
          </cell>
        </row>
        <row r="19">
          <cell r="B19" t="str">
            <v>AJUSTADOR BANDAS DE FRENO</v>
          </cell>
          <cell r="C19" t="str">
            <v>UNIDAD</v>
          </cell>
          <cell r="D19">
            <v>1</v>
          </cell>
          <cell r="E19">
            <v>45000</v>
          </cell>
          <cell r="F19">
            <v>43650</v>
          </cell>
          <cell r="G19">
            <v>43650</v>
          </cell>
          <cell r="H19">
            <v>45876.15</v>
          </cell>
        </row>
        <row r="20">
          <cell r="B20" t="str">
            <v>ALTERNADOR</v>
          </cell>
          <cell r="C20" t="str">
            <v>UNIDAD</v>
          </cell>
          <cell r="D20">
            <v>1</v>
          </cell>
          <cell r="E20">
            <v>5750000</v>
          </cell>
          <cell r="F20">
            <v>5577500</v>
          </cell>
          <cell r="G20">
            <v>5577500</v>
          </cell>
          <cell r="H20">
            <v>5861952.5</v>
          </cell>
        </row>
        <row r="21">
          <cell r="B21" t="str">
            <v>AMORTIGUADOR CAPOT</v>
          </cell>
          <cell r="C21" t="str">
            <v>UNIDAD</v>
          </cell>
          <cell r="D21">
            <v>1</v>
          </cell>
          <cell r="E21">
            <v>593000</v>
          </cell>
          <cell r="F21">
            <v>575210</v>
          </cell>
          <cell r="G21">
            <v>575210</v>
          </cell>
          <cell r="H21">
            <v>604545.71</v>
          </cell>
        </row>
        <row r="22">
          <cell r="B22" t="str">
            <v>AMORTIGUADOR DELANTERO</v>
          </cell>
          <cell r="C22" t="str">
            <v>JUEGO</v>
          </cell>
          <cell r="D22">
            <v>1</v>
          </cell>
          <cell r="E22">
            <v>1029000</v>
          </cell>
          <cell r="F22">
            <v>998130</v>
          </cell>
          <cell r="G22">
            <v>998130</v>
          </cell>
          <cell r="H22">
            <v>1049034.6299999999</v>
          </cell>
        </row>
        <row r="23">
          <cell r="B23" t="str">
            <v>AMORTIGUADOR TRASERO</v>
          </cell>
          <cell r="C23" t="str">
            <v>JUEGO</v>
          </cell>
          <cell r="D23">
            <v>1</v>
          </cell>
          <cell r="E23">
            <v>277999</v>
          </cell>
          <cell r="F23">
            <v>269659</v>
          </cell>
          <cell r="G23">
            <v>269659</v>
          </cell>
          <cell r="H23">
            <v>283411.609</v>
          </cell>
        </row>
        <row r="24">
          <cell r="B24" t="str">
            <v>ANILLO SEPARADOR EJE</v>
          </cell>
          <cell r="C24" t="str">
            <v>UNIDAD</v>
          </cell>
          <cell r="D24">
            <v>1</v>
          </cell>
          <cell r="E24">
            <v>108000</v>
          </cell>
          <cell r="F24">
            <v>104760</v>
          </cell>
          <cell r="G24">
            <v>104760</v>
          </cell>
          <cell r="H24">
            <v>110102.76</v>
          </cell>
        </row>
        <row r="25">
          <cell r="B25" t="str">
            <v>ANILLOS DEL PISTON</v>
          </cell>
          <cell r="C25" t="str">
            <v>JUEGO</v>
          </cell>
          <cell r="D25">
            <v>1</v>
          </cell>
          <cell r="E25">
            <v>1054000</v>
          </cell>
          <cell r="F25">
            <v>1022380</v>
          </cell>
          <cell r="G25">
            <v>1022380</v>
          </cell>
          <cell r="H25">
            <v>1074521.3799999999</v>
          </cell>
        </row>
        <row r="26">
          <cell r="B26" t="str">
            <v>ANILLOS DEL PISTON MOTOR</v>
          </cell>
          <cell r="C26" t="str">
            <v>JUEGO</v>
          </cell>
          <cell r="D26">
            <v>1</v>
          </cell>
          <cell r="E26">
            <v>1054000</v>
          </cell>
          <cell r="F26">
            <v>1022380</v>
          </cell>
          <cell r="G26">
            <v>1022380</v>
          </cell>
          <cell r="H26">
            <v>1074521.3799999999</v>
          </cell>
        </row>
        <row r="27">
          <cell r="B27" t="str">
            <v>ARANDELA TAPON CARTER</v>
          </cell>
          <cell r="C27" t="str">
            <v>UNIDAD</v>
          </cell>
          <cell r="D27">
            <v>1</v>
          </cell>
          <cell r="E27">
            <v>5000</v>
          </cell>
          <cell r="F27">
            <v>4850</v>
          </cell>
          <cell r="G27">
            <v>4850</v>
          </cell>
          <cell r="H27">
            <v>5097.3500000000004</v>
          </cell>
        </row>
        <row r="28">
          <cell r="B28" t="str">
            <v>ARANDELAS DE AJUSTE</v>
          </cell>
          <cell r="C28" t="str">
            <v>JUEGO</v>
          </cell>
          <cell r="D28">
            <v>1</v>
          </cell>
          <cell r="E28">
            <v>189001</v>
          </cell>
          <cell r="F28">
            <v>183331</v>
          </cell>
          <cell r="G28">
            <v>183331</v>
          </cell>
          <cell r="H28">
            <v>192680.88099999999</v>
          </cell>
        </row>
        <row r="29">
          <cell r="B29" t="str">
            <v>ARANDELAS DE AJUSTE (TRANSMISION )</v>
          </cell>
          <cell r="C29" t="str">
            <v>JUEGO</v>
          </cell>
          <cell r="D29">
            <v>1</v>
          </cell>
          <cell r="E29">
            <v>30000</v>
          </cell>
          <cell r="F29">
            <v>29100</v>
          </cell>
          <cell r="G29">
            <v>29100</v>
          </cell>
          <cell r="H29">
            <v>30584.1</v>
          </cell>
        </row>
        <row r="30">
          <cell r="B30" t="str">
            <v>ARBOL DE LEVAS</v>
          </cell>
          <cell r="C30" t="str">
            <v>UNIDAD</v>
          </cell>
          <cell r="D30">
            <v>1</v>
          </cell>
          <cell r="E30">
            <v>4108000</v>
          </cell>
          <cell r="F30">
            <v>3984760</v>
          </cell>
          <cell r="G30">
            <v>3984760</v>
          </cell>
          <cell r="H30">
            <v>4187982.76</v>
          </cell>
        </row>
        <row r="31">
          <cell r="B31" t="str">
            <v>ARBOL DE LEVAS ADMISION</v>
          </cell>
          <cell r="C31" t="str">
            <v>UNIDAD</v>
          </cell>
          <cell r="D31">
            <v>1</v>
          </cell>
          <cell r="E31">
            <v>4108000</v>
          </cell>
          <cell r="F31">
            <v>3984760</v>
          </cell>
          <cell r="G31">
            <v>3984760</v>
          </cell>
          <cell r="H31">
            <v>4187982.76</v>
          </cell>
        </row>
        <row r="32">
          <cell r="B32" t="str">
            <v>ARBOL DE LEVAS ESCAPE</v>
          </cell>
          <cell r="C32" t="str">
            <v>UNIDAD</v>
          </cell>
          <cell r="D32">
            <v>1</v>
          </cell>
          <cell r="E32">
            <v>4108000</v>
          </cell>
          <cell r="F32">
            <v>3984760</v>
          </cell>
          <cell r="G32">
            <v>3984760</v>
          </cell>
          <cell r="H32">
            <v>4187982.76</v>
          </cell>
        </row>
        <row r="33">
          <cell r="B33" t="str">
            <v>ARRANQUE</v>
          </cell>
          <cell r="C33" t="str">
            <v>UNIDAD</v>
          </cell>
          <cell r="D33">
            <v>1</v>
          </cell>
          <cell r="E33">
            <v>3304000</v>
          </cell>
          <cell r="F33">
            <v>3204880</v>
          </cell>
          <cell r="G33">
            <v>3204880</v>
          </cell>
          <cell r="H33">
            <v>3368328.88</v>
          </cell>
        </row>
        <row r="34">
          <cell r="B34" t="str">
            <v>BALINERA ALTERNADOR</v>
          </cell>
          <cell r="C34" t="str">
            <v>JUEGO</v>
          </cell>
          <cell r="D34">
            <v>1</v>
          </cell>
          <cell r="E34">
            <v>65000</v>
          </cell>
          <cell r="F34">
            <v>63050</v>
          </cell>
          <cell r="G34">
            <v>63050</v>
          </cell>
          <cell r="H34">
            <v>66265.55</v>
          </cell>
        </row>
        <row r="35">
          <cell r="B35" t="str">
            <v>BANDA FRENO TRASERO</v>
          </cell>
          <cell r="C35" t="str">
            <v>JUEGO</v>
          </cell>
          <cell r="D35">
            <v>1</v>
          </cell>
          <cell r="E35">
            <v>548000</v>
          </cell>
          <cell r="F35">
            <v>531560</v>
          </cell>
          <cell r="G35">
            <v>531560</v>
          </cell>
          <cell r="H35">
            <v>558669.56000000006</v>
          </cell>
        </row>
        <row r="36">
          <cell r="B36" t="str">
            <v>BANDAS FRENOS</v>
          </cell>
          <cell r="C36" t="str">
            <v>JUEGO</v>
          </cell>
          <cell r="D36">
            <v>1</v>
          </cell>
          <cell r="E36">
            <v>548000</v>
          </cell>
          <cell r="F36">
            <v>531560</v>
          </cell>
          <cell r="G36">
            <v>531560</v>
          </cell>
          <cell r="H36">
            <v>558669.56000000006</v>
          </cell>
        </row>
        <row r="37">
          <cell r="B37" t="str">
            <v>BANDAS FRENOS TRASEROS</v>
          </cell>
          <cell r="C37" t="str">
            <v>JUEGO</v>
          </cell>
          <cell r="D37">
            <v>1</v>
          </cell>
          <cell r="E37">
            <v>548000</v>
          </cell>
          <cell r="F37">
            <v>531560</v>
          </cell>
          <cell r="G37">
            <v>531560</v>
          </cell>
          <cell r="H37">
            <v>558669.56000000006</v>
          </cell>
        </row>
        <row r="38">
          <cell r="B38" t="str">
            <v>BARRA ESTABILIZADORA</v>
          </cell>
          <cell r="C38" t="str">
            <v>UNIDAD</v>
          </cell>
          <cell r="D38">
            <v>1</v>
          </cell>
          <cell r="E38">
            <v>1345999</v>
          </cell>
          <cell r="F38">
            <v>1305619</v>
          </cell>
          <cell r="G38">
            <v>1305619</v>
          </cell>
          <cell r="H38">
            <v>1372205.5689999999</v>
          </cell>
        </row>
        <row r="39">
          <cell r="B39" t="str">
            <v>BARRA ESTABILIZADORA- DEL</v>
          </cell>
          <cell r="C39" t="str">
            <v>UNIDAD</v>
          </cell>
          <cell r="D39">
            <v>1</v>
          </cell>
          <cell r="E39">
            <v>1345999</v>
          </cell>
          <cell r="F39">
            <v>1305619</v>
          </cell>
          <cell r="G39">
            <v>1305619</v>
          </cell>
          <cell r="H39">
            <v>1372205.5689999999</v>
          </cell>
        </row>
        <row r="40">
          <cell r="B40" t="str">
            <v>BARRA ESTABILIZADORA- TRAS</v>
          </cell>
          <cell r="C40" t="str">
            <v>UNIDAD</v>
          </cell>
          <cell r="D40">
            <v>1</v>
          </cell>
          <cell r="E40">
            <v>747999</v>
          </cell>
          <cell r="F40">
            <v>725559</v>
          </cell>
          <cell r="G40">
            <v>725559</v>
          </cell>
          <cell r="H40">
            <v>762562.50899999996</v>
          </cell>
        </row>
        <row r="41">
          <cell r="B41" t="str">
            <v>BASE AMORTIGUADOR DELANTERO</v>
          </cell>
          <cell r="C41" t="str">
            <v>UNIDAD</v>
          </cell>
          <cell r="D41">
            <v>1</v>
          </cell>
          <cell r="E41">
            <v>340000</v>
          </cell>
          <cell r="F41">
            <v>329800</v>
          </cell>
          <cell r="G41">
            <v>329800</v>
          </cell>
          <cell r="H41">
            <v>346619.8</v>
          </cell>
        </row>
        <row r="42">
          <cell r="B42" t="str">
            <v>BASE AMORTIGUADOR TRASERO</v>
          </cell>
          <cell r="C42" t="str">
            <v>UNIDAD</v>
          </cell>
          <cell r="D42">
            <v>1</v>
          </cell>
          <cell r="E42">
            <v>100000</v>
          </cell>
          <cell r="F42">
            <v>97000</v>
          </cell>
          <cell r="G42">
            <v>97000</v>
          </cell>
          <cell r="H42">
            <v>101947</v>
          </cell>
        </row>
        <row r="43">
          <cell r="B43" t="str">
            <v>BATERIA</v>
          </cell>
          <cell r="C43" t="str">
            <v>UNIDAD</v>
          </cell>
          <cell r="D43">
            <v>1</v>
          </cell>
          <cell r="E43">
            <v>900000</v>
          </cell>
          <cell r="F43">
            <v>873000</v>
          </cell>
          <cell r="G43">
            <v>873000</v>
          </cell>
          <cell r="H43">
            <v>917523</v>
          </cell>
        </row>
        <row r="44">
          <cell r="B44" t="str">
            <v>BATERIA (INCLUYE REVISION CARGA )</v>
          </cell>
          <cell r="C44" t="str">
            <v>UNIDAD</v>
          </cell>
          <cell r="D44">
            <v>1</v>
          </cell>
          <cell r="E44">
            <v>900000</v>
          </cell>
          <cell r="F44">
            <v>873000</v>
          </cell>
          <cell r="G44">
            <v>873000</v>
          </cell>
          <cell r="H44">
            <v>917523</v>
          </cell>
        </row>
        <row r="45">
          <cell r="B45" t="str">
            <v>BIELA</v>
          </cell>
          <cell r="C45" t="str">
            <v>UNIDAD</v>
          </cell>
          <cell r="D45">
            <v>1</v>
          </cell>
          <cell r="E45">
            <v>1186000</v>
          </cell>
          <cell r="F45">
            <v>1150420</v>
          </cell>
          <cell r="G45">
            <v>1150420</v>
          </cell>
          <cell r="H45">
            <v>1209091.42</v>
          </cell>
        </row>
        <row r="46">
          <cell r="B46" t="str">
            <v>BLOQUE MOTOR</v>
          </cell>
          <cell r="C46" t="str">
            <v>UNIDAD</v>
          </cell>
          <cell r="D46">
            <v>1</v>
          </cell>
          <cell r="E46">
            <v>25000000</v>
          </cell>
          <cell r="F46">
            <v>24250000</v>
          </cell>
          <cell r="G46">
            <v>24250000</v>
          </cell>
          <cell r="H46">
            <v>25486750</v>
          </cell>
        </row>
        <row r="47">
          <cell r="B47" t="str">
            <v>BOBINA COMPRESOR A/A</v>
          </cell>
          <cell r="C47" t="str">
            <v>UNIDAD</v>
          </cell>
          <cell r="D47">
            <v>1</v>
          </cell>
          <cell r="E47">
            <v>2520000</v>
          </cell>
          <cell r="F47">
            <v>2444400</v>
          </cell>
          <cell r="G47">
            <v>2444400</v>
          </cell>
          <cell r="H47">
            <v>2569064.4</v>
          </cell>
        </row>
        <row r="48">
          <cell r="B48" t="str">
            <v>BOBINA DE ENCENDIDO</v>
          </cell>
          <cell r="C48" t="str">
            <v>UNIDAD</v>
          </cell>
          <cell r="D48">
            <v>1</v>
          </cell>
          <cell r="E48">
            <v>580000</v>
          </cell>
          <cell r="F48">
            <v>562600</v>
          </cell>
          <cell r="G48">
            <v>562600</v>
          </cell>
          <cell r="H48">
            <v>591292.6</v>
          </cell>
        </row>
        <row r="49">
          <cell r="B49" t="str">
            <v>BOBINADO ARRANQUE</v>
          </cell>
          <cell r="C49" t="str">
            <v>UNIDAD</v>
          </cell>
          <cell r="D49">
            <v>1</v>
          </cell>
          <cell r="E49">
            <v>680001</v>
          </cell>
          <cell r="F49">
            <v>659601</v>
          </cell>
          <cell r="G49">
            <v>659601</v>
          </cell>
          <cell r="H49">
            <v>693240.65099999995</v>
          </cell>
        </row>
        <row r="50">
          <cell r="B50" t="str">
            <v>BOBINAS DE CAMPO</v>
          </cell>
          <cell r="C50" t="str">
            <v>UNIDAD</v>
          </cell>
          <cell r="D50">
            <v>1</v>
          </cell>
          <cell r="E50">
            <v>680001</v>
          </cell>
          <cell r="F50">
            <v>659601</v>
          </cell>
          <cell r="G50">
            <v>659601</v>
          </cell>
          <cell r="H50">
            <v>693240.65099999995</v>
          </cell>
        </row>
        <row r="51">
          <cell r="B51" t="str">
            <v>BOCIN RUEDA COMPLETO</v>
          </cell>
          <cell r="C51" t="str">
            <v>UNIDAD</v>
          </cell>
          <cell r="D51">
            <v>1</v>
          </cell>
          <cell r="E51">
            <v>820000</v>
          </cell>
          <cell r="F51">
            <v>795400</v>
          </cell>
          <cell r="G51">
            <v>795400</v>
          </cell>
          <cell r="H51">
            <v>835965.4</v>
          </cell>
        </row>
        <row r="52">
          <cell r="B52" t="str">
            <v>BOMBA COMBUSTIBLE (CON DESMONTAR Y MONTAR TANQUE)</v>
          </cell>
          <cell r="C52" t="str">
            <v>UNIDAD</v>
          </cell>
          <cell r="D52">
            <v>1</v>
          </cell>
          <cell r="E52">
            <v>2043000</v>
          </cell>
          <cell r="F52">
            <v>1981710</v>
          </cell>
          <cell r="G52">
            <v>1981710</v>
          </cell>
          <cell r="H52">
            <v>2082777.21</v>
          </cell>
        </row>
        <row r="53">
          <cell r="B53" t="str">
            <v>BOMBA COMBUSTIBLE (SIN DESMONTAR Y MONTAR TANQUE)</v>
          </cell>
          <cell r="C53" t="str">
            <v>UNIDAD</v>
          </cell>
          <cell r="D53">
            <v>1</v>
          </cell>
          <cell r="E53">
            <v>2043000</v>
          </cell>
          <cell r="F53">
            <v>1981710</v>
          </cell>
          <cell r="G53">
            <v>1981710</v>
          </cell>
          <cell r="H53">
            <v>2082777.21</v>
          </cell>
        </row>
        <row r="54">
          <cell r="B54" t="str">
            <v>BOMBA DE ACEITE</v>
          </cell>
          <cell r="C54" t="str">
            <v>UNIDAD</v>
          </cell>
          <cell r="D54">
            <v>1</v>
          </cell>
          <cell r="E54">
            <v>195001</v>
          </cell>
          <cell r="F54">
            <v>189151</v>
          </cell>
          <cell r="G54">
            <v>189151</v>
          </cell>
          <cell r="H54">
            <v>198797.701</v>
          </cell>
        </row>
        <row r="55">
          <cell r="B55" t="str">
            <v>BOMBA DE AGUA</v>
          </cell>
          <cell r="C55" t="str">
            <v>UNIDAD</v>
          </cell>
          <cell r="D55">
            <v>1</v>
          </cell>
          <cell r="E55">
            <v>1158000</v>
          </cell>
          <cell r="F55">
            <v>1123260</v>
          </cell>
          <cell r="G55">
            <v>1123260</v>
          </cell>
          <cell r="H55">
            <v>1180546.26</v>
          </cell>
        </row>
        <row r="56">
          <cell r="B56" t="str">
            <v>BOMBA DE COMBUSTIBLE</v>
          </cell>
          <cell r="C56" t="str">
            <v>UNIDAD</v>
          </cell>
          <cell r="D56">
            <v>1</v>
          </cell>
          <cell r="E56">
            <v>2043000</v>
          </cell>
          <cell r="F56">
            <v>1981710</v>
          </cell>
          <cell r="G56">
            <v>1981710</v>
          </cell>
          <cell r="H56">
            <v>2082777.21</v>
          </cell>
        </row>
        <row r="57">
          <cell r="B57" t="str">
            <v>BOMBA DE FRENO</v>
          </cell>
          <cell r="C57" t="str">
            <v>UNIDAD</v>
          </cell>
          <cell r="D57">
            <v>1</v>
          </cell>
          <cell r="E57">
            <v>17801500</v>
          </cell>
          <cell r="F57">
            <v>17267455</v>
          </cell>
          <cell r="G57">
            <v>17267455</v>
          </cell>
          <cell r="H57">
            <v>18148095.204999998</v>
          </cell>
        </row>
        <row r="58">
          <cell r="B58" t="str">
            <v>BOMBA HIDRAULICA</v>
          </cell>
          <cell r="C58" t="str">
            <v>UNIDAD</v>
          </cell>
          <cell r="D58">
            <v>1</v>
          </cell>
          <cell r="E58">
            <v>3676000</v>
          </cell>
          <cell r="F58">
            <v>3565720</v>
          </cell>
          <cell r="G58">
            <v>3565720</v>
          </cell>
          <cell r="H58">
            <v>3747571.72</v>
          </cell>
        </row>
        <row r="59">
          <cell r="B59" t="str">
            <v>BOMBILLO COCUYO</v>
          </cell>
          <cell r="C59" t="str">
            <v>UNIDAD</v>
          </cell>
          <cell r="D59">
            <v>1</v>
          </cell>
          <cell r="E59">
            <v>11000</v>
          </cell>
          <cell r="F59">
            <v>10670</v>
          </cell>
          <cell r="G59">
            <v>10670</v>
          </cell>
          <cell r="H59">
            <v>11214.17</v>
          </cell>
        </row>
        <row r="60">
          <cell r="B60" t="str">
            <v>BOMBILLO DIRECCIONAL</v>
          </cell>
          <cell r="C60" t="str">
            <v>UNIDAD</v>
          </cell>
          <cell r="D60">
            <v>1</v>
          </cell>
          <cell r="E60">
            <v>11000</v>
          </cell>
          <cell r="F60">
            <v>10670</v>
          </cell>
          <cell r="G60">
            <v>10670</v>
          </cell>
          <cell r="H60">
            <v>11214.17</v>
          </cell>
        </row>
        <row r="61">
          <cell r="B61" t="str">
            <v>BOMBILLO ESTROBER</v>
          </cell>
          <cell r="C61" t="str">
            <v>UNIDAD</v>
          </cell>
          <cell r="D61">
            <v>1</v>
          </cell>
          <cell r="E61">
            <v>85001</v>
          </cell>
          <cell r="F61">
            <v>82451</v>
          </cell>
          <cell r="G61">
            <v>82451</v>
          </cell>
          <cell r="H61">
            <v>86656.001000000004</v>
          </cell>
        </row>
        <row r="62">
          <cell r="B62" t="str">
            <v>BOMBILLO EXPLORADORA</v>
          </cell>
          <cell r="C62" t="str">
            <v>UNIDAD</v>
          </cell>
          <cell r="D62">
            <v>1</v>
          </cell>
          <cell r="E62">
            <v>85001</v>
          </cell>
          <cell r="F62">
            <v>82451</v>
          </cell>
          <cell r="G62">
            <v>82451</v>
          </cell>
          <cell r="H62">
            <v>86656.001000000004</v>
          </cell>
        </row>
        <row r="63">
          <cell r="B63" t="str">
            <v>BOMBILLO FAROLA</v>
          </cell>
          <cell r="C63" t="str">
            <v>UNIDAD</v>
          </cell>
          <cell r="D63">
            <v>1</v>
          </cell>
          <cell r="E63">
            <v>189001</v>
          </cell>
          <cell r="F63">
            <v>183331</v>
          </cell>
          <cell r="G63">
            <v>183331</v>
          </cell>
          <cell r="H63">
            <v>192680.88099999999</v>
          </cell>
        </row>
        <row r="64">
          <cell r="B64" t="str">
            <v>BOMBILLO HALOGENO</v>
          </cell>
          <cell r="C64" t="str">
            <v>UNIDAD</v>
          </cell>
          <cell r="D64">
            <v>1</v>
          </cell>
          <cell r="E64">
            <v>189001</v>
          </cell>
          <cell r="F64">
            <v>183331</v>
          </cell>
          <cell r="G64">
            <v>183331</v>
          </cell>
          <cell r="H64">
            <v>192680.88099999999</v>
          </cell>
        </row>
        <row r="65">
          <cell r="B65" t="str">
            <v>BOMBILLO LUZ TECHO</v>
          </cell>
          <cell r="C65" t="str">
            <v>UNIDAD</v>
          </cell>
          <cell r="D65">
            <v>1</v>
          </cell>
          <cell r="E65">
            <v>8000</v>
          </cell>
          <cell r="F65">
            <v>7760</v>
          </cell>
          <cell r="G65">
            <v>7760</v>
          </cell>
          <cell r="H65">
            <v>8155.76</v>
          </cell>
        </row>
        <row r="66">
          <cell r="B66" t="str">
            <v>BOMBILLO REVERSA</v>
          </cell>
          <cell r="C66" t="str">
            <v>UNIDAD</v>
          </cell>
          <cell r="D66">
            <v>1</v>
          </cell>
          <cell r="E66">
            <v>17000</v>
          </cell>
          <cell r="F66">
            <v>16490</v>
          </cell>
          <cell r="G66">
            <v>16490</v>
          </cell>
          <cell r="H66">
            <v>17330.990000000002</v>
          </cell>
        </row>
        <row r="67">
          <cell r="B67" t="str">
            <v>BOMBILLO STOP</v>
          </cell>
          <cell r="C67" t="str">
            <v>UNIDAD</v>
          </cell>
          <cell r="D67">
            <v>1</v>
          </cell>
          <cell r="E67">
            <v>18000</v>
          </cell>
          <cell r="F67">
            <v>17460</v>
          </cell>
          <cell r="G67">
            <v>17460</v>
          </cell>
          <cell r="H67">
            <v>18350.46</v>
          </cell>
        </row>
        <row r="68">
          <cell r="B68" t="str">
            <v>BOMBILLO TABLERO</v>
          </cell>
          <cell r="C68" t="str">
            <v>UNIDAD</v>
          </cell>
          <cell r="D68">
            <v>1</v>
          </cell>
          <cell r="E68">
            <v>8000</v>
          </cell>
          <cell r="F68">
            <v>7760</v>
          </cell>
          <cell r="G68">
            <v>7760</v>
          </cell>
          <cell r="H68">
            <v>8155.76</v>
          </cell>
        </row>
        <row r="69">
          <cell r="B69" t="str">
            <v>BOMBILLO TIPO FUSIBLE</v>
          </cell>
          <cell r="C69" t="str">
            <v>UNIDAD</v>
          </cell>
          <cell r="D69">
            <v>1</v>
          </cell>
          <cell r="E69">
            <v>9000</v>
          </cell>
          <cell r="F69">
            <v>8730</v>
          </cell>
          <cell r="G69">
            <v>8730</v>
          </cell>
          <cell r="H69">
            <v>9175.23</v>
          </cell>
        </row>
        <row r="70">
          <cell r="B70" t="str">
            <v>BOMBILLO UNIDAD</v>
          </cell>
          <cell r="C70" t="str">
            <v>UNIDAD</v>
          </cell>
          <cell r="D70">
            <v>1</v>
          </cell>
          <cell r="E70">
            <v>85001</v>
          </cell>
          <cell r="F70">
            <v>82451</v>
          </cell>
          <cell r="G70">
            <v>82451</v>
          </cell>
          <cell r="H70">
            <v>86656.001000000004</v>
          </cell>
        </row>
        <row r="71">
          <cell r="B71" t="str">
            <v>BOMBILLO UNIDAD LUZ DIA</v>
          </cell>
          <cell r="C71" t="str">
            <v>UNIDAD</v>
          </cell>
          <cell r="D71">
            <v>1</v>
          </cell>
          <cell r="E71">
            <v>83000</v>
          </cell>
          <cell r="F71">
            <v>80510</v>
          </cell>
          <cell r="G71">
            <v>80510</v>
          </cell>
          <cell r="H71">
            <v>84616.01</v>
          </cell>
        </row>
        <row r="72">
          <cell r="B72" t="str">
            <v>BOSTER</v>
          </cell>
          <cell r="C72" t="str">
            <v>UNIDAD</v>
          </cell>
          <cell r="D72">
            <v>1</v>
          </cell>
          <cell r="E72">
            <v>17801500</v>
          </cell>
          <cell r="F72">
            <v>17267455</v>
          </cell>
          <cell r="G72">
            <v>17267455</v>
          </cell>
          <cell r="H72">
            <v>18148095.204999998</v>
          </cell>
        </row>
        <row r="73">
          <cell r="B73" t="str">
            <v>BOTELLA FILTRO DESIDRATADOR A/A</v>
          </cell>
          <cell r="C73" t="str">
            <v>UNIDAD</v>
          </cell>
          <cell r="D73">
            <v>1</v>
          </cell>
          <cell r="E73">
            <v>396000</v>
          </cell>
          <cell r="F73">
            <v>384120</v>
          </cell>
          <cell r="G73">
            <v>384120</v>
          </cell>
          <cell r="H73">
            <v>403710.12</v>
          </cell>
        </row>
        <row r="74">
          <cell r="B74" t="str">
            <v>BOTIQUIN</v>
          </cell>
          <cell r="C74" t="str">
            <v>UNIDAD</v>
          </cell>
          <cell r="D74">
            <v>1</v>
          </cell>
          <cell r="E74">
            <v>62000</v>
          </cell>
          <cell r="F74">
            <v>60140</v>
          </cell>
          <cell r="G74">
            <v>60140</v>
          </cell>
          <cell r="H74">
            <v>63207.14</v>
          </cell>
        </row>
        <row r="75">
          <cell r="B75" t="str">
            <v>BRAZO AXIAL</v>
          </cell>
          <cell r="C75" t="str">
            <v>UNIDAD</v>
          </cell>
          <cell r="D75">
            <v>1</v>
          </cell>
          <cell r="E75">
            <v>756999</v>
          </cell>
          <cell r="F75">
            <v>734289</v>
          </cell>
          <cell r="G75">
            <v>734289</v>
          </cell>
          <cell r="H75">
            <v>771737.73899999994</v>
          </cell>
        </row>
        <row r="76">
          <cell r="B76" t="str">
            <v>BRAZO AXIAL DIRECCION</v>
          </cell>
          <cell r="C76" t="str">
            <v>UNIDAD</v>
          </cell>
          <cell r="D76">
            <v>1</v>
          </cell>
          <cell r="E76">
            <v>756999</v>
          </cell>
          <cell r="F76">
            <v>734289</v>
          </cell>
          <cell r="G76">
            <v>734289</v>
          </cell>
          <cell r="H76">
            <v>771737.73899999994</v>
          </cell>
        </row>
        <row r="77">
          <cell r="B77" t="str">
            <v>BRAZO DE ARRASTRE TRASERO</v>
          </cell>
          <cell r="C77" t="str">
            <v>UNIDAD</v>
          </cell>
          <cell r="D77">
            <v>1</v>
          </cell>
          <cell r="E77">
            <v>824000</v>
          </cell>
          <cell r="F77">
            <v>799280</v>
          </cell>
          <cell r="G77">
            <v>799280</v>
          </cell>
          <cell r="H77">
            <v>840043.28</v>
          </cell>
        </row>
        <row r="78">
          <cell r="B78" t="str">
            <v>BRAZO DE CONTROL TRASERO</v>
          </cell>
          <cell r="C78" t="str">
            <v>UNIDAD</v>
          </cell>
          <cell r="D78">
            <v>1</v>
          </cell>
          <cell r="E78">
            <v>476000</v>
          </cell>
          <cell r="F78">
            <v>461720</v>
          </cell>
          <cell r="G78">
            <v>461720</v>
          </cell>
          <cell r="H78">
            <v>485267.72</v>
          </cell>
        </row>
        <row r="79">
          <cell r="B79" t="str">
            <v>BRAZO TENSOR VENTILADOR</v>
          </cell>
          <cell r="C79" t="str">
            <v>UNIDAD</v>
          </cell>
          <cell r="D79">
            <v>1</v>
          </cell>
          <cell r="E79">
            <v>958000</v>
          </cell>
          <cell r="F79">
            <v>929260</v>
          </cell>
          <cell r="G79">
            <v>929260</v>
          </cell>
          <cell r="H79">
            <v>976652.26</v>
          </cell>
        </row>
        <row r="80">
          <cell r="B80" t="str">
            <v>BUJE CONTROL CAMBIOS</v>
          </cell>
          <cell r="C80" t="str">
            <v>KIT</v>
          </cell>
          <cell r="D80">
            <v>1</v>
          </cell>
          <cell r="E80">
            <v>28000</v>
          </cell>
          <cell r="F80">
            <v>27160</v>
          </cell>
          <cell r="G80">
            <v>27160</v>
          </cell>
          <cell r="H80">
            <v>28545.16</v>
          </cell>
        </row>
        <row r="81">
          <cell r="B81" t="str">
            <v>BUJE DEL EJE DE SELECCION Y CAMBIO</v>
          </cell>
          <cell r="C81" t="str">
            <v>UNIDAD</v>
          </cell>
          <cell r="D81">
            <v>1</v>
          </cell>
          <cell r="E81">
            <v>28000</v>
          </cell>
          <cell r="F81">
            <v>27160</v>
          </cell>
          <cell r="G81">
            <v>27160</v>
          </cell>
          <cell r="H81">
            <v>28545.16</v>
          </cell>
        </row>
        <row r="82">
          <cell r="B82" t="str">
            <v>BUJE TIJERA INFERIOR</v>
          </cell>
          <cell r="C82" t="str">
            <v>UNIDAD</v>
          </cell>
          <cell r="D82">
            <v>1</v>
          </cell>
          <cell r="E82">
            <v>200000</v>
          </cell>
          <cell r="F82">
            <v>194000</v>
          </cell>
          <cell r="G82">
            <v>194000</v>
          </cell>
          <cell r="H82">
            <v>203894</v>
          </cell>
        </row>
        <row r="83">
          <cell r="B83" t="str">
            <v>BUJE TIJERA SUPERIOR</v>
          </cell>
          <cell r="C83" t="str">
            <v>JUEGO</v>
          </cell>
          <cell r="D83">
            <v>1</v>
          </cell>
          <cell r="E83">
            <v>672000</v>
          </cell>
          <cell r="F83">
            <v>651840</v>
          </cell>
          <cell r="G83">
            <v>651840</v>
          </cell>
          <cell r="H83">
            <v>685083.84</v>
          </cell>
        </row>
        <row r="84">
          <cell r="B84" t="str">
            <v>BUJE TIJERA SUPERIOR X 2 UNI</v>
          </cell>
          <cell r="C84" t="str">
            <v>UNIDAD</v>
          </cell>
          <cell r="D84">
            <v>1</v>
          </cell>
          <cell r="E84">
            <v>336000</v>
          </cell>
          <cell r="F84">
            <v>325920</v>
          </cell>
          <cell r="G84">
            <v>325920</v>
          </cell>
          <cell r="H84">
            <v>342541.92</v>
          </cell>
        </row>
        <row r="85">
          <cell r="B85" t="str">
            <v>BUJES BARRA ESTABILIZADORA (CAUCHO) X 2 UNI</v>
          </cell>
          <cell r="C85" t="str">
            <v>JUEGO</v>
          </cell>
          <cell r="D85">
            <v>1</v>
          </cell>
          <cell r="E85">
            <v>79001</v>
          </cell>
          <cell r="F85">
            <v>76631</v>
          </cell>
          <cell r="G85">
            <v>76631</v>
          </cell>
          <cell r="H85">
            <v>80539.180999999997</v>
          </cell>
        </row>
        <row r="86">
          <cell r="B86" t="str">
            <v>BUJES BARRA ESTABILIZADORA (CENTRALES CAUCHO)</v>
          </cell>
          <cell r="C86" t="str">
            <v>JUEGO</v>
          </cell>
          <cell r="D86">
            <v>1</v>
          </cell>
          <cell r="E86">
            <v>79001</v>
          </cell>
          <cell r="F86">
            <v>76631</v>
          </cell>
          <cell r="G86">
            <v>76631</v>
          </cell>
          <cell r="H86">
            <v>80539.180999999997</v>
          </cell>
        </row>
        <row r="87">
          <cell r="B87" t="str">
            <v>BUJES TIJERA INFERIOR X 2 UNI</v>
          </cell>
          <cell r="C87" t="str">
            <v>JUEGO</v>
          </cell>
          <cell r="D87">
            <v>1</v>
          </cell>
          <cell r="E87">
            <v>400000</v>
          </cell>
          <cell r="F87">
            <v>388000</v>
          </cell>
          <cell r="G87">
            <v>388000</v>
          </cell>
          <cell r="H87">
            <v>407788</v>
          </cell>
        </row>
        <row r="88">
          <cell r="B88" t="str">
            <v>BUJIA MOTOR</v>
          </cell>
          <cell r="C88" t="str">
            <v>UNIDAD</v>
          </cell>
          <cell r="D88">
            <v>1</v>
          </cell>
          <cell r="E88">
            <v>86000</v>
          </cell>
          <cell r="F88">
            <v>83420</v>
          </cell>
          <cell r="G88">
            <v>83420</v>
          </cell>
          <cell r="H88">
            <v>87674.42</v>
          </cell>
        </row>
        <row r="89">
          <cell r="B89" t="str">
            <v>CAJA DE DIRECCION</v>
          </cell>
          <cell r="C89" t="str">
            <v>UNIDAD</v>
          </cell>
          <cell r="D89">
            <v>1</v>
          </cell>
          <cell r="E89">
            <v>8833000</v>
          </cell>
          <cell r="F89">
            <v>8568010</v>
          </cell>
          <cell r="G89">
            <v>8568010</v>
          </cell>
          <cell r="H89">
            <v>9004978.5099999998</v>
          </cell>
        </row>
        <row r="90">
          <cell r="B90" t="str">
            <v>CAJA DEL DIFERENCIAL</v>
          </cell>
          <cell r="C90" t="str">
            <v>UNIDAD</v>
          </cell>
          <cell r="D90">
            <v>1</v>
          </cell>
          <cell r="E90">
            <v>3133999</v>
          </cell>
          <cell r="F90">
            <v>3039979</v>
          </cell>
          <cell r="G90">
            <v>3039979</v>
          </cell>
          <cell r="H90">
            <v>3195017.929</v>
          </cell>
        </row>
        <row r="91">
          <cell r="B91" t="str">
            <v>CAJA DEL TRAS-EJE IZQUIERDA (CARCASA)</v>
          </cell>
          <cell r="C91" t="str">
            <v>UNIDAD</v>
          </cell>
          <cell r="D91">
            <v>1</v>
          </cell>
          <cell r="E91">
            <v>615000</v>
          </cell>
          <cell r="F91">
            <v>596550</v>
          </cell>
          <cell r="G91">
            <v>596550</v>
          </cell>
          <cell r="H91">
            <v>626974.05000000005</v>
          </cell>
        </row>
        <row r="92">
          <cell r="B92" t="str">
            <v>CALIPER COMPLETO</v>
          </cell>
          <cell r="C92" t="str">
            <v>UNIDAD</v>
          </cell>
          <cell r="D92">
            <v>1</v>
          </cell>
          <cell r="E92">
            <v>2832000</v>
          </cell>
          <cell r="F92">
            <v>2747040</v>
          </cell>
          <cell r="G92">
            <v>2747040</v>
          </cell>
          <cell r="H92">
            <v>2887139.04</v>
          </cell>
        </row>
        <row r="93">
          <cell r="B93" t="str">
            <v>CANASTA DIFERENCIAL</v>
          </cell>
          <cell r="C93" t="str">
            <v>UNIDAD</v>
          </cell>
          <cell r="D93">
            <v>1</v>
          </cell>
          <cell r="E93">
            <v>10811000</v>
          </cell>
          <cell r="F93">
            <v>10486670</v>
          </cell>
          <cell r="G93">
            <v>10486670</v>
          </cell>
          <cell r="H93">
            <v>11021490.17</v>
          </cell>
        </row>
        <row r="94">
          <cell r="B94" t="str">
            <v>CARDAN DE TRANSFER</v>
          </cell>
          <cell r="C94" t="str">
            <v>UNIDAD</v>
          </cell>
          <cell r="D94">
            <v>1</v>
          </cell>
          <cell r="E94">
            <v>3169000</v>
          </cell>
          <cell r="F94">
            <v>3073930</v>
          </cell>
          <cell r="G94">
            <v>3073930</v>
          </cell>
          <cell r="H94">
            <v>3230700.43</v>
          </cell>
        </row>
        <row r="95">
          <cell r="B95" t="str">
            <v>CARDAN PRINCIPAL</v>
          </cell>
          <cell r="C95" t="str">
            <v>UNIDAD</v>
          </cell>
          <cell r="D95">
            <v>1</v>
          </cell>
          <cell r="E95">
            <v>4881000</v>
          </cell>
          <cell r="F95">
            <v>4734570</v>
          </cell>
          <cell r="G95">
            <v>4734570</v>
          </cell>
          <cell r="H95">
            <v>4976033.07</v>
          </cell>
        </row>
        <row r="96">
          <cell r="B96" t="str">
            <v>CARTER</v>
          </cell>
          <cell r="C96" t="str">
            <v>UNIDAD</v>
          </cell>
          <cell r="D96">
            <v>1</v>
          </cell>
          <cell r="E96">
            <v>276000</v>
          </cell>
          <cell r="F96">
            <v>267720</v>
          </cell>
          <cell r="G96">
            <v>267720</v>
          </cell>
          <cell r="H96">
            <v>281373.71999999997</v>
          </cell>
        </row>
        <row r="97">
          <cell r="B97" t="str">
            <v>CASQUETES DE BANCADA</v>
          </cell>
          <cell r="C97" t="str">
            <v>JUEGO</v>
          </cell>
          <cell r="D97">
            <v>1</v>
          </cell>
          <cell r="E97">
            <v>432000</v>
          </cell>
          <cell r="F97">
            <v>419040</v>
          </cell>
          <cell r="G97">
            <v>419040</v>
          </cell>
          <cell r="H97">
            <v>440411.04</v>
          </cell>
        </row>
        <row r="98">
          <cell r="B98" t="str">
            <v>CASQUETES DE LA BIELA</v>
          </cell>
          <cell r="C98" t="str">
            <v>JUEGO</v>
          </cell>
          <cell r="D98">
            <v>1</v>
          </cell>
          <cell r="E98">
            <v>378000</v>
          </cell>
          <cell r="F98">
            <v>366660</v>
          </cell>
          <cell r="G98">
            <v>366660</v>
          </cell>
          <cell r="H98">
            <v>385359.66</v>
          </cell>
        </row>
        <row r="99">
          <cell r="B99" t="str">
            <v>CATALIZADOR EXOSTO</v>
          </cell>
          <cell r="C99" t="str">
            <v>UNIDAD</v>
          </cell>
          <cell r="D99">
            <v>1</v>
          </cell>
          <cell r="E99">
            <v>6388000</v>
          </cell>
          <cell r="F99">
            <v>6196360</v>
          </cell>
          <cell r="G99">
            <v>6196360</v>
          </cell>
          <cell r="H99">
            <v>6512374.3600000003</v>
          </cell>
        </row>
        <row r="100">
          <cell r="B100" t="str">
            <v>CHAPA PUERTA</v>
          </cell>
          <cell r="C100" t="str">
            <v>UNIDAD</v>
          </cell>
          <cell r="D100">
            <v>1</v>
          </cell>
          <cell r="E100">
            <v>1183000</v>
          </cell>
          <cell r="F100">
            <v>1147510</v>
          </cell>
          <cell r="G100">
            <v>1147510</v>
          </cell>
          <cell r="H100">
            <v>1206033.01</v>
          </cell>
        </row>
        <row r="101">
          <cell r="B101" t="str">
            <v>CIGÜEÑAL</v>
          </cell>
          <cell r="C101" t="str">
            <v>UNIDAD</v>
          </cell>
          <cell r="D101">
            <v>1</v>
          </cell>
          <cell r="E101">
            <v>7952000</v>
          </cell>
          <cell r="F101">
            <v>7713440</v>
          </cell>
          <cell r="G101">
            <v>7713440</v>
          </cell>
          <cell r="H101">
            <v>8106825.4400000004</v>
          </cell>
        </row>
        <row r="102">
          <cell r="B102" t="str">
            <v>CINTA AISLANTE</v>
          </cell>
          <cell r="C102" t="str">
            <v>UNIDAD</v>
          </cell>
          <cell r="D102">
            <v>1</v>
          </cell>
          <cell r="E102">
            <v>20000</v>
          </cell>
          <cell r="F102">
            <v>19400</v>
          </cell>
          <cell r="G102">
            <v>19400</v>
          </cell>
          <cell r="H102">
            <v>20389.400000000001</v>
          </cell>
        </row>
        <row r="103">
          <cell r="B103" t="str">
            <v>COLUMNA DIRECCION</v>
          </cell>
          <cell r="C103" t="str">
            <v>UNIDAD</v>
          </cell>
          <cell r="D103">
            <v>1</v>
          </cell>
          <cell r="E103">
            <v>4159000</v>
          </cell>
          <cell r="F103">
            <v>4034230</v>
          </cell>
          <cell r="G103">
            <v>4034230</v>
          </cell>
          <cell r="H103">
            <v>4239975.7300000004</v>
          </cell>
        </row>
        <row r="104">
          <cell r="B104" t="str">
            <v>COMPRESOR AIRE ACONDICIONADO</v>
          </cell>
          <cell r="C104" t="str">
            <v>UNIDAD</v>
          </cell>
          <cell r="D104">
            <v>1</v>
          </cell>
          <cell r="E104">
            <v>6617000</v>
          </cell>
          <cell r="F104">
            <v>6418490</v>
          </cell>
          <cell r="G104">
            <v>6418490</v>
          </cell>
          <cell r="H104">
            <v>6745832.9900000002</v>
          </cell>
        </row>
        <row r="105">
          <cell r="B105" t="str">
            <v>CONDUCTO DE REFRIGERACION (TUBO)</v>
          </cell>
          <cell r="C105" t="str">
            <v>UNIDAD</v>
          </cell>
          <cell r="D105">
            <v>1</v>
          </cell>
          <cell r="E105">
            <v>319000</v>
          </cell>
          <cell r="F105">
            <v>309430</v>
          </cell>
          <cell r="G105">
            <v>309430</v>
          </cell>
          <cell r="H105">
            <v>325210.93</v>
          </cell>
        </row>
        <row r="106">
          <cell r="B106" t="str">
            <v>CONDUCTO PLASTICO DE REFRIGERACION (TUBO)</v>
          </cell>
          <cell r="C106" t="str">
            <v>UNIDAD</v>
          </cell>
          <cell r="D106">
            <v>1</v>
          </cell>
          <cell r="E106">
            <v>734000</v>
          </cell>
          <cell r="F106">
            <v>711980</v>
          </cell>
          <cell r="G106">
            <v>711980</v>
          </cell>
          <cell r="H106">
            <v>748290.98</v>
          </cell>
        </row>
        <row r="107">
          <cell r="B107" t="str">
            <v>CONTROL ALARMA</v>
          </cell>
          <cell r="C107" t="str">
            <v>UNIDAD</v>
          </cell>
          <cell r="D107">
            <v>1</v>
          </cell>
          <cell r="E107">
            <v>1457000</v>
          </cell>
          <cell r="F107">
            <v>1413290</v>
          </cell>
          <cell r="G107">
            <v>1413290</v>
          </cell>
          <cell r="H107">
            <v>1485367.79</v>
          </cell>
        </row>
        <row r="108">
          <cell r="B108" t="str">
            <v>COPAS RIN</v>
          </cell>
          <cell r="C108" t="str">
            <v>JUEGO</v>
          </cell>
          <cell r="D108">
            <v>1</v>
          </cell>
          <cell r="E108">
            <v>776000</v>
          </cell>
          <cell r="F108">
            <v>752720</v>
          </cell>
          <cell r="G108">
            <v>752720</v>
          </cell>
          <cell r="H108">
            <v>791108.72</v>
          </cell>
        </row>
        <row r="109">
          <cell r="B109" t="str">
            <v>CORONA Y SPEED</v>
          </cell>
          <cell r="C109" t="str">
            <v>JUEGO</v>
          </cell>
          <cell r="D109">
            <v>1</v>
          </cell>
          <cell r="E109">
            <v>4117000</v>
          </cell>
          <cell r="F109">
            <v>3993490</v>
          </cell>
          <cell r="G109">
            <v>3993490</v>
          </cell>
          <cell r="H109">
            <v>4197157.99</v>
          </cell>
        </row>
        <row r="110">
          <cell r="B110" t="str">
            <v>CORREA UNICA ACCESORIOS</v>
          </cell>
          <cell r="C110" t="str">
            <v>UNIDAD</v>
          </cell>
          <cell r="D110">
            <v>1</v>
          </cell>
          <cell r="E110">
            <v>485000</v>
          </cell>
          <cell r="F110">
            <v>470450</v>
          </cell>
          <cell r="G110">
            <v>470450</v>
          </cell>
          <cell r="H110">
            <v>494442.95</v>
          </cell>
        </row>
        <row r="111">
          <cell r="B111" t="str">
            <v>CREMALLERA VIDRIO PUERTA</v>
          </cell>
          <cell r="C111" t="str">
            <v>UNIDAD</v>
          </cell>
          <cell r="D111">
            <v>1</v>
          </cell>
          <cell r="E111">
            <v>569000</v>
          </cell>
          <cell r="F111">
            <v>551930</v>
          </cell>
          <cell r="G111">
            <v>551930</v>
          </cell>
          <cell r="H111">
            <v>580078.43000000005</v>
          </cell>
        </row>
        <row r="112">
          <cell r="B112" t="str">
            <v>CRUCETA CARDAN</v>
          </cell>
          <cell r="C112" t="str">
            <v>UNIDAD</v>
          </cell>
          <cell r="D112">
            <v>1</v>
          </cell>
          <cell r="E112">
            <v>435000</v>
          </cell>
          <cell r="F112">
            <v>421950</v>
          </cell>
          <cell r="G112">
            <v>421950</v>
          </cell>
          <cell r="H112">
            <v>443469.45</v>
          </cell>
        </row>
        <row r="113">
          <cell r="B113" t="str">
            <v>CUBIERTA REPARTICION COMPLETA</v>
          </cell>
          <cell r="C113" t="str">
            <v>UNIDAD</v>
          </cell>
          <cell r="D113">
            <v>1</v>
          </cell>
          <cell r="E113">
            <v>4037000</v>
          </cell>
          <cell r="F113">
            <v>3915890</v>
          </cell>
          <cell r="G113">
            <v>3915890</v>
          </cell>
          <cell r="H113">
            <v>4115600.39</v>
          </cell>
        </row>
        <row r="114">
          <cell r="B114" t="str">
            <v>CULATA</v>
          </cell>
          <cell r="C114" t="str">
            <v>UNIDAD</v>
          </cell>
          <cell r="D114">
            <v>1</v>
          </cell>
          <cell r="E114">
            <v>12655000</v>
          </cell>
          <cell r="F114">
            <v>12275350</v>
          </cell>
          <cell r="G114">
            <v>12275350</v>
          </cell>
          <cell r="H114">
            <v>12901392.85</v>
          </cell>
        </row>
        <row r="115">
          <cell r="B115" t="str">
            <v>DEPOSITO LAVA VIDRIOS</v>
          </cell>
          <cell r="C115" t="str">
            <v>UNIDAD</v>
          </cell>
          <cell r="D115">
            <v>1</v>
          </cell>
          <cell r="E115">
            <v>459000</v>
          </cell>
          <cell r="F115">
            <v>445230</v>
          </cell>
          <cell r="G115">
            <v>445230</v>
          </cell>
          <cell r="H115">
            <v>467936.73</v>
          </cell>
        </row>
        <row r="116">
          <cell r="B116" t="str">
            <v>DISCO FRENO</v>
          </cell>
          <cell r="C116" t="str">
            <v>UNIDAD</v>
          </cell>
          <cell r="D116">
            <v>1</v>
          </cell>
          <cell r="E116">
            <v>784001</v>
          </cell>
          <cell r="F116">
            <v>760481</v>
          </cell>
          <cell r="G116">
            <v>760481</v>
          </cell>
          <cell r="H116">
            <v>799265.53099999996</v>
          </cell>
        </row>
        <row r="117">
          <cell r="B117" t="str">
            <v>DISCO FRENO DELANTERO</v>
          </cell>
          <cell r="C117" t="str">
            <v>UNIDAD</v>
          </cell>
          <cell r="D117">
            <v>1</v>
          </cell>
          <cell r="E117">
            <v>784001</v>
          </cell>
          <cell r="F117">
            <v>760481</v>
          </cell>
          <cell r="G117">
            <v>760481</v>
          </cell>
          <cell r="H117">
            <v>799265.53099999996</v>
          </cell>
        </row>
        <row r="118">
          <cell r="B118" t="str">
            <v>DISCO FRENO TRASERO</v>
          </cell>
          <cell r="C118" t="str">
            <v>UNIDAD</v>
          </cell>
          <cell r="D118">
            <v>1</v>
          </cell>
          <cell r="E118">
            <v>987000</v>
          </cell>
          <cell r="F118">
            <v>957390</v>
          </cell>
          <cell r="G118">
            <v>957390</v>
          </cell>
          <cell r="H118">
            <v>1006216.89</v>
          </cell>
        </row>
        <row r="119">
          <cell r="B119" t="str">
            <v>EJE DEL ENGRANAJE DEL PIÑON DIFERENCIAL</v>
          </cell>
          <cell r="C119" t="str">
            <v>UNIDAD</v>
          </cell>
          <cell r="D119">
            <v>1</v>
          </cell>
          <cell r="E119">
            <v>172000</v>
          </cell>
          <cell r="F119">
            <v>166840</v>
          </cell>
          <cell r="G119">
            <v>166840</v>
          </cell>
          <cell r="H119">
            <v>175348.84</v>
          </cell>
        </row>
        <row r="120">
          <cell r="B120" t="str">
            <v>ELECTROVALVULA</v>
          </cell>
          <cell r="C120" t="str">
            <v>UNIDAD</v>
          </cell>
          <cell r="D120">
            <v>1</v>
          </cell>
          <cell r="E120">
            <v>1051000</v>
          </cell>
          <cell r="F120">
            <v>1019470</v>
          </cell>
          <cell r="G120">
            <v>1019470</v>
          </cell>
          <cell r="H120">
            <v>1071462.97</v>
          </cell>
        </row>
        <row r="121">
          <cell r="B121" t="str">
            <v>EMPAQUE BOMBA DE AGUA</v>
          </cell>
          <cell r="C121" t="str">
            <v>UNIDAD</v>
          </cell>
          <cell r="D121">
            <v>1</v>
          </cell>
          <cell r="E121">
            <v>120000</v>
          </cell>
          <cell r="F121">
            <v>116400</v>
          </cell>
          <cell r="G121">
            <v>116400</v>
          </cell>
          <cell r="H121">
            <v>122336.4</v>
          </cell>
        </row>
        <row r="122">
          <cell r="B122" t="str">
            <v>EMPAQUE CUERPO ACELERACION</v>
          </cell>
          <cell r="C122" t="str">
            <v>UNIDAD</v>
          </cell>
          <cell r="D122">
            <v>1</v>
          </cell>
          <cell r="E122">
            <v>23000</v>
          </cell>
          <cell r="F122">
            <v>22310</v>
          </cell>
          <cell r="G122">
            <v>22310</v>
          </cell>
          <cell r="H122">
            <v>23447.81</v>
          </cell>
        </row>
        <row r="123">
          <cell r="B123" t="str">
            <v>EMPAQUE DE LA CAJA DE CONTROL DE ENGRANAJE DE CAMBIOS</v>
          </cell>
          <cell r="C123" t="str">
            <v>UNIDAD</v>
          </cell>
          <cell r="D123">
            <v>1</v>
          </cell>
          <cell r="E123">
            <v>1247000</v>
          </cell>
          <cell r="F123">
            <v>1209590</v>
          </cell>
          <cell r="G123">
            <v>1209590</v>
          </cell>
          <cell r="H123">
            <v>1271279.0900000001</v>
          </cell>
        </row>
        <row r="124">
          <cell r="B124" t="str">
            <v>EMPAQUETADURA MOTOR COMPLETA</v>
          </cell>
          <cell r="C124" t="str">
            <v>JUEGO</v>
          </cell>
          <cell r="D124">
            <v>1</v>
          </cell>
          <cell r="E124">
            <v>1958000</v>
          </cell>
          <cell r="F124">
            <v>1899260</v>
          </cell>
          <cell r="G124">
            <v>1899260</v>
          </cell>
          <cell r="H124">
            <v>1996122.26</v>
          </cell>
        </row>
        <row r="125">
          <cell r="B125" t="str">
            <v>ENFOCADOR RADIADOR</v>
          </cell>
          <cell r="C125" t="str">
            <v>UNIDAD</v>
          </cell>
          <cell r="D125">
            <v>1</v>
          </cell>
          <cell r="E125">
            <v>628999</v>
          </cell>
          <cell r="F125">
            <v>610129</v>
          </cell>
          <cell r="G125">
            <v>610129</v>
          </cell>
          <cell r="H125">
            <v>641245.57900000003</v>
          </cell>
        </row>
        <row r="126">
          <cell r="B126" t="str">
            <v>ENFRIADOR DE ACEITE</v>
          </cell>
          <cell r="C126" t="str">
            <v>UNIDAD</v>
          </cell>
          <cell r="D126">
            <v>1</v>
          </cell>
          <cell r="E126">
            <v>3194000</v>
          </cell>
          <cell r="F126">
            <v>3098180</v>
          </cell>
          <cell r="G126">
            <v>3098180</v>
          </cell>
          <cell r="H126">
            <v>3256187.18</v>
          </cell>
        </row>
        <row r="127">
          <cell r="B127" t="str">
            <v>ENGRANAJE DEL LADO DEL DIFERENCIAL</v>
          </cell>
          <cell r="C127" t="str">
            <v>UNIDAD</v>
          </cell>
          <cell r="D127">
            <v>1</v>
          </cell>
          <cell r="E127">
            <v>2043000</v>
          </cell>
          <cell r="F127">
            <v>1981710</v>
          </cell>
          <cell r="G127">
            <v>1981710</v>
          </cell>
          <cell r="H127">
            <v>2082777.21</v>
          </cell>
        </row>
        <row r="128">
          <cell r="B128" t="str">
            <v>ENGRANAJE O PIÑON DIFERENCIAL</v>
          </cell>
          <cell r="C128" t="str">
            <v>UNIDAD</v>
          </cell>
          <cell r="D128">
            <v>1</v>
          </cell>
          <cell r="E128">
            <v>4117000</v>
          </cell>
          <cell r="F128">
            <v>3993490</v>
          </cell>
          <cell r="G128">
            <v>3993490</v>
          </cell>
          <cell r="H128">
            <v>4197157.99</v>
          </cell>
        </row>
        <row r="129">
          <cell r="B129" t="str">
            <v>ESCOBILLA ALTERNADOR</v>
          </cell>
          <cell r="C129" t="str">
            <v>JUEGO</v>
          </cell>
          <cell r="D129">
            <v>1</v>
          </cell>
          <cell r="E129">
            <v>2459001</v>
          </cell>
          <cell r="F129">
            <v>2385231</v>
          </cell>
          <cell r="G129">
            <v>2385231</v>
          </cell>
          <cell r="H129">
            <v>2506877.781</v>
          </cell>
        </row>
        <row r="130">
          <cell r="B130" t="str">
            <v>ESCOBILLA ARRANQUE</v>
          </cell>
          <cell r="C130" t="str">
            <v>JUEGO</v>
          </cell>
          <cell r="D130">
            <v>1</v>
          </cell>
          <cell r="E130">
            <v>113000</v>
          </cell>
          <cell r="F130">
            <v>109610</v>
          </cell>
          <cell r="G130">
            <v>109610</v>
          </cell>
          <cell r="H130">
            <v>115200.11</v>
          </cell>
        </row>
        <row r="131">
          <cell r="B131" t="str">
            <v>ESCOBILLAS DE ALTERNADOR</v>
          </cell>
          <cell r="C131" t="str">
            <v>UNIDAD</v>
          </cell>
          <cell r="D131">
            <v>1</v>
          </cell>
          <cell r="E131">
            <v>2459001</v>
          </cell>
          <cell r="F131">
            <v>2385231</v>
          </cell>
          <cell r="G131">
            <v>2385231</v>
          </cell>
          <cell r="H131">
            <v>2506877.781</v>
          </cell>
        </row>
        <row r="132">
          <cell r="B132" t="str">
            <v>FAN CLUTCH</v>
          </cell>
          <cell r="C132" t="str">
            <v>UNIDAD</v>
          </cell>
          <cell r="D132">
            <v>1</v>
          </cell>
          <cell r="E132">
            <v>1958000</v>
          </cell>
          <cell r="F132">
            <v>1899260</v>
          </cell>
          <cell r="G132">
            <v>1899260</v>
          </cell>
          <cell r="H132">
            <v>1996122.26</v>
          </cell>
        </row>
        <row r="133">
          <cell r="B133" t="str">
            <v>FILTRO DE ACEITE</v>
          </cell>
          <cell r="C133" t="str">
            <v>UNIDAD</v>
          </cell>
          <cell r="D133">
            <v>1</v>
          </cell>
          <cell r="E133">
            <v>81000</v>
          </cell>
          <cell r="F133">
            <v>78570</v>
          </cell>
          <cell r="G133">
            <v>78570</v>
          </cell>
          <cell r="H133">
            <v>82577.070000000007</v>
          </cell>
        </row>
        <row r="134">
          <cell r="B134" t="str">
            <v>FILTRO DE AIRE</v>
          </cell>
          <cell r="C134" t="str">
            <v>UNIDAD</v>
          </cell>
          <cell r="D134">
            <v>1</v>
          </cell>
          <cell r="E134">
            <v>175000</v>
          </cell>
          <cell r="F134">
            <v>169750</v>
          </cell>
          <cell r="G134">
            <v>169750</v>
          </cell>
          <cell r="H134">
            <v>178407.25</v>
          </cell>
        </row>
        <row r="135">
          <cell r="B135" t="str">
            <v>FILTRO DE AIRE ACONDICIONADO</v>
          </cell>
          <cell r="C135" t="str">
            <v>UNIDAD</v>
          </cell>
          <cell r="D135">
            <v>1</v>
          </cell>
          <cell r="E135">
            <v>229000</v>
          </cell>
          <cell r="F135">
            <v>222130</v>
          </cell>
          <cell r="G135">
            <v>222130</v>
          </cell>
          <cell r="H135">
            <v>233458.63</v>
          </cell>
        </row>
        <row r="136">
          <cell r="B136" t="str">
            <v>FILTRO DE COMBUSTIBLE</v>
          </cell>
          <cell r="C136" t="str">
            <v>UNIDAD</v>
          </cell>
          <cell r="D136">
            <v>1</v>
          </cell>
          <cell r="E136">
            <v>262000</v>
          </cell>
          <cell r="F136">
            <v>254140</v>
          </cell>
          <cell r="G136">
            <v>254140</v>
          </cell>
          <cell r="H136">
            <v>267101.14</v>
          </cell>
        </row>
        <row r="137">
          <cell r="B137" t="str">
            <v>FILTRO EVAPORADOR A/C</v>
          </cell>
          <cell r="C137" t="str">
            <v>UNIDAD</v>
          </cell>
          <cell r="D137">
            <v>1</v>
          </cell>
          <cell r="E137">
            <v>2863000</v>
          </cell>
          <cell r="F137">
            <v>2777110</v>
          </cell>
          <cell r="G137">
            <v>2777110</v>
          </cell>
          <cell r="H137">
            <v>2918742.61</v>
          </cell>
        </row>
        <row r="138">
          <cell r="B138" t="str">
            <v>FILTRO PRINCIPAL ACEITE</v>
          </cell>
          <cell r="C138" t="str">
            <v>UNIDAD</v>
          </cell>
          <cell r="D138">
            <v>1</v>
          </cell>
          <cell r="E138">
            <v>81000</v>
          </cell>
          <cell r="F138">
            <v>78570</v>
          </cell>
          <cell r="G138">
            <v>78570</v>
          </cell>
          <cell r="H138">
            <v>82577.070000000007</v>
          </cell>
        </row>
        <row r="139">
          <cell r="B139" t="str">
            <v>FISIBLE DE AUTOMOCION MINI DE 2 A 30 AMPER</v>
          </cell>
          <cell r="C139" t="str">
            <v>UNIDAD</v>
          </cell>
          <cell r="D139">
            <v>1</v>
          </cell>
          <cell r="E139">
            <v>6000</v>
          </cell>
          <cell r="F139">
            <v>5820</v>
          </cell>
          <cell r="G139">
            <v>5820</v>
          </cell>
          <cell r="H139">
            <v>6116.82</v>
          </cell>
        </row>
        <row r="140">
          <cell r="B140" t="str">
            <v>FISIBLE MAXI DE 20 A 50 AMPER</v>
          </cell>
          <cell r="C140" t="str">
            <v>UNIDAD</v>
          </cell>
          <cell r="D140">
            <v>1</v>
          </cell>
          <cell r="E140">
            <v>5000</v>
          </cell>
          <cell r="F140">
            <v>4850</v>
          </cell>
          <cell r="G140">
            <v>4850</v>
          </cell>
          <cell r="H140">
            <v>5097.3500000000004</v>
          </cell>
        </row>
        <row r="141">
          <cell r="B141" t="str">
            <v>FISIBLE MINI PERFIL BAJO DE 2 A 30 AMPER</v>
          </cell>
          <cell r="C141" t="str">
            <v>UNIDAD</v>
          </cell>
          <cell r="D141">
            <v>1</v>
          </cell>
          <cell r="E141">
            <v>5000</v>
          </cell>
          <cell r="F141">
            <v>4850</v>
          </cell>
          <cell r="G141">
            <v>4850</v>
          </cell>
          <cell r="H141">
            <v>5097.3500000000004</v>
          </cell>
        </row>
        <row r="142">
          <cell r="B142" t="str">
            <v>FLASHER DIRECCIONALES</v>
          </cell>
          <cell r="C142" t="str">
            <v>UNIDAD</v>
          </cell>
          <cell r="D142">
            <v>1</v>
          </cell>
          <cell r="E142">
            <v>262000</v>
          </cell>
          <cell r="F142">
            <v>254140</v>
          </cell>
          <cell r="G142">
            <v>254140</v>
          </cell>
          <cell r="H142">
            <v>267101.14</v>
          </cell>
        </row>
        <row r="143">
          <cell r="B143" t="str">
            <v>FLOTADOR TANQUE COMBUSTIBLE</v>
          </cell>
          <cell r="C143" t="str">
            <v>UNIDAD</v>
          </cell>
          <cell r="D143">
            <v>1</v>
          </cell>
          <cell r="E143">
            <v>6617000</v>
          </cell>
          <cell r="F143">
            <v>6418490</v>
          </cell>
          <cell r="G143">
            <v>6418490</v>
          </cell>
          <cell r="H143">
            <v>6745832.9900000002</v>
          </cell>
        </row>
        <row r="144">
          <cell r="B144" t="str">
            <v>FUSIBLE DE AUTOMOCION MINI DE 2 A 30 AMPER</v>
          </cell>
          <cell r="C144" t="str">
            <v>UNIDAD</v>
          </cell>
          <cell r="D144">
            <v>1</v>
          </cell>
          <cell r="E144">
            <v>6000</v>
          </cell>
          <cell r="F144">
            <v>5820</v>
          </cell>
          <cell r="G144">
            <v>5820</v>
          </cell>
          <cell r="H144">
            <v>6116.82</v>
          </cell>
        </row>
        <row r="145">
          <cell r="B145" t="str">
            <v>FUSIBLE MAXI DE 20 A 50 AMPER</v>
          </cell>
          <cell r="C145" t="str">
            <v>UNIDAD</v>
          </cell>
          <cell r="D145">
            <v>1</v>
          </cell>
          <cell r="E145">
            <v>5000</v>
          </cell>
          <cell r="F145">
            <v>4850</v>
          </cell>
          <cell r="G145">
            <v>4850</v>
          </cell>
          <cell r="H145">
            <v>5097.3500000000004</v>
          </cell>
        </row>
        <row r="146">
          <cell r="B146" t="str">
            <v>FUSIBLE MINI PERFIL BAJO DE 2 A 30 AMPER</v>
          </cell>
          <cell r="C146" t="str">
            <v>UNIDAD</v>
          </cell>
          <cell r="D146">
            <v>1</v>
          </cell>
          <cell r="E146">
            <v>5000</v>
          </cell>
          <cell r="F146">
            <v>4850</v>
          </cell>
          <cell r="G146">
            <v>4850</v>
          </cell>
          <cell r="H146">
            <v>5097.3500000000004</v>
          </cell>
        </row>
        <row r="147">
          <cell r="B147" t="str">
            <v>FUSIBLE NORMAL DE 1 A 40 AMPER</v>
          </cell>
          <cell r="C147" t="str">
            <v>UNIDAD</v>
          </cell>
          <cell r="D147">
            <v>1</v>
          </cell>
          <cell r="E147">
            <v>274000</v>
          </cell>
          <cell r="F147">
            <v>265780</v>
          </cell>
          <cell r="G147">
            <v>265780</v>
          </cell>
          <cell r="H147">
            <v>279334.78000000003</v>
          </cell>
        </row>
        <row r="148">
          <cell r="B148" t="str">
            <v>FUSIBLE TERMICO</v>
          </cell>
          <cell r="C148" t="str">
            <v>UNIDAD</v>
          </cell>
          <cell r="D148">
            <v>1</v>
          </cell>
          <cell r="E148">
            <v>59000</v>
          </cell>
          <cell r="F148">
            <v>57230</v>
          </cell>
          <cell r="G148">
            <v>57230</v>
          </cell>
          <cell r="H148">
            <v>60148.73</v>
          </cell>
        </row>
        <row r="149">
          <cell r="B149" t="str">
            <v>GOLLETE TANQUE COMBUSTIBLE</v>
          </cell>
          <cell r="C149" t="str">
            <v>UNIDAD</v>
          </cell>
          <cell r="D149">
            <v>1</v>
          </cell>
          <cell r="E149">
            <v>834000</v>
          </cell>
          <cell r="F149">
            <v>808980</v>
          </cell>
          <cell r="G149">
            <v>808980</v>
          </cell>
          <cell r="H149">
            <v>850237.98</v>
          </cell>
        </row>
        <row r="150">
          <cell r="B150" t="str">
            <v>GRASA DE LITIO</v>
          </cell>
          <cell r="C150" t="str">
            <v>UNIDAD</v>
          </cell>
          <cell r="D150">
            <v>1</v>
          </cell>
          <cell r="E150">
            <v>18000</v>
          </cell>
          <cell r="F150">
            <v>17460</v>
          </cell>
          <cell r="G150">
            <v>17460</v>
          </cell>
          <cell r="H150">
            <v>18350.46</v>
          </cell>
        </row>
        <row r="151">
          <cell r="B151" t="str">
            <v>GUARDA POLVOS AXIALES</v>
          </cell>
          <cell r="C151" t="str">
            <v>UNIDAD</v>
          </cell>
          <cell r="D151">
            <v>1</v>
          </cell>
          <cell r="E151">
            <v>92000</v>
          </cell>
          <cell r="F151">
            <v>89240</v>
          </cell>
          <cell r="G151">
            <v>89240</v>
          </cell>
          <cell r="H151">
            <v>93791.24</v>
          </cell>
        </row>
        <row r="152">
          <cell r="B152" t="str">
            <v>GUARDA POLVOS CAJA DE DIRECCION</v>
          </cell>
          <cell r="C152" t="str">
            <v>JUEGO</v>
          </cell>
          <cell r="D152">
            <v>1</v>
          </cell>
          <cell r="E152">
            <v>92000</v>
          </cell>
          <cell r="F152">
            <v>89240</v>
          </cell>
          <cell r="G152">
            <v>89240</v>
          </cell>
          <cell r="H152">
            <v>93791.24</v>
          </cell>
        </row>
        <row r="153">
          <cell r="B153" t="str">
            <v>GUARDA POLVOS CAJA DIRECCION</v>
          </cell>
          <cell r="C153" t="str">
            <v>UNIDAD</v>
          </cell>
          <cell r="D153">
            <v>1</v>
          </cell>
          <cell r="E153">
            <v>92000</v>
          </cell>
          <cell r="F153">
            <v>89240</v>
          </cell>
          <cell r="G153">
            <v>89240</v>
          </cell>
          <cell r="H153">
            <v>93791.24</v>
          </cell>
        </row>
        <row r="154">
          <cell r="B154" t="str">
            <v>GUARDAPOLVO EJE MOTRIZ</v>
          </cell>
          <cell r="C154" t="str">
            <v>UNIDAD</v>
          </cell>
          <cell r="D154">
            <v>1</v>
          </cell>
          <cell r="E154">
            <v>770000</v>
          </cell>
          <cell r="F154">
            <v>746900</v>
          </cell>
          <cell r="G154">
            <v>746900</v>
          </cell>
          <cell r="H154">
            <v>784991.9</v>
          </cell>
        </row>
        <row r="155">
          <cell r="B155" t="str">
            <v>GUAYA FRENO DE MANO - DER</v>
          </cell>
          <cell r="C155" t="str">
            <v>UNIDAD</v>
          </cell>
          <cell r="D155">
            <v>1</v>
          </cell>
          <cell r="E155">
            <v>348000</v>
          </cell>
          <cell r="F155">
            <v>337560</v>
          </cell>
          <cell r="G155">
            <v>337560</v>
          </cell>
          <cell r="H155">
            <v>354775.56</v>
          </cell>
        </row>
        <row r="156">
          <cell r="B156" t="str">
            <v>GUAYA FRENO DE MANO – IZQ</v>
          </cell>
          <cell r="C156" t="str">
            <v>UNIDAD</v>
          </cell>
          <cell r="D156">
            <v>1</v>
          </cell>
          <cell r="E156">
            <v>337000</v>
          </cell>
          <cell r="F156">
            <v>326890</v>
          </cell>
          <cell r="G156">
            <v>326890</v>
          </cell>
          <cell r="H156">
            <v>343561.39</v>
          </cell>
        </row>
        <row r="157">
          <cell r="B157" t="str">
            <v>GUAYA SELECTORA CONTROL CAMBIOS</v>
          </cell>
          <cell r="C157" t="str">
            <v>UNIDAD</v>
          </cell>
          <cell r="D157">
            <v>1</v>
          </cell>
          <cell r="E157">
            <v>1039000</v>
          </cell>
          <cell r="F157">
            <v>1007830</v>
          </cell>
          <cell r="G157">
            <v>1007830</v>
          </cell>
          <cell r="H157">
            <v>1059229.33</v>
          </cell>
        </row>
        <row r="158">
          <cell r="B158" t="str">
            <v>GUIAS VALVULA</v>
          </cell>
          <cell r="C158" t="str">
            <v>JUEGO</v>
          </cell>
          <cell r="D158">
            <v>1</v>
          </cell>
          <cell r="E158">
            <v>1320000</v>
          </cell>
          <cell r="F158">
            <v>1280400</v>
          </cell>
          <cell r="G158">
            <v>1280400</v>
          </cell>
          <cell r="H158">
            <v>1345700.4</v>
          </cell>
        </row>
        <row r="159">
          <cell r="B159" t="str">
            <v>GUIAS VALVULA ADMISION</v>
          </cell>
          <cell r="C159" t="str">
            <v>JUEGO</v>
          </cell>
          <cell r="D159">
            <v>1</v>
          </cell>
          <cell r="E159">
            <v>660000</v>
          </cell>
          <cell r="F159">
            <v>640200</v>
          </cell>
          <cell r="G159">
            <v>640200</v>
          </cell>
          <cell r="H159">
            <v>672850.2</v>
          </cell>
        </row>
        <row r="160">
          <cell r="B160" t="str">
            <v>GUIAS VALVULA ESCAPE</v>
          </cell>
          <cell r="C160" t="str">
            <v>JUEGO</v>
          </cell>
          <cell r="D160">
            <v>1</v>
          </cell>
          <cell r="E160">
            <v>660000</v>
          </cell>
          <cell r="F160">
            <v>640200</v>
          </cell>
          <cell r="G160">
            <v>640200</v>
          </cell>
          <cell r="H160">
            <v>672850.2</v>
          </cell>
        </row>
        <row r="161">
          <cell r="B161" t="str">
            <v>IMPULSADOR MOTOR</v>
          </cell>
          <cell r="C161" t="str">
            <v>UNIDAD</v>
          </cell>
          <cell r="D161">
            <v>1</v>
          </cell>
          <cell r="E161">
            <v>109000</v>
          </cell>
          <cell r="F161">
            <v>105730</v>
          </cell>
          <cell r="G161">
            <v>105730</v>
          </cell>
          <cell r="H161">
            <v>111122.23</v>
          </cell>
        </row>
        <row r="162">
          <cell r="B162" t="str">
            <v>IMPULSOR O BENDIX</v>
          </cell>
          <cell r="C162" t="str">
            <v>UNIDAD</v>
          </cell>
          <cell r="D162">
            <v>1</v>
          </cell>
          <cell r="E162">
            <v>777000</v>
          </cell>
          <cell r="F162">
            <v>753690</v>
          </cell>
          <cell r="G162">
            <v>753690</v>
          </cell>
          <cell r="H162">
            <v>792128.19</v>
          </cell>
        </row>
        <row r="163">
          <cell r="B163" t="str">
            <v>INDUCIDO ALTERNADOR</v>
          </cell>
          <cell r="C163" t="str">
            <v>UNIDAD</v>
          </cell>
          <cell r="D163">
            <v>1</v>
          </cell>
          <cell r="E163">
            <v>1002000</v>
          </cell>
          <cell r="F163">
            <v>971940</v>
          </cell>
          <cell r="G163">
            <v>971940</v>
          </cell>
          <cell r="H163">
            <v>1021508.94</v>
          </cell>
        </row>
        <row r="164">
          <cell r="B164" t="str">
            <v>INTERRUPTOR ELEVA VIDRIOS</v>
          </cell>
          <cell r="C164" t="str">
            <v>UNIDAD</v>
          </cell>
          <cell r="D164">
            <v>1</v>
          </cell>
          <cell r="E164">
            <v>1811000</v>
          </cell>
          <cell r="F164">
            <v>1756670</v>
          </cell>
          <cell r="G164">
            <v>1756670</v>
          </cell>
          <cell r="H164">
            <v>1846260.17</v>
          </cell>
        </row>
        <row r="165">
          <cell r="B165" t="str">
            <v>INTERRUPTOR PARQUEO</v>
          </cell>
          <cell r="C165" t="str">
            <v>UNIDAD</v>
          </cell>
          <cell r="D165">
            <v>1</v>
          </cell>
          <cell r="E165">
            <v>280999</v>
          </cell>
          <cell r="F165">
            <v>272569</v>
          </cell>
          <cell r="G165">
            <v>272569</v>
          </cell>
          <cell r="H165">
            <v>286470.01899999997</v>
          </cell>
        </row>
        <row r="166">
          <cell r="B166" t="str">
            <v>INYECTOR</v>
          </cell>
          <cell r="C166" t="str">
            <v>UNIDAD</v>
          </cell>
          <cell r="D166">
            <v>1</v>
          </cell>
          <cell r="E166">
            <v>1146000</v>
          </cell>
          <cell r="F166">
            <v>1111620</v>
          </cell>
          <cell r="G166">
            <v>1111620</v>
          </cell>
          <cell r="H166">
            <v>1168312.6200000001</v>
          </cell>
        </row>
        <row r="167">
          <cell r="B167" t="str">
            <v>JUEGO DE CAUCHO VALVULAS</v>
          </cell>
          <cell r="C167" t="str">
            <v>JUEGO</v>
          </cell>
          <cell r="D167">
            <v>1</v>
          </cell>
          <cell r="E167">
            <v>912000</v>
          </cell>
          <cell r="F167">
            <v>884640</v>
          </cell>
          <cell r="G167">
            <v>884640</v>
          </cell>
          <cell r="H167">
            <v>929756.64</v>
          </cell>
        </row>
        <row r="168">
          <cell r="B168" t="str">
            <v>JUEGO DE LAINAS AJUSTE DIFERENCIAL</v>
          </cell>
          <cell r="C168" t="str">
            <v>JUEGO</v>
          </cell>
          <cell r="D168">
            <v>1</v>
          </cell>
          <cell r="E168">
            <v>48000</v>
          </cell>
          <cell r="F168">
            <v>46560</v>
          </cell>
          <cell r="G168">
            <v>46560</v>
          </cell>
          <cell r="H168">
            <v>48934.559999999998</v>
          </cell>
        </row>
        <row r="169">
          <cell r="B169" t="str">
            <v>JUNTA CUERPO DEL ACELERADOR</v>
          </cell>
          <cell r="C169" t="str">
            <v>UNIDAD</v>
          </cell>
          <cell r="D169">
            <v>1</v>
          </cell>
          <cell r="E169">
            <v>23000</v>
          </cell>
          <cell r="F169">
            <v>22310</v>
          </cell>
          <cell r="G169">
            <v>22310</v>
          </cell>
          <cell r="H169">
            <v>23447.81</v>
          </cell>
        </row>
        <row r="170">
          <cell r="B170" t="str">
            <v>JUNTA CULATA</v>
          </cell>
          <cell r="C170" t="str">
            <v>UNIDAD</v>
          </cell>
          <cell r="D170">
            <v>1</v>
          </cell>
          <cell r="E170">
            <v>350000</v>
          </cell>
          <cell r="F170">
            <v>339500</v>
          </cell>
          <cell r="G170">
            <v>339500</v>
          </cell>
          <cell r="H170">
            <v>356814.5</v>
          </cell>
        </row>
        <row r="171">
          <cell r="B171" t="str">
            <v>JUNTA DEL MULTIPLE ESCAPE</v>
          </cell>
          <cell r="C171" t="str">
            <v>UNIDAD</v>
          </cell>
          <cell r="D171">
            <v>1</v>
          </cell>
          <cell r="E171">
            <v>99000</v>
          </cell>
          <cell r="F171">
            <v>96030</v>
          </cell>
          <cell r="G171">
            <v>96030</v>
          </cell>
          <cell r="H171">
            <v>100927.53</v>
          </cell>
        </row>
        <row r="172">
          <cell r="B172" t="str">
            <v>JUNTA MULTIPLE</v>
          </cell>
          <cell r="C172" t="str">
            <v>UNIDAD</v>
          </cell>
          <cell r="D172">
            <v>1</v>
          </cell>
          <cell r="E172">
            <v>99000</v>
          </cell>
          <cell r="F172">
            <v>96030</v>
          </cell>
          <cell r="G172">
            <v>96030</v>
          </cell>
          <cell r="H172">
            <v>100927.53</v>
          </cell>
        </row>
        <row r="173">
          <cell r="B173" t="str">
            <v>JUNTA MULTIPLE DE ADMISION</v>
          </cell>
          <cell r="C173" t="str">
            <v>UNIDAD</v>
          </cell>
          <cell r="D173">
            <v>1</v>
          </cell>
          <cell r="E173">
            <v>100000</v>
          </cell>
          <cell r="F173">
            <v>97000</v>
          </cell>
          <cell r="G173">
            <v>97000</v>
          </cell>
          <cell r="H173">
            <v>101947</v>
          </cell>
        </row>
        <row r="174">
          <cell r="B174" t="str">
            <v>JUNTA TAPA VALVULAS</v>
          </cell>
          <cell r="C174" t="str">
            <v>UNIDAD</v>
          </cell>
          <cell r="D174">
            <v>1</v>
          </cell>
          <cell r="E174">
            <v>74000</v>
          </cell>
          <cell r="F174">
            <v>71780</v>
          </cell>
          <cell r="G174">
            <v>71780</v>
          </cell>
          <cell r="H174">
            <v>75440.78</v>
          </cell>
        </row>
        <row r="175">
          <cell r="B175" t="str">
            <v>LAMPARA DIRECCIONAL DER</v>
          </cell>
          <cell r="C175" t="str">
            <v>UNIDAD</v>
          </cell>
          <cell r="D175">
            <v>1</v>
          </cell>
          <cell r="E175">
            <v>370000</v>
          </cell>
          <cell r="F175">
            <v>358900</v>
          </cell>
          <cell r="G175">
            <v>358900</v>
          </cell>
          <cell r="H175">
            <v>377203.9</v>
          </cell>
        </row>
        <row r="176">
          <cell r="B176" t="str">
            <v>LAMPARA DIRECCIONAL IZQ.</v>
          </cell>
          <cell r="C176" t="str">
            <v>UNIDAD</v>
          </cell>
          <cell r="D176">
            <v>1</v>
          </cell>
          <cell r="E176">
            <v>381000</v>
          </cell>
          <cell r="F176">
            <v>369570</v>
          </cell>
          <cell r="G176">
            <v>369570</v>
          </cell>
          <cell r="H176">
            <v>388418.07</v>
          </cell>
        </row>
        <row r="177">
          <cell r="B177" t="str">
            <v>LAMPARA STOP TRASERO</v>
          </cell>
          <cell r="C177" t="str">
            <v>UNIDAD</v>
          </cell>
          <cell r="D177">
            <v>1</v>
          </cell>
          <cell r="E177">
            <v>589000</v>
          </cell>
          <cell r="F177">
            <v>571330</v>
          </cell>
          <cell r="G177">
            <v>571330</v>
          </cell>
          <cell r="H177">
            <v>600467.82999999996</v>
          </cell>
        </row>
        <row r="178">
          <cell r="B178" t="str">
            <v>LAMPARA STOP TRASERO DER</v>
          </cell>
          <cell r="C178" t="str">
            <v>UNIDAD</v>
          </cell>
          <cell r="D178">
            <v>1</v>
          </cell>
          <cell r="E178">
            <v>1677000</v>
          </cell>
          <cell r="F178">
            <v>1626690</v>
          </cell>
          <cell r="G178">
            <v>1626690</v>
          </cell>
          <cell r="H178">
            <v>1709651.19</v>
          </cell>
        </row>
        <row r="179">
          <cell r="B179" t="str">
            <v>LAMPARA STOP TRASERO IZQ.</v>
          </cell>
          <cell r="C179" t="str">
            <v>UNIDAD</v>
          </cell>
          <cell r="D179">
            <v>1</v>
          </cell>
          <cell r="E179">
            <v>1677000</v>
          </cell>
          <cell r="F179">
            <v>1626690</v>
          </cell>
          <cell r="G179">
            <v>1626690</v>
          </cell>
          <cell r="H179">
            <v>1709651.19</v>
          </cell>
        </row>
        <row r="180">
          <cell r="B180" t="str">
            <v>LAMPARA UNIDAD LUZ DER</v>
          </cell>
          <cell r="C180" t="str">
            <v>UNIDAD</v>
          </cell>
          <cell r="D180">
            <v>1</v>
          </cell>
          <cell r="E180">
            <v>7829000</v>
          </cell>
          <cell r="F180">
            <v>7594130</v>
          </cell>
          <cell r="G180">
            <v>7594130</v>
          </cell>
          <cell r="H180">
            <v>7981430.6299999999</v>
          </cell>
        </row>
        <row r="181">
          <cell r="B181" t="str">
            <v>LAMPARA UNIDAD LUZ IZQ.</v>
          </cell>
          <cell r="C181" t="str">
            <v>UNIDAD</v>
          </cell>
          <cell r="D181">
            <v>1</v>
          </cell>
          <cell r="E181">
            <v>7829000</v>
          </cell>
          <cell r="F181">
            <v>7594130</v>
          </cell>
          <cell r="G181">
            <v>7594130</v>
          </cell>
          <cell r="H181">
            <v>7981430.6299999999</v>
          </cell>
        </row>
        <row r="182">
          <cell r="B182" t="str">
            <v>LIANAS ANTI RUIDO PASTILLAS</v>
          </cell>
          <cell r="C182" t="str">
            <v>JUEGO</v>
          </cell>
          <cell r="D182">
            <v>1</v>
          </cell>
          <cell r="E182">
            <v>93000</v>
          </cell>
          <cell r="F182">
            <v>90210</v>
          </cell>
          <cell r="G182">
            <v>90210</v>
          </cell>
          <cell r="H182">
            <v>94810.71</v>
          </cell>
        </row>
        <row r="183">
          <cell r="B183" t="str">
            <v>LIMPIA CARBURADO</v>
          </cell>
          <cell r="C183" t="str">
            <v>UNIDAD</v>
          </cell>
          <cell r="D183">
            <v>1</v>
          </cell>
          <cell r="E183">
            <v>55000</v>
          </cell>
          <cell r="F183">
            <v>53350</v>
          </cell>
          <cell r="G183">
            <v>53350</v>
          </cell>
          <cell r="H183">
            <v>56070.85</v>
          </cell>
        </row>
        <row r="184">
          <cell r="B184" t="str">
            <v>LIMPIADOR DE INYECTORES</v>
          </cell>
          <cell r="C184" t="str">
            <v>UNIDAD</v>
          </cell>
          <cell r="D184">
            <v>1</v>
          </cell>
          <cell r="E184">
            <v>94000</v>
          </cell>
          <cell r="F184">
            <v>91180</v>
          </cell>
          <cell r="G184">
            <v>91180</v>
          </cell>
          <cell r="H184">
            <v>95830.18</v>
          </cell>
        </row>
        <row r="185">
          <cell r="B185" t="str">
            <v>LIMPIADOR INYECTORES</v>
          </cell>
          <cell r="C185" t="str">
            <v>UNIDAD</v>
          </cell>
          <cell r="D185">
            <v>1</v>
          </cell>
          <cell r="E185">
            <v>94000</v>
          </cell>
          <cell r="F185">
            <v>91180</v>
          </cell>
          <cell r="G185">
            <v>91180</v>
          </cell>
          <cell r="H185">
            <v>95830.18</v>
          </cell>
        </row>
        <row r="186">
          <cell r="B186" t="str">
            <v>LIMPIADOR PARTES DE FRENO</v>
          </cell>
          <cell r="C186" t="str">
            <v>UNIDAD</v>
          </cell>
          <cell r="D186">
            <v>1</v>
          </cell>
          <cell r="E186">
            <v>717000</v>
          </cell>
          <cell r="F186">
            <v>695490</v>
          </cell>
          <cell r="G186">
            <v>695490</v>
          </cell>
          <cell r="H186">
            <v>730959.99</v>
          </cell>
        </row>
        <row r="187">
          <cell r="B187" t="str">
            <v>LINEA COMPRESOR A/A A CONDENSADOR</v>
          </cell>
          <cell r="C187" t="str">
            <v>UNIDAD</v>
          </cell>
          <cell r="D187">
            <v>1</v>
          </cell>
          <cell r="E187">
            <v>319000</v>
          </cell>
          <cell r="F187">
            <v>309430</v>
          </cell>
          <cell r="G187">
            <v>309430</v>
          </cell>
          <cell r="H187">
            <v>325210.93</v>
          </cell>
        </row>
        <row r="188">
          <cell r="B188" t="str">
            <v>LINEA COMPRESOR A/A AL EVAPORADOR</v>
          </cell>
          <cell r="C188" t="str">
            <v>UNIDAD</v>
          </cell>
          <cell r="D188">
            <v>1</v>
          </cell>
          <cell r="E188">
            <v>1520000</v>
          </cell>
          <cell r="F188">
            <v>1474400</v>
          </cell>
          <cell r="G188">
            <v>1474400</v>
          </cell>
          <cell r="H188">
            <v>1549594.4</v>
          </cell>
        </row>
        <row r="189">
          <cell r="B189" t="str">
            <v>LIQUIDO DE FRENOS X PINTA</v>
          </cell>
          <cell r="C189" t="str">
            <v>UNIDAD</v>
          </cell>
          <cell r="D189">
            <v>1</v>
          </cell>
          <cell r="E189">
            <v>57999</v>
          </cell>
          <cell r="F189">
            <v>56259</v>
          </cell>
          <cell r="G189">
            <v>56259</v>
          </cell>
          <cell r="H189">
            <v>59128.209000000003</v>
          </cell>
        </row>
        <row r="190">
          <cell r="B190" t="str">
            <v>LIQUIDO REFRIGERANTE</v>
          </cell>
          <cell r="C190" t="str">
            <v>GALON</v>
          </cell>
          <cell r="D190">
            <v>1</v>
          </cell>
          <cell r="E190">
            <v>93000</v>
          </cell>
          <cell r="F190">
            <v>90210</v>
          </cell>
          <cell r="G190">
            <v>90210</v>
          </cell>
          <cell r="H190">
            <v>94810.71</v>
          </cell>
        </row>
        <row r="191">
          <cell r="B191" t="str">
            <v>LLANTA</v>
          </cell>
          <cell r="C191" t="str">
            <v>UNIDAD</v>
          </cell>
          <cell r="D191">
            <v>1</v>
          </cell>
          <cell r="E191">
            <v>1250000</v>
          </cell>
          <cell r="F191">
            <v>1212500</v>
          </cell>
          <cell r="G191">
            <v>1212500</v>
          </cell>
          <cell r="H191">
            <v>1274337.5</v>
          </cell>
        </row>
        <row r="192">
          <cell r="B192" t="str">
            <v>LLANTAS (ESPECIALES DE TACO)</v>
          </cell>
          <cell r="C192" t="str">
            <v>UNIDAD</v>
          </cell>
          <cell r="D192">
            <v>1</v>
          </cell>
          <cell r="E192">
            <v>1250000</v>
          </cell>
          <cell r="F192">
            <v>1212500</v>
          </cell>
          <cell r="G192">
            <v>1212500</v>
          </cell>
          <cell r="H192">
            <v>1274337.5</v>
          </cell>
        </row>
        <row r="193">
          <cell r="B193" t="str">
            <v>LLAVE SWITCH</v>
          </cell>
          <cell r="C193" t="str">
            <v>UNIDAD</v>
          </cell>
          <cell r="D193">
            <v>1</v>
          </cell>
          <cell r="E193">
            <v>265000</v>
          </cell>
          <cell r="F193">
            <v>257050</v>
          </cell>
          <cell r="G193">
            <v>257050</v>
          </cell>
          <cell r="H193">
            <v>270159.55</v>
          </cell>
        </row>
        <row r="194">
          <cell r="B194" t="str">
            <v>LLAVE SWITCH CON CHIP</v>
          </cell>
          <cell r="C194" t="str">
            <v>UNIDAD</v>
          </cell>
          <cell r="D194">
            <v>1</v>
          </cell>
          <cell r="E194">
            <v>1457000</v>
          </cell>
          <cell r="F194">
            <v>1413290</v>
          </cell>
          <cell r="G194">
            <v>1413290</v>
          </cell>
          <cell r="H194">
            <v>1485367.79</v>
          </cell>
        </row>
        <row r="195">
          <cell r="B195" t="str">
            <v>LUCES LATERALES</v>
          </cell>
          <cell r="C195" t="str">
            <v>UNIDAD</v>
          </cell>
          <cell r="D195">
            <v>1</v>
          </cell>
          <cell r="E195">
            <v>370000</v>
          </cell>
          <cell r="F195">
            <v>358900</v>
          </cell>
          <cell r="G195">
            <v>358900</v>
          </cell>
          <cell r="H195">
            <v>377203.9</v>
          </cell>
        </row>
        <row r="196">
          <cell r="B196" t="str">
            <v>MANGERA FRENO TRASERO</v>
          </cell>
          <cell r="C196" t="str">
            <v>UNIDAD</v>
          </cell>
          <cell r="D196">
            <v>1</v>
          </cell>
          <cell r="E196">
            <v>158999</v>
          </cell>
          <cell r="F196">
            <v>154229</v>
          </cell>
          <cell r="G196">
            <v>154229</v>
          </cell>
          <cell r="H196">
            <v>162094.679</v>
          </cell>
        </row>
        <row r="197">
          <cell r="B197" t="str">
            <v>MANGUERA A/A</v>
          </cell>
          <cell r="C197" t="str">
            <v>UNIDAD</v>
          </cell>
          <cell r="D197">
            <v>1</v>
          </cell>
          <cell r="E197">
            <v>1520000</v>
          </cell>
          <cell r="F197">
            <v>1474400</v>
          </cell>
          <cell r="G197">
            <v>1474400</v>
          </cell>
          <cell r="H197">
            <v>1549594.4</v>
          </cell>
        </row>
        <row r="198">
          <cell r="B198" t="str">
            <v>MANGUERA CALEFACTOR ENTRADA</v>
          </cell>
          <cell r="C198" t="str">
            <v>UNIDAD</v>
          </cell>
          <cell r="D198">
            <v>1</v>
          </cell>
          <cell r="E198">
            <v>331000</v>
          </cell>
          <cell r="F198">
            <v>321070</v>
          </cell>
          <cell r="G198">
            <v>321070</v>
          </cell>
          <cell r="H198">
            <v>337444.57</v>
          </cell>
        </row>
        <row r="199">
          <cell r="B199" t="str">
            <v>MANGUERA CALEFACTOR SALIDA</v>
          </cell>
          <cell r="C199" t="str">
            <v>UNIDAD</v>
          </cell>
          <cell r="D199">
            <v>1</v>
          </cell>
          <cell r="E199">
            <v>305001</v>
          </cell>
          <cell r="F199">
            <v>295851</v>
          </cell>
          <cell r="G199">
            <v>295851</v>
          </cell>
          <cell r="H199">
            <v>310939.40100000001</v>
          </cell>
        </row>
        <row r="200">
          <cell r="B200" t="str">
            <v>MANGUERA DE DESFOGUE</v>
          </cell>
          <cell r="C200" t="str">
            <v>UNIDAD</v>
          </cell>
          <cell r="D200">
            <v>1</v>
          </cell>
          <cell r="E200">
            <v>100000</v>
          </cell>
          <cell r="F200">
            <v>97000</v>
          </cell>
          <cell r="G200">
            <v>97000</v>
          </cell>
          <cell r="H200">
            <v>101947</v>
          </cell>
        </row>
        <row r="201">
          <cell r="B201" t="str">
            <v>MANGUERA DIRECCION HIDRAULICA</v>
          </cell>
          <cell r="C201" t="str">
            <v>UNIDAD</v>
          </cell>
          <cell r="D201">
            <v>1</v>
          </cell>
          <cell r="E201">
            <v>897001</v>
          </cell>
          <cell r="F201">
            <v>870091</v>
          </cell>
          <cell r="G201">
            <v>870091</v>
          </cell>
          <cell r="H201">
            <v>914465.64099999995</v>
          </cell>
        </row>
        <row r="202">
          <cell r="B202" t="str">
            <v>MANGUERA ENTRADA MULTIPLE ADMISION</v>
          </cell>
          <cell r="C202" t="str">
            <v>UNIDAD</v>
          </cell>
          <cell r="D202">
            <v>1</v>
          </cell>
          <cell r="E202">
            <v>460000</v>
          </cell>
          <cell r="F202">
            <v>446200</v>
          </cell>
          <cell r="G202">
            <v>446200</v>
          </cell>
          <cell r="H202">
            <v>468956.2</v>
          </cell>
        </row>
        <row r="203">
          <cell r="B203" t="str">
            <v>MANGUERA FRENO DELANTERO</v>
          </cell>
          <cell r="C203" t="str">
            <v>UNIDAD</v>
          </cell>
          <cell r="D203">
            <v>1</v>
          </cell>
          <cell r="E203">
            <v>152000</v>
          </cell>
          <cell r="F203">
            <v>147440</v>
          </cell>
          <cell r="G203">
            <v>147440</v>
          </cell>
          <cell r="H203">
            <v>154959.44</v>
          </cell>
        </row>
        <row r="204">
          <cell r="B204" t="str">
            <v>MANGUERA FRENO TRASERO</v>
          </cell>
          <cell r="C204" t="str">
            <v>UNIDAD</v>
          </cell>
          <cell r="D204">
            <v>1</v>
          </cell>
          <cell r="E204">
            <v>158999</v>
          </cell>
          <cell r="F204">
            <v>154229</v>
          </cell>
          <cell r="G204">
            <v>154229</v>
          </cell>
          <cell r="H204">
            <v>162094.679</v>
          </cell>
        </row>
        <row r="205">
          <cell r="B205" t="str">
            <v>MANGUERA INFERIOR RADIADOR</v>
          </cell>
          <cell r="C205" t="str">
            <v>UNIDAD</v>
          </cell>
          <cell r="D205">
            <v>1</v>
          </cell>
          <cell r="E205">
            <v>126000</v>
          </cell>
          <cell r="F205">
            <v>122220</v>
          </cell>
          <cell r="G205">
            <v>122220</v>
          </cell>
          <cell r="H205">
            <v>128453.22</v>
          </cell>
        </row>
        <row r="206">
          <cell r="B206" t="str">
            <v>MANGUERA MULTIPLE ADMISION</v>
          </cell>
          <cell r="C206" t="str">
            <v>UNIDAD</v>
          </cell>
          <cell r="D206">
            <v>1</v>
          </cell>
          <cell r="E206">
            <v>460000</v>
          </cell>
          <cell r="F206">
            <v>446200</v>
          </cell>
          <cell r="G206">
            <v>446200</v>
          </cell>
          <cell r="H206">
            <v>468956.2</v>
          </cell>
        </row>
        <row r="207">
          <cell r="B207" t="str">
            <v>MANGUERA O TUBO PASO COMBUSTIBLE</v>
          </cell>
          <cell r="C207" t="str">
            <v>UNIDAD</v>
          </cell>
          <cell r="D207">
            <v>1</v>
          </cell>
          <cell r="E207">
            <v>215000</v>
          </cell>
          <cell r="F207">
            <v>208550</v>
          </cell>
          <cell r="G207">
            <v>208550</v>
          </cell>
          <cell r="H207">
            <v>219186.05</v>
          </cell>
        </row>
        <row r="208">
          <cell r="B208" t="str">
            <v>MANGUERA RETORNO TANQUE RECUPERADOR</v>
          </cell>
          <cell r="C208" t="str">
            <v>UNIDAD</v>
          </cell>
          <cell r="D208">
            <v>1</v>
          </cell>
          <cell r="E208">
            <v>125000</v>
          </cell>
          <cell r="F208">
            <v>121250</v>
          </cell>
          <cell r="G208">
            <v>121250</v>
          </cell>
          <cell r="H208">
            <v>127433.75</v>
          </cell>
        </row>
        <row r="209">
          <cell r="B209" t="str">
            <v>MANGUERA SALIDA PURIFICADOR AIRE</v>
          </cell>
          <cell r="C209" t="str">
            <v>UNIDAD</v>
          </cell>
          <cell r="D209">
            <v>1</v>
          </cell>
          <cell r="E209">
            <v>460000</v>
          </cell>
          <cell r="F209">
            <v>446200</v>
          </cell>
          <cell r="G209">
            <v>446200</v>
          </cell>
          <cell r="H209">
            <v>468956.2</v>
          </cell>
        </row>
        <row r="210">
          <cell r="B210" t="str">
            <v>MANGUERA SUPERIOR RADIADOR</v>
          </cell>
          <cell r="C210" t="str">
            <v>UNIDAD</v>
          </cell>
          <cell r="D210">
            <v>1</v>
          </cell>
          <cell r="E210">
            <v>104000</v>
          </cell>
          <cell r="F210">
            <v>100880</v>
          </cell>
          <cell r="G210">
            <v>100880</v>
          </cell>
          <cell r="H210">
            <v>106024.88</v>
          </cell>
        </row>
        <row r="211">
          <cell r="B211" t="str">
            <v>MANGUERA TERMOSTATO</v>
          </cell>
          <cell r="C211" t="str">
            <v>UNIDAD</v>
          </cell>
          <cell r="D211">
            <v>1</v>
          </cell>
          <cell r="E211">
            <v>126000</v>
          </cell>
          <cell r="F211">
            <v>122220</v>
          </cell>
          <cell r="G211">
            <v>122220</v>
          </cell>
          <cell r="H211">
            <v>128453.22</v>
          </cell>
        </row>
        <row r="212">
          <cell r="B212" t="str">
            <v>MANIJA PUERTA</v>
          </cell>
          <cell r="C212" t="str">
            <v>UNIDAD</v>
          </cell>
          <cell r="D212">
            <v>1</v>
          </cell>
          <cell r="E212">
            <v>866000</v>
          </cell>
          <cell r="F212">
            <v>840020</v>
          </cell>
          <cell r="G212">
            <v>840020</v>
          </cell>
          <cell r="H212">
            <v>882861.02</v>
          </cell>
        </row>
        <row r="213">
          <cell r="B213" t="str">
            <v>MODULO ELECTRONICO</v>
          </cell>
          <cell r="C213" t="str">
            <v>UNIDAD</v>
          </cell>
          <cell r="D213">
            <v>1</v>
          </cell>
          <cell r="E213">
            <v>9143000</v>
          </cell>
          <cell r="F213">
            <v>8868710</v>
          </cell>
          <cell r="G213">
            <v>8868710</v>
          </cell>
          <cell r="H213">
            <v>9321014.2100000009</v>
          </cell>
        </row>
        <row r="214">
          <cell r="B214" t="str">
            <v>MODULO ELECTRONICO DE ENCENDIDO</v>
          </cell>
          <cell r="C214" t="str">
            <v>UNIDAD</v>
          </cell>
          <cell r="D214">
            <v>1</v>
          </cell>
          <cell r="E214">
            <v>9143000</v>
          </cell>
          <cell r="F214">
            <v>8868710</v>
          </cell>
          <cell r="G214">
            <v>8868710</v>
          </cell>
          <cell r="H214">
            <v>9321014.2100000009</v>
          </cell>
        </row>
        <row r="215">
          <cell r="B215" t="str">
            <v>MORDAZA</v>
          </cell>
          <cell r="C215" t="str">
            <v>UNIDAD</v>
          </cell>
          <cell r="D215">
            <v>1</v>
          </cell>
          <cell r="E215">
            <v>2832000</v>
          </cell>
          <cell r="F215">
            <v>2747040</v>
          </cell>
          <cell r="G215">
            <v>2747040</v>
          </cell>
          <cell r="H215">
            <v>2887139.04</v>
          </cell>
        </row>
        <row r="216">
          <cell r="B216" t="str">
            <v>MOTOR LIMPIA BRISAS</v>
          </cell>
          <cell r="C216" t="str">
            <v>UNIDAD</v>
          </cell>
          <cell r="D216">
            <v>1</v>
          </cell>
          <cell r="E216">
            <v>2181000</v>
          </cell>
          <cell r="F216">
            <v>2115570</v>
          </cell>
          <cell r="G216">
            <v>2115570</v>
          </cell>
          <cell r="H216">
            <v>2223464.0699999998</v>
          </cell>
        </row>
        <row r="217">
          <cell r="B217" t="str">
            <v>MUÑECO O TEMPLETE ESTABILIZADORA</v>
          </cell>
          <cell r="C217" t="str">
            <v>UNIDAD</v>
          </cell>
          <cell r="D217">
            <v>1</v>
          </cell>
          <cell r="E217">
            <v>379000</v>
          </cell>
          <cell r="F217">
            <v>367630</v>
          </cell>
          <cell r="G217">
            <v>367630</v>
          </cell>
          <cell r="H217">
            <v>386379.13</v>
          </cell>
        </row>
        <row r="218">
          <cell r="B218" t="str">
            <v>PALANCA DE CAMBIO</v>
          </cell>
          <cell r="C218" t="str">
            <v>UNIDAD</v>
          </cell>
          <cell r="D218">
            <v>1</v>
          </cell>
          <cell r="E218">
            <v>2569001</v>
          </cell>
          <cell r="F218">
            <v>2491931</v>
          </cell>
          <cell r="G218">
            <v>2491931</v>
          </cell>
          <cell r="H218">
            <v>2619019.4810000001</v>
          </cell>
        </row>
        <row r="219">
          <cell r="B219" t="str">
            <v>PALANCA GUIA DEL CONTROL DE CAMBIOS</v>
          </cell>
          <cell r="C219" t="str">
            <v>UNIDAD</v>
          </cell>
          <cell r="D219">
            <v>1</v>
          </cell>
          <cell r="E219">
            <v>376000</v>
          </cell>
          <cell r="F219">
            <v>364720</v>
          </cell>
          <cell r="G219">
            <v>364720</v>
          </cell>
          <cell r="H219">
            <v>383320.72</v>
          </cell>
        </row>
        <row r="220">
          <cell r="B220" t="str">
            <v>PALANCA SELECTORA</v>
          </cell>
          <cell r="C220" t="str">
            <v>UNIDAD</v>
          </cell>
          <cell r="D220">
            <v>1</v>
          </cell>
          <cell r="E220">
            <v>51000</v>
          </cell>
          <cell r="F220">
            <v>49470</v>
          </cell>
          <cell r="G220">
            <v>49470</v>
          </cell>
          <cell r="H220">
            <v>51992.97</v>
          </cell>
        </row>
        <row r="221">
          <cell r="B221" t="str">
            <v>PANAL A/A</v>
          </cell>
          <cell r="C221" t="str">
            <v>UNIDAD</v>
          </cell>
          <cell r="D221">
            <v>1</v>
          </cell>
          <cell r="E221">
            <v>3585000</v>
          </cell>
          <cell r="F221">
            <v>3477450</v>
          </cell>
          <cell r="G221">
            <v>3477450</v>
          </cell>
          <cell r="H221">
            <v>3654799.95</v>
          </cell>
        </row>
        <row r="222">
          <cell r="B222" t="str">
            <v>PARLANTES</v>
          </cell>
          <cell r="C222" t="str">
            <v>UNIDAD</v>
          </cell>
          <cell r="D222">
            <v>1</v>
          </cell>
          <cell r="E222">
            <v>665001</v>
          </cell>
          <cell r="F222">
            <v>645051</v>
          </cell>
          <cell r="G222">
            <v>645051</v>
          </cell>
          <cell r="H222">
            <v>677948.60100000002</v>
          </cell>
        </row>
        <row r="223">
          <cell r="B223" t="str">
            <v>PASADOR DEL EJE DEL DIFERENCIAL</v>
          </cell>
          <cell r="C223" t="str">
            <v>UNIDAD</v>
          </cell>
          <cell r="D223">
            <v>1</v>
          </cell>
          <cell r="E223">
            <v>127000</v>
          </cell>
          <cell r="F223">
            <v>123190</v>
          </cell>
          <cell r="G223">
            <v>123190</v>
          </cell>
          <cell r="H223">
            <v>129472.69</v>
          </cell>
        </row>
        <row r="224">
          <cell r="B224" t="str">
            <v>PASADOR SELECTOR CAMBIOS</v>
          </cell>
          <cell r="C224" t="str">
            <v>UNIDAD</v>
          </cell>
          <cell r="D224">
            <v>1</v>
          </cell>
          <cell r="E224">
            <v>51000</v>
          </cell>
          <cell r="F224">
            <v>49470</v>
          </cell>
          <cell r="G224">
            <v>49470</v>
          </cell>
          <cell r="H224">
            <v>51992.97</v>
          </cell>
        </row>
        <row r="225">
          <cell r="B225" t="str">
            <v>PASTILLAS FRENOS (X 4 UNID) DELANTERAS</v>
          </cell>
          <cell r="C225" t="str">
            <v>JUEGO</v>
          </cell>
          <cell r="D225">
            <v>1</v>
          </cell>
          <cell r="E225">
            <v>661000</v>
          </cell>
          <cell r="F225">
            <v>641170</v>
          </cell>
          <cell r="G225">
            <v>641170</v>
          </cell>
          <cell r="H225">
            <v>673869.67</v>
          </cell>
        </row>
        <row r="226">
          <cell r="B226" t="str">
            <v>PASTILLAS FRENOS (X 4 UNID) TRASERAS</v>
          </cell>
          <cell r="C226" t="str">
            <v>JUEGO</v>
          </cell>
          <cell r="D226">
            <v>1</v>
          </cell>
          <cell r="E226">
            <v>621000</v>
          </cell>
          <cell r="F226">
            <v>602370</v>
          </cell>
          <cell r="G226">
            <v>602370</v>
          </cell>
          <cell r="H226">
            <v>633090.87</v>
          </cell>
        </row>
        <row r="227">
          <cell r="B227" t="str">
            <v>PASTILLAS FRENOS X 4 UNID</v>
          </cell>
          <cell r="C227" t="str">
            <v>JUEGO</v>
          </cell>
          <cell r="D227">
            <v>1</v>
          </cell>
          <cell r="E227">
            <v>661000</v>
          </cell>
          <cell r="F227">
            <v>641170</v>
          </cell>
          <cell r="G227">
            <v>641170</v>
          </cell>
          <cell r="H227">
            <v>673869.67</v>
          </cell>
        </row>
        <row r="228">
          <cell r="B228" t="str">
            <v>PASTILLAS FRENO</v>
          </cell>
          <cell r="C228" t="str">
            <v>JUEGO</v>
          </cell>
          <cell r="D228">
            <v>1</v>
          </cell>
          <cell r="E228">
            <v>621000</v>
          </cell>
          <cell r="F228">
            <v>602370</v>
          </cell>
          <cell r="G228">
            <v>602370</v>
          </cell>
          <cell r="H228">
            <v>633090.87</v>
          </cell>
        </row>
        <row r="229">
          <cell r="B229" t="str">
            <v>PATIN TENSOR CORREA ACCESORIOS</v>
          </cell>
          <cell r="C229" t="str">
            <v>UNIDAD</v>
          </cell>
          <cell r="D229">
            <v>1</v>
          </cell>
          <cell r="E229">
            <v>958000</v>
          </cell>
          <cell r="F229">
            <v>929260</v>
          </cell>
          <cell r="G229">
            <v>929260</v>
          </cell>
          <cell r="H229">
            <v>976652.26</v>
          </cell>
        </row>
        <row r="230">
          <cell r="B230" t="str">
            <v>PERA ACEITE</v>
          </cell>
          <cell r="C230" t="str">
            <v>UNIDAD</v>
          </cell>
          <cell r="D230">
            <v>1</v>
          </cell>
          <cell r="E230">
            <v>126000</v>
          </cell>
          <cell r="F230">
            <v>122220</v>
          </cell>
          <cell r="G230">
            <v>122220</v>
          </cell>
          <cell r="H230">
            <v>128453.22</v>
          </cell>
        </row>
        <row r="231">
          <cell r="B231" t="str">
            <v>PERA STOP</v>
          </cell>
          <cell r="C231" t="str">
            <v>UNIDAD</v>
          </cell>
          <cell r="D231">
            <v>1</v>
          </cell>
          <cell r="E231">
            <v>141000</v>
          </cell>
          <cell r="F231">
            <v>136770</v>
          </cell>
          <cell r="G231">
            <v>136770</v>
          </cell>
          <cell r="H231">
            <v>143745.26999999999</v>
          </cell>
        </row>
        <row r="232">
          <cell r="B232" t="str">
            <v>PERA TEMPERATURA</v>
          </cell>
          <cell r="C232" t="str">
            <v>UNIDAD</v>
          </cell>
          <cell r="D232">
            <v>1</v>
          </cell>
          <cell r="E232">
            <v>252000</v>
          </cell>
          <cell r="F232">
            <v>244440</v>
          </cell>
          <cell r="G232">
            <v>244440</v>
          </cell>
          <cell r="H232">
            <v>256906.44</v>
          </cell>
        </row>
        <row r="233">
          <cell r="B233" t="str">
            <v>PERNO CON TUERCA</v>
          </cell>
          <cell r="C233" t="str">
            <v>UNIDAD</v>
          </cell>
          <cell r="D233">
            <v>1</v>
          </cell>
          <cell r="E233">
            <v>25000</v>
          </cell>
          <cell r="F233">
            <v>24250</v>
          </cell>
          <cell r="G233">
            <v>24250</v>
          </cell>
          <cell r="H233">
            <v>25486.75</v>
          </cell>
        </row>
        <row r="234">
          <cell r="B234" t="str">
            <v>PILA BOMBA DE COMBUSTIBLE</v>
          </cell>
          <cell r="C234" t="str">
            <v>UNIDAD</v>
          </cell>
          <cell r="D234">
            <v>1</v>
          </cell>
          <cell r="E234">
            <v>2043000</v>
          </cell>
          <cell r="F234">
            <v>1981710</v>
          </cell>
          <cell r="G234">
            <v>1981710</v>
          </cell>
          <cell r="H234">
            <v>2082777.21</v>
          </cell>
        </row>
        <row r="235">
          <cell r="B235" t="str">
            <v>PILA COMBUSTIBLE</v>
          </cell>
          <cell r="C235" t="str">
            <v>UNIDAD</v>
          </cell>
          <cell r="D235">
            <v>1</v>
          </cell>
          <cell r="E235">
            <v>2043000</v>
          </cell>
          <cell r="F235">
            <v>1981710</v>
          </cell>
          <cell r="G235">
            <v>1981710</v>
          </cell>
          <cell r="H235">
            <v>2082777.21</v>
          </cell>
        </row>
        <row r="236">
          <cell r="B236" t="str">
            <v>PIÑON DIFERENCIAL</v>
          </cell>
          <cell r="C236" t="str">
            <v>UNIDAD</v>
          </cell>
          <cell r="D236">
            <v>1</v>
          </cell>
          <cell r="E236">
            <v>4117000</v>
          </cell>
          <cell r="F236">
            <v>3993490</v>
          </cell>
          <cell r="G236">
            <v>3993490</v>
          </cell>
          <cell r="H236">
            <v>4197157.99</v>
          </cell>
        </row>
        <row r="237">
          <cell r="B237" t="str">
            <v>PISTON FRENO</v>
          </cell>
          <cell r="C237" t="str">
            <v>JUEGO</v>
          </cell>
          <cell r="D237">
            <v>1</v>
          </cell>
          <cell r="E237">
            <v>2832000</v>
          </cell>
          <cell r="F237">
            <v>2747040</v>
          </cell>
          <cell r="G237">
            <v>2747040</v>
          </cell>
          <cell r="H237">
            <v>2887139.04</v>
          </cell>
        </row>
        <row r="238">
          <cell r="B238" t="str">
            <v>PITO</v>
          </cell>
          <cell r="C238" t="str">
            <v>UNIDAD</v>
          </cell>
          <cell r="D238">
            <v>1</v>
          </cell>
          <cell r="E238">
            <v>254000</v>
          </cell>
          <cell r="F238">
            <v>246380</v>
          </cell>
          <cell r="G238">
            <v>246380</v>
          </cell>
          <cell r="H238">
            <v>258945.38</v>
          </cell>
        </row>
        <row r="239">
          <cell r="B239" t="str">
            <v>PLACA PORTA DIODOS</v>
          </cell>
          <cell r="C239" t="str">
            <v>UNIDAD</v>
          </cell>
          <cell r="D239">
            <v>1</v>
          </cell>
          <cell r="E239">
            <v>2459001</v>
          </cell>
          <cell r="F239">
            <v>2385231</v>
          </cell>
          <cell r="G239">
            <v>2385231</v>
          </cell>
          <cell r="H239">
            <v>2506877.781</v>
          </cell>
        </row>
        <row r="240">
          <cell r="B240" t="str">
            <v>PLANETARIOS</v>
          </cell>
          <cell r="C240" t="str">
            <v>UNIDAD</v>
          </cell>
          <cell r="D240">
            <v>1</v>
          </cell>
          <cell r="E240">
            <v>2043000</v>
          </cell>
          <cell r="F240">
            <v>1981710</v>
          </cell>
          <cell r="G240">
            <v>1981710</v>
          </cell>
          <cell r="H240">
            <v>2082777.21</v>
          </cell>
        </row>
        <row r="241">
          <cell r="B241" t="str">
            <v>PLUMILLA LIMPIA BRISA TRASERA</v>
          </cell>
          <cell r="C241" t="str">
            <v>UNIDAD</v>
          </cell>
          <cell r="D241">
            <v>1</v>
          </cell>
          <cell r="E241">
            <v>105000</v>
          </cell>
          <cell r="F241">
            <v>101850</v>
          </cell>
          <cell r="G241">
            <v>101850</v>
          </cell>
          <cell r="H241">
            <v>107044.35</v>
          </cell>
        </row>
        <row r="242">
          <cell r="B242" t="str">
            <v>PLUMILLAS</v>
          </cell>
          <cell r="C242" t="str">
            <v>JUEGO</v>
          </cell>
          <cell r="D242">
            <v>1</v>
          </cell>
          <cell r="E242">
            <v>696000</v>
          </cell>
          <cell r="F242">
            <v>675120</v>
          </cell>
          <cell r="G242">
            <v>675120</v>
          </cell>
          <cell r="H242">
            <v>709551.12</v>
          </cell>
        </row>
        <row r="243">
          <cell r="B243" t="str">
            <v>PLUMILLAS LIMPIA BRISAS</v>
          </cell>
          <cell r="C243" t="str">
            <v>JUEGO</v>
          </cell>
          <cell r="D243">
            <v>1</v>
          </cell>
          <cell r="E243">
            <v>696000</v>
          </cell>
          <cell r="F243">
            <v>675120</v>
          </cell>
          <cell r="G243">
            <v>675120</v>
          </cell>
          <cell r="H243">
            <v>709551.12</v>
          </cell>
        </row>
        <row r="244">
          <cell r="B244" t="str">
            <v>PLUMILLAS LIMPIA BRISAS DELANTERAS</v>
          </cell>
          <cell r="C244" t="str">
            <v>UNIDAD</v>
          </cell>
          <cell r="D244">
            <v>1</v>
          </cell>
          <cell r="E244">
            <v>696000</v>
          </cell>
          <cell r="F244">
            <v>675120</v>
          </cell>
          <cell r="G244">
            <v>675120</v>
          </cell>
          <cell r="H244">
            <v>709551.12</v>
          </cell>
        </row>
        <row r="245">
          <cell r="B245" t="str">
            <v>POLEA ALTERNADOR</v>
          </cell>
          <cell r="C245" t="str">
            <v>UNIDAD</v>
          </cell>
          <cell r="D245">
            <v>1</v>
          </cell>
          <cell r="E245">
            <v>365000</v>
          </cell>
          <cell r="F245">
            <v>354050</v>
          </cell>
          <cell r="G245">
            <v>354050</v>
          </cell>
          <cell r="H245">
            <v>372106.55</v>
          </cell>
        </row>
        <row r="246">
          <cell r="B246" t="str">
            <v>POLEA CIGÜEÑAL</v>
          </cell>
          <cell r="C246" t="str">
            <v>UNIDAD</v>
          </cell>
          <cell r="D246">
            <v>1</v>
          </cell>
          <cell r="E246">
            <v>1066000</v>
          </cell>
          <cell r="F246">
            <v>1034020</v>
          </cell>
          <cell r="G246">
            <v>1034020</v>
          </cell>
          <cell r="H246">
            <v>1086755.02</v>
          </cell>
        </row>
        <row r="247">
          <cell r="B247" t="str">
            <v>PORTA ESCOBILLAS</v>
          </cell>
          <cell r="C247" t="str">
            <v>UNIDAD</v>
          </cell>
          <cell r="D247">
            <v>1</v>
          </cell>
          <cell r="E247">
            <v>113000</v>
          </cell>
          <cell r="F247">
            <v>109610</v>
          </cell>
          <cell r="G247">
            <v>109610</v>
          </cell>
          <cell r="H247">
            <v>115200.11</v>
          </cell>
        </row>
        <row r="248">
          <cell r="B248" t="str">
            <v>PORTA FUSIBLE</v>
          </cell>
          <cell r="C248" t="str">
            <v>UNIDAD</v>
          </cell>
          <cell r="D248">
            <v>1</v>
          </cell>
          <cell r="E248">
            <v>733000</v>
          </cell>
          <cell r="F248">
            <v>711010</v>
          </cell>
          <cell r="G248">
            <v>711010</v>
          </cell>
          <cell r="H248">
            <v>747271.51</v>
          </cell>
        </row>
        <row r="249">
          <cell r="B249" t="str">
            <v>PUNTA EJE LADO CAJA</v>
          </cell>
          <cell r="C249" t="str">
            <v>UNIDAD</v>
          </cell>
          <cell r="D249">
            <v>1</v>
          </cell>
          <cell r="E249">
            <v>2324000</v>
          </cell>
          <cell r="F249">
            <v>2254280</v>
          </cell>
          <cell r="G249">
            <v>2254280</v>
          </cell>
          <cell r="H249">
            <v>2369248.2799999998</v>
          </cell>
        </row>
        <row r="250">
          <cell r="B250" t="str">
            <v>PUNTA EJE LADO RUEDA</v>
          </cell>
          <cell r="C250" t="str">
            <v>UNIDAD</v>
          </cell>
          <cell r="D250">
            <v>1</v>
          </cell>
          <cell r="E250">
            <v>3734999</v>
          </cell>
          <cell r="F250">
            <v>3622949</v>
          </cell>
          <cell r="G250">
            <v>3622949</v>
          </cell>
          <cell r="H250">
            <v>3807719.3990000002</v>
          </cell>
        </row>
        <row r="251">
          <cell r="B251" t="str">
            <v>RADIADOR</v>
          </cell>
          <cell r="C251" t="str">
            <v>UNIDAD</v>
          </cell>
          <cell r="D251">
            <v>1</v>
          </cell>
          <cell r="E251">
            <v>4649000</v>
          </cell>
          <cell r="F251">
            <v>4509530</v>
          </cell>
          <cell r="G251">
            <v>4509530</v>
          </cell>
          <cell r="H251">
            <v>4739516.03</v>
          </cell>
        </row>
        <row r="252">
          <cell r="B252" t="str">
            <v>RADIADOR CALEFACCION</v>
          </cell>
          <cell r="C252" t="str">
            <v>UNIDAD</v>
          </cell>
          <cell r="D252">
            <v>1</v>
          </cell>
          <cell r="E252">
            <v>2275000</v>
          </cell>
          <cell r="F252">
            <v>2206750</v>
          </cell>
          <cell r="G252">
            <v>2206750</v>
          </cell>
          <cell r="H252">
            <v>2319294.25</v>
          </cell>
        </row>
        <row r="253">
          <cell r="B253" t="str">
            <v>REGULADOR ALTERNADOR</v>
          </cell>
          <cell r="C253" t="str">
            <v>UNIDAD</v>
          </cell>
          <cell r="D253">
            <v>1</v>
          </cell>
          <cell r="E253">
            <v>2459001</v>
          </cell>
          <cell r="F253">
            <v>2385231</v>
          </cell>
          <cell r="G253">
            <v>2385231</v>
          </cell>
          <cell r="H253">
            <v>2506877.781</v>
          </cell>
        </row>
        <row r="254">
          <cell r="B254" t="str">
            <v>RELE</v>
          </cell>
          <cell r="C254" t="str">
            <v>UNIDAD</v>
          </cell>
          <cell r="D254">
            <v>1</v>
          </cell>
          <cell r="E254">
            <v>145000</v>
          </cell>
          <cell r="F254">
            <v>140650</v>
          </cell>
          <cell r="G254">
            <v>140650</v>
          </cell>
          <cell r="H254">
            <v>147823.15</v>
          </cell>
        </row>
        <row r="255">
          <cell r="B255" t="str">
            <v>RESORTE BANDA FRENO</v>
          </cell>
          <cell r="C255" t="str">
            <v>JUEGO</v>
          </cell>
          <cell r="D255">
            <v>1</v>
          </cell>
          <cell r="E255">
            <v>12000</v>
          </cell>
          <cell r="F255">
            <v>11640</v>
          </cell>
          <cell r="G255">
            <v>11640</v>
          </cell>
          <cell r="H255">
            <v>12233.64</v>
          </cell>
        </row>
        <row r="256">
          <cell r="B256" t="str">
            <v>RESORTE ESPIRAL DELANTERO</v>
          </cell>
          <cell r="C256" t="str">
            <v>UNIDAD</v>
          </cell>
          <cell r="D256">
            <v>1</v>
          </cell>
          <cell r="E256">
            <v>692000</v>
          </cell>
          <cell r="F256">
            <v>671240</v>
          </cell>
          <cell r="G256">
            <v>671240</v>
          </cell>
          <cell r="H256">
            <v>705473.24</v>
          </cell>
        </row>
        <row r="257">
          <cell r="B257" t="str">
            <v>RESORTE ESPIRAL TRASERO</v>
          </cell>
          <cell r="C257" t="str">
            <v>UNIDAD</v>
          </cell>
          <cell r="D257">
            <v>1</v>
          </cell>
          <cell r="E257">
            <v>722000</v>
          </cell>
          <cell r="F257">
            <v>700340</v>
          </cell>
          <cell r="G257">
            <v>700340</v>
          </cell>
          <cell r="H257">
            <v>736057.34</v>
          </cell>
        </row>
        <row r="258">
          <cell r="B258" t="str">
            <v>RETEN BOMBA HIDRAULICA</v>
          </cell>
          <cell r="C258" t="str">
            <v>UNIDAD</v>
          </cell>
          <cell r="D258">
            <v>1</v>
          </cell>
          <cell r="E258">
            <v>86000</v>
          </cell>
          <cell r="F258">
            <v>83420</v>
          </cell>
          <cell r="G258">
            <v>83420</v>
          </cell>
          <cell r="H258">
            <v>87674.42</v>
          </cell>
        </row>
        <row r="259">
          <cell r="B259" t="str">
            <v>RETEN COUPLING</v>
          </cell>
          <cell r="C259" t="str">
            <v>UNIDAD</v>
          </cell>
          <cell r="D259">
            <v>1</v>
          </cell>
          <cell r="E259">
            <v>95000</v>
          </cell>
          <cell r="F259">
            <v>92150</v>
          </cell>
          <cell r="G259">
            <v>92150</v>
          </cell>
          <cell r="H259">
            <v>96849.65</v>
          </cell>
        </row>
        <row r="260">
          <cell r="B260" t="str">
            <v>RETEN CUPLING</v>
          </cell>
          <cell r="C260" t="str">
            <v>UNIDAD</v>
          </cell>
          <cell r="D260">
            <v>1</v>
          </cell>
          <cell r="E260">
            <v>95000</v>
          </cell>
          <cell r="F260">
            <v>92150</v>
          </cell>
          <cell r="G260">
            <v>92150</v>
          </cell>
          <cell r="H260">
            <v>96849.65</v>
          </cell>
        </row>
        <row r="261">
          <cell r="B261" t="str">
            <v>RETEN DELANTERO CIGÜEÑAL</v>
          </cell>
          <cell r="C261" t="str">
            <v>UNIDAD</v>
          </cell>
          <cell r="D261">
            <v>1</v>
          </cell>
          <cell r="E261">
            <v>74000</v>
          </cell>
          <cell r="F261">
            <v>71780</v>
          </cell>
          <cell r="G261">
            <v>71780</v>
          </cell>
          <cell r="H261">
            <v>75440.78</v>
          </cell>
        </row>
        <row r="262">
          <cell r="B262" t="str">
            <v>RETEN EJE DE LEVAS</v>
          </cell>
          <cell r="C262" t="str">
            <v>UNIDAD</v>
          </cell>
          <cell r="D262">
            <v>1</v>
          </cell>
          <cell r="E262">
            <v>11000</v>
          </cell>
          <cell r="F262">
            <v>10670</v>
          </cell>
          <cell r="G262">
            <v>10670</v>
          </cell>
          <cell r="H262">
            <v>11214.17</v>
          </cell>
        </row>
        <row r="263">
          <cell r="B263" t="str">
            <v>RETEN EJE LADO CAJA</v>
          </cell>
          <cell r="C263" t="str">
            <v>UNIDAD</v>
          </cell>
          <cell r="D263">
            <v>1</v>
          </cell>
          <cell r="E263">
            <v>76001</v>
          </cell>
          <cell r="F263">
            <v>73721</v>
          </cell>
          <cell r="G263">
            <v>73721</v>
          </cell>
          <cell r="H263">
            <v>77480.770999999993</v>
          </cell>
        </row>
        <row r="264">
          <cell r="B264" t="str">
            <v>RETEN EJE MOTRIZ</v>
          </cell>
          <cell r="C264" t="str">
            <v>UNIDAD</v>
          </cell>
          <cell r="D264">
            <v>1</v>
          </cell>
          <cell r="E264">
            <v>60000</v>
          </cell>
          <cell r="F264">
            <v>58200</v>
          </cell>
          <cell r="G264">
            <v>58200</v>
          </cell>
          <cell r="H264">
            <v>61168.2</v>
          </cell>
        </row>
        <row r="265">
          <cell r="B265" t="str">
            <v>RETEN EJE TOMA CAJA</v>
          </cell>
          <cell r="C265" t="str">
            <v>UNIDAD</v>
          </cell>
          <cell r="D265">
            <v>1</v>
          </cell>
          <cell r="E265">
            <v>42999</v>
          </cell>
          <cell r="F265">
            <v>41709</v>
          </cell>
          <cell r="G265">
            <v>41709</v>
          </cell>
          <cell r="H265">
            <v>43836.159</v>
          </cell>
        </row>
        <row r="266">
          <cell r="B266" t="str">
            <v>RETEN POLE REPARTICION</v>
          </cell>
          <cell r="C266" t="str">
            <v>UNIDAD</v>
          </cell>
          <cell r="D266">
            <v>1</v>
          </cell>
          <cell r="E266">
            <v>11000</v>
          </cell>
          <cell r="F266">
            <v>10670</v>
          </cell>
          <cell r="G266">
            <v>10670</v>
          </cell>
          <cell r="H266">
            <v>11214.17</v>
          </cell>
        </row>
        <row r="267">
          <cell r="B267" t="str">
            <v>RETEN POLEA REPARTICION</v>
          </cell>
          <cell r="C267" t="str">
            <v>UNIDAD</v>
          </cell>
          <cell r="D267">
            <v>1</v>
          </cell>
          <cell r="E267">
            <v>11000</v>
          </cell>
          <cell r="F267">
            <v>10670</v>
          </cell>
          <cell r="G267">
            <v>10670</v>
          </cell>
          <cell r="H267">
            <v>11214.17</v>
          </cell>
        </row>
        <row r="268">
          <cell r="B268" t="str">
            <v>RETEN SELECTOR</v>
          </cell>
          <cell r="C268" t="str">
            <v>UNIDAD</v>
          </cell>
          <cell r="D268">
            <v>1</v>
          </cell>
          <cell r="E268">
            <v>28000</v>
          </cell>
          <cell r="F268">
            <v>27160</v>
          </cell>
          <cell r="G268">
            <v>27160</v>
          </cell>
          <cell r="H268">
            <v>28545.16</v>
          </cell>
        </row>
        <row r="269">
          <cell r="B269" t="str">
            <v>RETEN SPEED DELANTERO</v>
          </cell>
          <cell r="C269" t="str">
            <v>UNIDAD</v>
          </cell>
          <cell r="D269">
            <v>1</v>
          </cell>
          <cell r="E269">
            <v>85001</v>
          </cell>
          <cell r="F269">
            <v>82451</v>
          </cell>
          <cell r="G269">
            <v>82451</v>
          </cell>
          <cell r="H269">
            <v>86656.001000000004</v>
          </cell>
        </row>
        <row r="270">
          <cell r="B270" t="str">
            <v>RETEN TOMA CAJA</v>
          </cell>
          <cell r="C270" t="str">
            <v>UNIDAD</v>
          </cell>
          <cell r="D270">
            <v>1</v>
          </cell>
          <cell r="E270">
            <v>42999</v>
          </cell>
          <cell r="F270">
            <v>41709</v>
          </cell>
          <cell r="G270">
            <v>41709</v>
          </cell>
          <cell r="H270">
            <v>43836.159</v>
          </cell>
        </row>
        <row r="271">
          <cell r="B271" t="str">
            <v>RETEN TRASERO CIGÜEÑAL</v>
          </cell>
          <cell r="C271" t="str">
            <v>UNIDAD</v>
          </cell>
          <cell r="D271">
            <v>1</v>
          </cell>
          <cell r="E271">
            <v>227000</v>
          </cell>
          <cell r="F271">
            <v>220190</v>
          </cell>
          <cell r="G271">
            <v>220190</v>
          </cell>
          <cell r="H271">
            <v>231419.69</v>
          </cell>
        </row>
        <row r="272">
          <cell r="B272" t="str">
            <v>RETENEDOR BOSIN RUEDA DELANTERA</v>
          </cell>
          <cell r="C272" t="str">
            <v>UNIDAD</v>
          </cell>
          <cell r="D272">
            <v>1</v>
          </cell>
          <cell r="E272">
            <v>75000</v>
          </cell>
          <cell r="F272">
            <v>72750</v>
          </cell>
          <cell r="G272">
            <v>72750</v>
          </cell>
          <cell r="H272">
            <v>76460.25</v>
          </cell>
        </row>
        <row r="273">
          <cell r="B273" t="str">
            <v>RETENEDOR DEL ACEITE DEL DIFERENCIAL IZQUIERDO</v>
          </cell>
          <cell r="C273" t="str">
            <v>UNIDAD</v>
          </cell>
          <cell r="D273">
            <v>1</v>
          </cell>
          <cell r="E273">
            <v>76001</v>
          </cell>
          <cell r="F273">
            <v>73721</v>
          </cell>
          <cell r="G273">
            <v>73721</v>
          </cell>
          <cell r="H273">
            <v>77480.770999999993</v>
          </cell>
        </row>
        <row r="274">
          <cell r="B274" t="str">
            <v>RETENEDOR DELANTERO TRANSMISION</v>
          </cell>
          <cell r="C274" t="str">
            <v>UNIDAD</v>
          </cell>
          <cell r="D274">
            <v>1</v>
          </cell>
          <cell r="E274">
            <v>85001</v>
          </cell>
          <cell r="F274">
            <v>82451</v>
          </cell>
          <cell r="G274">
            <v>82451</v>
          </cell>
          <cell r="H274">
            <v>86656.001000000004</v>
          </cell>
        </row>
        <row r="275">
          <cell r="B275" t="str">
            <v>RETENEDOR EXTERNO RUEDA</v>
          </cell>
          <cell r="C275" t="str">
            <v>UNIDAD</v>
          </cell>
          <cell r="D275">
            <v>1</v>
          </cell>
          <cell r="E275">
            <v>75000</v>
          </cell>
          <cell r="F275">
            <v>72750</v>
          </cell>
          <cell r="G275">
            <v>72750</v>
          </cell>
          <cell r="H275">
            <v>76460.25</v>
          </cell>
        </row>
        <row r="276">
          <cell r="B276" t="str">
            <v>RETENEDOR INTERNO RUEDA</v>
          </cell>
          <cell r="C276" t="str">
            <v>UNIDAD</v>
          </cell>
          <cell r="D276">
            <v>1</v>
          </cell>
          <cell r="E276">
            <v>75000</v>
          </cell>
          <cell r="F276">
            <v>72750</v>
          </cell>
          <cell r="G276">
            <v>72750</v>
          </cell>
          <cell r="H276">
            <v>76460.25</v>
          </cell>
        </row>
        <row r="277">
          <cell r="B277" t="str">
            <v>RETENEDOR RUEDA</v>
          </cell>
          <cell r="C277" t="str">
            <v>UNIDAD</v>
          </cell>
          <cell r="D277">
            <v>1</v>
          </cell>
          <cell r="E277">
            <v>60000</v>
          </cell>
          <cell r="F277">
            <v>58200</v>
          </cell>
          <cell r="G277">
            <v>58200</v>
          </cell>
          <cell r="H277">
            <v>61168.2</v>
          </cell>
        </row>
        <row r="278">
          <cell r="B278" t="str">
            <v>RETENEDOR SPEED TRASERO</v>
          </cell>
          <cell r="C278" t="str">
            <v>UNIDAD</v>
          </cell>
          <cell r="D278">
            <v>1</v>
          </cell>
          <cell r="E278">
            <v>95000</v>
          </cell>
          <cell r="F278">
            <v>92150</v>
          </cell>
          <cell r="G278">
            <v>92150</v>
          </cell>
          <cell r="H278">
            <v>96849.65</v>
          </cell>
        </row>
        <row r="279">
          <cell r="B279" t="str">
            <v>RODAMIENTO ALTERNADOR</v>
          </cell>
          <cell r="C279" t="str">
            <v>UNIDAD</v>
          </cell>
          <cell r="D279">
            <v>1</v>
          </cell>
          <cell r="E279">
            <v>65000</v>
          </cell>
          <cell r="F279">
            <v>63050</v>
          </cell>
          <cell r="G279">
            <v>63050</v>
          </cell>
          <cell r="H279">
            <v>66265.55</v>
          </cell>
        </row>
        <row r="280">
          <cell r="B280" t="str">
            <v>RODAMIENTO CANASTILLA BASE AMORTIGUADOR</v>
          </cell>
          <cell r="C280" t="str">
            <v>UNIDAD</v>
          </cell>
          <cell r="D280">
            <v>1</v>
          </cell>
          <cell r="E280">
            <v>340000</v>
          </cell>
          <cell r="F280">
            <v>329800</v>
          </cell>
          <cell r="G280">
            <v>329800</v>
          </cell>
          <cell r="H280">
            <v>346619.8</v>
          </cell>
        </row>
        <row r="281">
          <cell r="B281" t="str">
            <v>RODAMIENTO DEL DIFERENCIAL DERECHO</v>
          </cell>
          <cell r="C281" t="str">
            <v>UNIDAD</v>
          </cell>
          <cell r="D281">
            <v>1</v>
          </cell>
          <cell r="E281">
            <v>321000</v>
          </cell>
          <cell r="F281">
            <v>311370</v>
          </cell>
          <cell r="G281">
            <v>311370</v>
          </cell>
          <cell r="H281">
            <v>327249.87</v>
          </cell>
        </row>
        <row r="282">
          <cell r="B282" t="str">
            <v>RODAMIENTO DEL DIFERENCIAL IZQUIERDO</v>
          </cell>
          <cell r="C282" t="str">
            <v>UNIDAD</v>
          </cell>
          <cell r="D282">
            <v>1</v>
          </cell>
          <cell r="E282">
            <v>321000</v>
          </cell>
          <cell r="F282">
            <v>311370</v>
          </cell>
          <cell r="G282">
            <v>311370</v>
          </cell>
          <cell r="H282">
            <v>327249.87</v>
          </cell>
        </row>
        <row r="283">
          <cell r="B283" t="str">
            <v>RODAMIENTO DIFERENCIAL</v>
          </cell>
          <cell r="C283" t="str">
            <v>UNIDAD</v>
          </cell>
          <cell r="D283">
            <v>1</v>
          </cell>
          <cell r="E283">
            <v>344000</v>
          </cell>
          <cell r="F283">
            <v>333680</v>
          </cell>
          <cell r="G283">
            <v>333680</v>
          </cell>
          <cell r="H283">
            <v>350697.68</v>
          </cell>
        </row>
        <row r="284">
          <cell r="B284" t="str">
            <v>RODAMIENTO IZQUIERDO DEL EJE DE ENTRADA</v>
          </cell>
          <cell r="C284" t="str">
            <v>UNIDAD</v>
          </cell>
          <cell r="D284">
            <v>1</v>
          </cell>
          <cell r="E284">
            <v>297000</v>
          </cell>
          <cell r="F284">
            <v>288090</v>
          </cell>
          <cell r="G284">
            <v>288090</v>
          </cell>
          <cell r="H284">
            <v>302782.59000000003</v>
          </cell>
        </row>
        <row r="285">
          <cell r="B285" t="str">
            <v>RODAMIENTO IZQUIERDO EJE CONTADO</v>
          </cell>
          <cell r="C285" t="str">
            <v>UNIDAD</v>
          </cell>
          <cell r="D285">
            <v>1</v>
          </cell>
          <cell r="E285">
            <v>297000</v>
          </cell>
          <cell r="F285">
            <v>288090</v>
          </cell>
          <cell r="G285">
            <v>288090</v>
          </cell>
          <cell r="H285">
            <v>302782.59000000003</v>
          </cell>
        </row>
        <row r="286">
          <cell r="B286" t="str">
            <v>RODAMIENTO RUEDA DELANTERO EXTERNO</v>
          </cell>
          <cell r="C286" t="str">
            <v>UNIDAD</v>
          </cell>
          <cell r="D286">
            <v>1</v>
          </cell>
          <cell r="E286">
            <v>696000</v>
          </cell>
          <cell r="F286">
            <v>675120</v>
          </cell>
          <cell r="G286">
            <v>675120</v>
          </cell>
          <cell r="H286">
            <v>709551.12</v>
          </cell>
        </row>
        <row r="287">
          <cell r="B287" t="str">
            <v>RODAMIENTO RUEDA TRASERO EXTERNO</v>
          </cell>
          <cell r="C287" t="str">
            <v>UNIDAD</v>
          </cell>
          <cell r="D287">
            <v>1</v>
          </cell>
          <cell r="E287">
            <v>1591000</v>
          </cell>
          <cell r="F287">
            <v>1543270</v>
          </cell>
          <cell r="G287">
            <v>1543270</v>
          </cell>
          <cell r="H287">
            <v>1621976.77</v>
          </cell>
        </row>
        <row r="288">
          <cell r="B288" t="str">
            <v>RODAMIENTO TRASERO RUEDA</v>
          </cell>
          <cell r="C288" t="str">
            <v>UNIDAD</v>
          </cell>
          <cell r="D288">
            <v>1</v>
          </cell>
          <cell r="E288">
            <v>350000</v>
          </cell>
          <cell r="F288">
            <v>339500</v>
          </cell>
          <cell r="G288">
            <v>339500</v>
          </cell>
          <cell r="H288">
            <v>356814.5</v>
          </cell>
        </row>
        <row r="289">
          <cell r="B289" t="str">
            <v>RODAMIENTOS DEL SPEED</v>
          </cell>
          <cell r="C289" t="str">
            <v>UNIDAD</v>
          </cell>
          <cell r="D289">
            <v>1</v>
          </cell>
          <cell r="E289">
            <v>305001</v>
          </cell>
          <cell r="F289">
            <v>295851</v>
          </cell>
          <cell r="G289">
            <v>295851</v>
          </cell>
          <cell r="H289">
            <v>310939.40100000001</v>
          </cell>
        </row>
        <row r="290">
          <cell r="B290" t="str">
            <v>ROTOR ALTERNADOR</v>
          </cell>
          <cell r="C290" t="str">
            <v>UNIDAD</v>
          </cell>
          <cell r="D290">
            <v>1</v>
          </cell>
          <cell r="E290">
            <v>65000</v>
          </cell>
          <cell r="F290">
            <v>63050</v>
          </cell>
          <cell r="G290">
            <v>63050</v>
          </cell>
          <cell r="H290">
            <v>66265.55</v>
          </cell>
        </row>
        <row r="291">
          <cell r="B291" t="str">
            <v>SALPICADERA - DEL</v>
          </cell>
          <cell r="C291" t="str">
            <v>JUEGO</v>
          </cell>
          <cell r="D291">
            <v>1</v>
          </cell>
          <cell r="E291">
            <v>214000</v>
          </cell>
          <cell r="F291">
            <v>207580</v>
          </cell>
          <cell r="G291">
            <v>207580</v>
          </cell>
          <cell r="H291">
            <v>218166.58</v>
          </cell>
        </row>
        <row r="292">
          <cell r="B292" t="str">
            <v>SALPICADERA - TRAS</v>
          </cell>
          <cell r="C292" t="str">
            <v>JUEGO</v>
          </cell>
          <cell r="D292">
            <v>1</v>
          </cell>
          <cell r="E292">
            <v>201001</v>
          </cell>
          <cell r="F292">
            <v>194971</v>
          </cell>
          <cell r="G292">
            <v>194971</v>
          </cell>
          <cell r="H292">
            <v>204914.52100000001</v>
          </cell>
        </row>
        <row r="293">
          <cell r="B293" t="str">
            <v>SATELITES</v>
          </cell>
          <cell r="C293" t="str">
            <v>UNIDAD</v>
          </cell>
          <cell r="D293">
            <v>1</v>
          </cell>
          <cell r="E293">
            <v>2043000</v>
          </cell>
          <cell r="F293">
            <v>1981710</v>
          </cell>
          <cell r="G293">
            <v>1981710</v>
          </cell>
          <cell r="H293">
            <v>2082777.21</v>
          </cell>
        </row>
        <row r="294">
          <cell r="B294" t="str">
            <v>SELECTOR CAMBIOS</v>
          </cell>
          <cell r="C294" t="str">
            <v>UNIDAD</v>
          </cell>
          <cell r="D294">
            <v>1</v>
          </cell>
          <cell r="E294">
            <v>228000</v>
          </cell>
          <cell r="F294">
            <v>221160</v>
          </cell>
          <cell r="G294">
            <v>221160</v>
          </cell>
          <cell r="H294">
            <v>232439.16</v>
          </cell>
        </row>
        <row r="295">
          <cell r="B295" t="str">
            <v>SELLO DE VALVULA</v>
          </cell>
          <cell r="C295" t="str">
            <v>JUEGO</v>
          </cell>
          <cell r="D295">
            <v>1</v>
          </cell>
          <cell r="E295">
            <v>950000</v>
          </cell>
          <cell r="F295">
            <v>921500</v>
          </cell>
          <cell r="G295">
            <v>921500</v>
          </cell>
          <cell r="H295">
            <v>968496.5</v>
          </cell>
        </row>
        <row r="296">
          <cell r="B296" t="str">
            <v>SENSOR APP (POSICION PEDAL DE ACELERADOR)</v>
          </cell>
          <cell r="C296" t="str">
            <v>UNIDAD</v>
          </cell>
          <cell r="D296">
            <v>1</v>
          </cell>
          <cell r="E296">
            <v>699000</v>
          </cell>
          <cell r="F296">
            <v>678030</v>
          </cell>
          <cell r="G296">
            <v>678030</v>
          </cell>
          <cell r="H296">
            <v>712609.53</v>
          </cell>
        </row>
        <row r="297">
          <cell r="B297" t="str">
            <v>SENSOR KNOCK (DE DETONACION)</v>
          </cell>
          <cell r="C297" t="str">
            <v>UNIDAD</v>
          </cell>
          <cell r="D297">
            <v>1</v>
          </cell>
          <cell r="E297">
            <v>768000</v>
          </cell>
          <cell r="F297">
            <v>744960</v>
          </cell>
          <cell r="G297">
            <v>744960</v>
          </cell>
          <cell r="H297">
            <v>782952.95999999996</v>
          </cell>
        </row>
        <row r="298">
          <cell r="B298" t="str">
            <v>SENSOR ACT (TEMPERATURA AIRE ADMISION)</v>
          </cell>
          <cell r="C298" t="str">
            <v>UNIDAD</v>
          </cell>
          <cell r="D298">
            <v>1</v>
          </cell>
          <cell r="E298">
            <v>745000</v>
          </cell>
          <cell r="F298">
            <v>722650</v>
          </cell>
          <cell r="G298">
            <v>722650</v>
          </cell>
          <cell r="H298">
            <v>759505.15</v>
          </cell>
        </row>
        <row r="299">
          <cell r="B299" t="str">
            <v>SENSOR CKP (POSICION DEL CIGÜEÑAL)</v>
          </cell>
          <cell r="C299" t="str">
            <v>UNIDAD</v>
          </cell>
          <cell r="D299">
            <v>1</v>
          </cell>
          <cell r="E299">
            <v>322000</v>
          </cell>
          <cell r="F299">
            <v>312340</v>
          </cell>
          <cell r="G299">
            <v>312340</v>
          </cell>
          <cell r="H299">
            <v>328269.34000000003</v>
          </cell>
        </row>
        <row r="300">
          <cell r="B300" t="str">
            <v>SENSOR CLIMATIZADOR A/A</v>
          </cell>
          <cell r="C300" t="str">
            <v>UNIDAD</v>
          </cell>
          <cell r="D300">
            <v>1</v>
          </cell>
          <cell r="E300">
            <v>143000</v>
          </cell>
          <cell r="F300">
            <v>138710</v>
          </cell>
          <cell r="G300">
            <v>138710</v>
          </cell>
          <cell r="H300">
            <v>145784.21</v>
          </cell>
        </row>
        <row r="301">
          <cell r="B301" t="str">
            <v>SENSOR CMP (POSICION DEL ARBOL DE LEVAS)</v>
          </cell>
          <cell r="C301" t="str">
            <v>UNIDAD</v>
          </cell>
          <cell r="D301">
            <v>1</v>
          </cell>
          <cell r="E301">
            <v>434000</v>
          </cell>
          <cell r="F301">
            <v>420980</v>
          </cell>
          <cell r="G301">
            <v>420980</v>
          </cell>
          <cell r="H301">
            <v>442449.98</v>
          </cell>
        </row>
        <row r="302">
          <cell r="B302" t="str">
            <v>SENSOR CYL O CYP (POSICION DEL PISTON</v>
          </cell>
          <cell r="C302" t="str">
            <v>UNIDAD</v>
          </cell>
          <cell r="D302">
            <v>1</v>
          </cell>
          <cell r="E302">
            <v>322000</v>
          </cell>
          <cell r="F302">
            <v>312340</v>
          </cell>
          <cell r="G302">
            <v>312340</v>
          </cell>
          <cell r="H302">
            <v>328269.34000000003</v>
          </cell>
        </row>
        <row r="303">
          <cell r="B303" t="str">
            <v>SENSOR ECT (TEMPERATURA DEL REFRIGERANTE)</v>
          </cell>
          <cell r="C303" t="str">
            <v>UNIDAD</v>
          </cell>
          <cell r="D303">
            <v>1</v>
          </cell>
          <cell r="E303">
            <v>252000</v>
          </cell>
          <cell r="F303">
            <v>244440</v>
          </cell>
          <cell r="G303">
            <v>244440</v>
          </cell>
          <cell r="H303">
            <v>256906.44</v>
          </cell>
        </row>
        <row r="304">
          <cell r="B304" t="str">
            <v>SENSOR FLS (NIVEL DE COMBUSTIBLE)</v>
          </cell>
          <cell r="C304" t="str">
            <v>UNIDAD</v>
          </cell>
          <cell r="D304">
            <v>1</v>
          </cell>
          <cell r="E304">
            <v>315000</v>
          </cell>
          <cell r="F304">
            <v>305550</v>
          </cell>
          <cell r="G304">
            <v>305550</v>
          </cell>
          <cell r="H304">
            <v>321133.05</v>
          </cell>
        </row>
        <row r="305">
          <cell r="B305" t="str">
            <v>SENSOR FRP (PRESION DEL RIEL DE COMBUSTIBLE)</v>
          </cell>
          <cell r="C305" t="str">
            <v>UNIDAD</v>
          </cell>
          <cell r="D305">
            <v>1</v>
          </cell>
          <cell r="E305">
            <v>402999</v>
          </cell>
          <cell r="F305">
            <v>390909</v>
          </cell>
          <cell r="G305">
            <v>390909</v>
          </cell>
          <cell r="H305">
            <v>410845.359</v>
          </cell>
        </row>
        <row r="306">
          <cell r="B306" t="str">
            <v>SENSOR FRP(PRESION DEL RIEL DE COMBUSTIBLE)</v>
          </cell>
          <cell r="C306" t="str">
            <v>UNIDAD</v>
          </cell>
          <cell r="D306">
            <v>1</v>
          </cell>
          <cell r="E306">
            <v>402999</v>
          </cell>
          <cell r="F306">
            <v>390909</v>
          </cell>
          <cell r="G306">
            <v>390909</v>
          </cell>
          <cell r="H306">
            <v>410845.359</v>
          </cell>
        </row>
        <row r="307">
          <cell r="B307" t="str">
            <v>SENSOR IAT (TEMPERATURA AIRE ADMISION)</v>
          </cell>
          <cell r="C307" t="str">
            <v>UNIDAD</v>
          </cell>
          <cell r="D307">
            <v>1</v>
          </cell>
          <cell r="E307">
            <v>745000</v>
          </cell>
          <cell r="F307">
            <v>722650</v>
          </cell>
          <cell r="G307">
            <v>722650</v>
          </cell>
          <cell r="H307">
            <v>759505.15</v>
          </cell>
        </row>
        <row r="308">
          <cell r="B308" t="str">
            <v>SENSOR IAT(TEMPERATURA AIRE ADMISION)</v>
          </cell>
          <cell r="C308" t="str">
            <v>UNIDAD</v>
          </cell>
          <cell r="D308">
            <v>1</v>
          </cell>
          <cell r="E308">
            <v>745000</v>
          </cell>
          <cell r="F308">
            <v>722650</v>
          </cell>
          <cell r="G308">
            <v>722650</v>
          </cell>
          <cell r="H308">
            <v>759505.15</v>
          </cell>
        </row>
        <row r="309">
          <cell r="B309" t="str">
            <v>SENSOR KS (DE DETONACION)</v>
          </cell>
          <cell r="C309" t="str">
            <v>UNIDAD</v>
          </cell>
          <cell r="D309">
            <v>1</v>
          </cell>
          <cell r="E309">
            <v>768000</v>
          </cell>
          <cell r="F309">
            <v>744960</v>
          </cell>
          <cell r="G309">
            <v>744960</v>
          </cell>
          <cell r="H309">
            <v>782952.95999999996</v>
          </cell>
        </row>
        <row r="310">
          <cell r="B310" t="str">
            <v>SENSOR MAF (FLUJO DE AIRE)</v>
          </cell>
          <cell r="C310" t="str">
            <v>UNIDAD</v>
          </cell>
          <cell r="D310">
            <v>1</v>
          </cell>
          <cell r="E310">
            <v>745000</v>
          </cell>
          <cell r="F310">
            <v>722650</v>
          </cell>
          <cell r="G310">
            <v>722650</v>
          </cell>
          <cell r="H310">
            <v>759505.15</v>
          </cell>
        </row>
        <row r="311">
          <cell r="B311" t="str">
            <v>SENSOR MAP (PRESION ABSOLUTA MULTIPLE)</v>
          </cell>
          <cell r="C311" t="str">
            <v>UNIDAD</v>
          </cell>
          <cell r="D311">
            <v>1</v>
          </cell>
          <cell r="E311">
            <v>745000</v>
          </cell>
          <cell r="F311">
            <v>722650</v>
          </cell>
          <cell r="G311">
            <v>722650</v>
          </cell>
          <cell r="H311">
            <v>759505.15</v>
          </cell>
        </row>
        <row r="312">
          <cell r="B312" t="str">
            <v>SENSOR O2 (DE OXIGENO)</v>
          </cell>
          <cell r="C312" t="str">
            <v>UNIDAD</v>
          </cell>
          <cell r="D312">
            <v>1</v>
          </cell>
          <cell r="E312">
            <v>978000</v>
          </cell>
          <cell r="F312">
            <v>948660</v>
          </cell>
          <cell r="G312">
            <v>948660</v>
          </cell>
          <cell r="H312">
            <v>997041.66</v>
          </cell>
        </row>
        <row r="313">
          <cell r="B313" t="str">
            <v>SENSOR OPS (PRESION DE ACEITE)</v>
          </cell>
          <cell r="C313" t="str">
            <v>UNIDAD</v>
          </cell>
          <cell r="D313">
            <v>1</v>
          </cell>
          <cell r="E313">
            <v>126000</v>
          </cell>
          <cell r="F313">
            <v>122220</v>
          </cell>
          <cell r="G313">
            <v>122220</v>
          </cell>
          <cell r="H313">
            <v>128453.22</v>
          </cell>
        </row>
        <row r="314">
          <cell r="B314" t="str">
            <v>SENSOR PSP (PRESION DE DIRECCION)</v>
          </cell>
          <cell r="C314" t="str">
            <v>UNIDAD</v>
          </cell>
          <cell r="D314">
            <v>1</v>
          </cell>
          <cell r="E314">
            <v>900001</v>
          </cell>
          <cell r="F314">
            <v>873001</v>
          </cell>
          <cell r="G314">
            <v>873001</v>
          </cell>
          <cell r="H314">
            <v>917524.05099999998</v>
          </cell>
        </row>
        <row r="315">
          <cell r="B315" t="str">
            <v>SENSOR PSP(PRESION DE DIRECCION)</v>
          </cell>
          <cell r="C315" t="str">
            <v>UNIDAD</v>
          </cell>
          <cell r="D315">
            <v>1</v>
          </cell>
          <cell r="E315">
            <v>900001</v>
          </cell>
          <cell r="F315">
            <v>873001</v>
          </cell>
          <cell r="G315">
            <v>873001</v>
          </cell>
          <cell r="H315">
            <v>917524.05099999998</v>
          </cell>
        </row>
        <row r="316">
          <cell r="B316" t="str">
            <v>SENSOR RPS (DE PRESION DE REFRIGERANTE)</v>
          </cell>
          <cell r="C316" t="str">
            <v>UNIDAD</v>
          </cell>
          <cell r="D316">
            <v>1</v>
          </cell>
          <cell r="E316">
            <v>252000</v>
          </cell>
          <cell r="F316">
            <v>244440</v>
          </cell>
          <cell r="G316">
            <v>244440</v>
          </cell>
          <cell r="H316">
            <v>256906.44</v>
          </cell>
        </row>
        <row r="317">
          <cell r="B317" t="str">
            <v>SENSOR TDC (PUNTO MUERTO PISTON)</v>
          </cell>
          <cell r="C317" t="str">
            <v>UNIDAD</v>
          </cell>
          <cell r="D317">
            <v>1</v>
          </cell>
          <cell r="E317">
            <v>322000</v>
          </cell>
          <cell r="F317">
            <v>312340</v>
          </cell>
          <cell r="G317">
            <v>312340</v>
          </cell>
          <cell r="H317">
            <v>328269.34000000003</v>
          </cell>
        </row>
        <row r="318">
          <cell r="B318" t="str">
            <v>SENSOR TPS (POSICION DEL ACELERADOR)</v>
          </cell>
          <cell r="C318" t="str">
            <v>UNIDAD</v>
          </cell>
          <cell r="D318">
            <v>1</v>
          </cell>
          <cell r="E318">
            <v>699000</v>
          </cell>
          <cell r="F318">
            <v>678030</v>
          </cell>
          <cell r="G318">
            <v>678030</v>
          </cell>
          <cell r="H318">
            <v>712609.53</v>
          </cell>
        </row>
        <row r="319">
          <cell r="B319" t="str">
            <v>SERVO FRENO</v>
          </cell>
          <cell r="C319" t="str">
            <v>UNIDAD</v>
          </cell>
          <cell r="D319">
            <v>1</v>
          </cell>
          <cell r="E319">
            <v>14069000</v>
          </cell>
          <cell r="F319">
            <v>13646930</v>
          </cell>
          <cell r="G319">
            <v>13646930</v>
          </cell>
          <cell r="H319">
            <v>14342923.43</v>
          </cell>
        </row>
        <row r="320">
          <cell r="B320" t="str">
            <v>SERVOFRENO</v>
          </cell>
          <cell r="C320" t="str">
            <v>UNIDAD</v>
          </cell>
          <cell r="D320">
            <v>1</v>
          </cell>
          <cell r="E320">
            <v>14069000</v>
          </cell>
          <cell r="F320">
            <v>13646930</v>
          </cell>
          <cell r="G320">
            <v>13646930</v>
          </cell>
          <cell r="H320">
            <v>14342923.43</v>
          </cell>
        </row>
        <row r="321">
          <cell r="B321" t="str">
            <v>SILICONA ALTA TEMPERATURA</v>
          </cell>
          <cell r="C321" t="str">
            <v>UNIDAD</v>
          </cell>
          <cell r="D321">
            <v>1</v>
          </cell>
          <cell r="E321">
            <v>46000</v>
          </cell>
          <cell r="F321">
            <v>44620</v>
          </cell>
          <cell r="G321">
            <v>44620</v>
          </cell>
          <cell r="H321">
            <v>46895.62</v>
          </cell>
        </row>
        <row r="322">
          <cell r="B322" t="str">
            <v>SOPORTE BATERIA</v>
          </cell>
          <cell r="C322" t="str">
            <v>UNIDAD</v>
          </cell>
          <cell r="D322">
            <v>1</v>
          </cell>
          <cell r="E322">
            <v>155000</v>
          </cell>
          <cell r="F322">
            <v>150350</v>
          </cell>
          <cell r="G322">
            <v>150350</v>
          </cell>
          <cell r="H322">
            <v>158017.85</v>
          </cell>
        </row>
        <row r="323">
          <cell r="B323" t="str">
            <v>SOPORTE CAJA DE VELOCIDADES</v>
          </cell>
          <cell r="C323" t="str">
            <v>UNIDAD</v>
          </cell>
          <cell r="D323">
            <v>1</v>
          </cell>
          <cell r="E323">
            <v>503000</v>
          </cell>
          <cell r="F323">
            <v>487910</v>
          </cell>
          <cell r="G323">
            <v>487910</v>
          </cell>
          <cell r="H323">
            <v>512793.41</v>
          </cell>
        </row>
        <row r="324">
          <cell r="B324" t="str">
            <v>SOPORTE EXOSTO</v>
          </cell>
          <cell r="C324" t="str">
            <v>UNIDAD</v>
          </cell>
          <cell r="D324">
            <v>1</v>
          </cell>
          <cell r="E324">
            <v>95000</v>
          </cell>
          <cell r="F324">
            <v>92150</v>
          </cell>
          <cell r="G324">
            <v>92150</v>
          </cell>
          <cell r="H324">
            <v>96849.65</v>
          </cell>
        </row>
        <row r="325">
          <cell r="B325" t="str">
            <v>SOPORTE MOTOR</v>
          </cell>
          <cell r="C325" t="str">
            <v>UNIDAD</v>
          </cell>
          <cell r="D325">
            <v>1</v>
          </cell>
          <cell r="E325">
            <v>523000</v>
          </cell>
          <cell r="F325">
            <v>507310</v>
          </cell>
          <cell r="G325">
            <v>507310</v>
          </cell>
          <cell r="H325">
            <v>533182.81000000006</v>
          </cell>
        </row>
        <row r="326">
          <cell r="B326" t="str">
            <v>SOPORTE MOTOR INFERIOR</v>
          </cell>
          <cell r="C326" t="str">
            <v>UNIDAD</v>
          </cell>
          <cell r="D326">
            <v>1</v>
          </cell>
          <cell r="E326">
            <v>523000</v>
          </cell>
          <cell r="F326">
            <v>507310</v>
          </cell>
          <cell r="G326">
            <v>507310</v>
          </cell>
          <cell r="H326">
            <v>533182.81000000006</v>
          </cell>
        </row>
        <row r="327">
          <cell r="B327" t="str">
            <v>SOPORTE MOTOR SUPERIOR</v>
          </cell>
          <cell r="C327" t="str">
            <v>UNIDAD</v>
          </cell>
          <cell r="D327">
            <v>1</v>
          </cell>
          <cell r="E327">
            <v>523000</v>
          </cell>
          <cell r="F327">
            <v>507310</v>
          </cell>
          <cell r="G327">
            <v>507310</v>
          </cell>
          <cell r="H327">
            <v>533182.81000000006</v>
          </cell>
        </row>
        <row r="328">
          <cell r="B328" t="str">
            <v>SOPORTE TANQUE DE COMBUSTIBLE</v>
          </cell>
          <cell r="C328" t="str">
            <v>UNIDAD</v>
          </cell>
          <cell r="D328">
            <v>1</v>
          </cell>
          <cell r="E328">
            <v>328000</v>
          </cell>
          <cell r="F328">
            <v>318160</v>
          </cell>
          <cell r="G328">
            <v>318160</v>
          </cell>
          <cell r="H328">
            <v>334386.15999999997</v>
          </cell>
        </row>
        <row r="329">
          <cell r="B329" t="str">
            <v>SWITCH DIRECCIONAL</v>
          </cell>
          <cell r="C329" t="str">
            <v>UNIDAD</v>
          </cell>
          <cell r="D329">
            <v>1</v>
          </cell>
          <cell r="E329">
            <v>466000</v>
          </cell>
          <cell r="F329">
            <v>452020</v>
          </cell>
          <cell r="G329">
            <v>452020</v>
          </cell>
          <cell r="H329">
            <v>475073.02</v>
          </cell>
        </row>
        <row r="330">
          <cell r="B330" t="str">
            <v>SWITCH IGNICION</v>
          </cell>
          <cell r="C330" t="str">
            <v>UNIDAD</v>
          </cell>
          <cell r="D330">
            <v>1</v>
          </cell>
          <cell r="E330">
            <v>1105000</v>
          </cell>
          <cell r="F330">
            <v>1071850</v>
          </cell>
          <cell r="G330">
            <v>1071850</v>
          </cell>
          <cell r="H330">
            <v>1126514.3500000001</v>
          </cell>
        </row>
        <row r="331">
          <cell r="B331" t="str">
            <v>TANQUE RADIADOR</v>
          </cell>
          <cell r="C331" t="str">
            <v>UNIDAD</v>
          </cell>
          <cell r="D331">
            <v>1</v>
          </cell>
          <cell r="E331">
            <v>4649000</v>
          </cell>
          <cell r="F331">
            <v>4509530</v>
          </cell>
          <cell r="G331">
            <v>4509530</v>
          </cell>
          <cell r="H331">
            <v>4739516.03</v>
          </cell>
        </row>
        <row r="332">
          <cell r="B332" t="str">
            <v>TANQUE HIDRAULICO</v>
          </cell>
          <cell r="C332" t="str">
            <v>UNIDAD</v>
          </cell>
          <cell r="D332">
            <v>1</v>
          </cell>
          <cell r="E332">
            <v>829000</v>
          </cell>
          <cell r="F332">
            <v>804130</v>
          </cell>
          <cell r="G332">
            <v>804130</v>
          </cell>
          <cell r="H332">
            <v>845140.63</v>
          </cell>
        </row>
        <row r="333">
          <cell r="B333" t="str">
            <v>TANQUE LIMPIA BRISAS</v>
          </cell>
          <cell r="C333" t="str">
            <v>UNIDAD</v>
          </cell>
          <cell r="D333">
            <v>1</v>
          </cell>
          <cell r="E333">
            <v>414999</v>
          </cell>
          <cell r="F333">
            <v>402549</v>
          </cell>
          <cell r="G333">
            <v>402549</v>
          </cell>
          <cell r="H333">
            <v>423078.99900000001</v>
          </cell>
        </row>
        <row r="334">
          <cell r="B334" t="str">
            <v>TAPA RETEN SEMI EJE</v>
          </cell>
          <cell r="C334" t="str">
            <v>UNIDAD</v>
          </cell>
          <cell r="D334">
            <v>1</v>
          </cell>
          <cell r="E334">
            <v>82001</v>
          </cell>
          <cell r="F334">
            <v>79541</v>
          </cell>
          <cell r="G334">
            <v>79541</v>
          </cell>
          <cell r="H334">
            <v>83597.591</v>
          </cell>
        </row>
        <row r="335">
          <cell r="B335" t="str">
            <v>TAPA ACEITE MOTOR</v>
          </cell>
          <cell r="C335" t="str">
            <v>UNIDAD</v>
          </cell>
          <cell r="D335">
            <v>1</v>
          </cell>
          <cell r="E335">
            <v>73001</v>
          </cell>
          <cell r="F335">
            <v>70811</v>
          </cell>
          <cell r="G335">
            <v>70811</v>
          </cell>
          <cell r="H335">
            <v>74422.361000000004</v>
          </cell>
        </row>
        <row r="336">
          <cell r="B336" t="str">
            <v>TAPA RADIADOR</v>
          </cell>
          <cell r="C336" t="str">
            <v>UNIDAD</v>
          </cell>
          <cell r="D336">
            <v>1</v>
          </cell>
          <cell r="E336">
            <v>96000</v>
          </cell>
          <cell r="F336">
            <v>93120</v>
          </cell>
          <cell r="G336">
            <v>93120</v>
          </cell>
          <cell r="H336">
            <v>97869.119999999995</v>
          </cell>
        </row>
        <row r="337">
          <cell r="B337" t="str">
            <v>TAPON CARTER</v>
          </cell>
          <cell r="C337" t="str">
            <v>UNIDAD</v>
          </cell>
          <cell r="D337">
            <v>1</v>
          </cell>
          <cell r="E337">
            <v>15000</v>
          </cell>
          <cell r="F337">
            <v>14550</v>
          </cell>
          <cell r="G337">
            <v>14550</v>
          </cell>
          <cell r="H337">
            <v>15292.05</v>
          </cell>
        </row>
        <row r="338">
          <cell r="B338" t="str">
            <v>TENSOR DE AJUSTE (BRAZO)</v>
          </cell>
          <cell r="C338" t="str">
            <v>UNIDAD</v>
          </cell>
          <cell r="D338">
            <v>1</v>
          </cell>
          <cell r="E338">
            <v>476000</v>
          </cell>
          <cell r="F338">
            <v>461720</v>
          </cell>
          <cell r="G338">
            <v>461720</v>
          </cell>
          <cell r="H338">
            <v>485267.72</v>
          </cell>
        </row>
        <row r="339">
          <cell r="B339" t="str">
            <v>TERMINAL DE OJO</v>
          </cell>
          <cell r="C339" t="str">
            <v>UNIDAD</v>
          </cell>
          <cell r="D339">
            <v>1</v>
          </cell>
          <cell r="E339">
            <v>700</v>
          </cell>
          <cell r="F339">
            <v>679</v>
          </cell>
          <cell r="G339">
            <v>679</v>
          </cell>
          <cell r="H339">
            <v>713.62900000000002</v>
          </cell>
        </row>
        <row r="340">
          <cell r="B340" t="str">
            <v>TERMINAL DIRECCION</v>
          </cell>
          <cell r="C340" t="str">
            <v>UNIDAD</v>
          </cell>
          <cell r="D340">
            <v>1</v>
          </cell>
          <cell r="E340">
            <v>385000</v>
          </cell>
          <cell r="F340">
            <v>373450</v>
          </cell>
          <cell r="G340">
            <v>373450</v>
          </cell>
          <cell r="H340">
            <v>392495.95</v>
          </cell>
        </row>
        <row r="341">
          <cell r="B341" t="str">
            <v>TERMINAL DIRECCION CORTA</v>
          </cell>
          <cell r="C341" t="str">
            <v>UNIDAD</v>
          </cell>
          <cell r="D341">
            <v>1</v>
          </cell>
          <cell r="E341">
            <v>385000</v>
          </cell>
          <cell r="F341">
            <v>373450</v>
          </cell>
          <cell r="G341">
            <v>373450</v>
          </cell>
          <cell r="H341">
            <v>392495.95</v>
          </cell>
        </row>
        <row r="342">
          <cell r="B342" t="str">
            <v>TERMINAL DIRECCION LARGA</v>
          </cell>
          <cell r="C342" t="str">
            <v>UNIDAD</v>
          </cell>
          <cell r="D342">
            <v>1</v>
          </cell>
          <cell r="E342">
            <v>756999</v>
          </cell>
          <cell r="F342">
            <v>734289</v>
          </cell>
          <cell r="G342">
            <v>734289</v>
          </cell>
          <cell r="H342">
            <v>771737.73899999994</v>
          </cell>
        </row>
        <row r="343">
          <cell r="B343" t="str">
            <v>TERMOSTATO</v>
          </cell>
          <cell r="C343" t="str">
            <v>UNIDAD</v>
          </cell>
          <cell r="D343">
            <v>1</v>
          </cell>
          <cell r="E343">
            <v>219000</v>
          </cell>
          <cell r="F343">
            <v>212430</v>
          </cell>
          <cell r="G343">
            <v>212430</v>
          </cell>
          <cell r="H343">
            <v>223263.93</v>
          </cell>
        </row>
        <row r="344">
          <cell r="B344" t="str">
            <v>TIJERA INFERIOR</v>
          </cell>
          <cell r="C344" t="str">
            <v>UNIDAD</v>
          </cell>
          <cell r="D344">
            <v>1</v>
          </cell>
          <cell r="E344">
            <v>2996000</v>
          </cell>
          <cell r="F344">
            <v>2906120</v>
          </cell>
          <cell r="G344">
            <v>2906120</v>
          </cell>
          <cell r="H344">
            <v>3054332.12</v>
          </cell>
        </row>
        <row r="345">
          <cell r="B345" t="str">
            <v>TIJERA SUPERIOR</v>
          </cell>
          <cell r="C345" t="str">
            <v>UNIDAD</v>
          </cell>
          <cell r="D345">
            <v>1</v>
          </cell>
          <cell r="E345">
            <v>1872000</v>
          </cell>
          <cell r="F345">
            <v>1815840</v>
          </cell>
          <cell r="G345">
            <v>1815840</v>
          </cell>
          <cell r="H345">
            <v>1908447.84</v>
          </cell>
        </row>
        <row r="346">
          <cell r="B346" t="str">
            <v>TRINQUETE FRENO DE MANO</v>
          </cell>
          <cell r="C346" t="str">
            <v>UNIDAD</v>
          </cell>
          <cell r="D346">
            <v>1</v>
          </cell>
          <cell r="E346">
            <v>302001</v>
          </cell>
          <cell r="F346">
            <v>292941</v>
          </cell>
          <cell r="G346">
            <v>292941</v>
          </cell>
          <cell r="H346">
            <v>307880.99099999998</v>
          </cell>
        </row>
        <row r="347">
          <cell r="B347" t="str">
            <v>TUBO BOMBA DE AGUA</v>
          </cell>
          <cell r="C347" t="str">
            <v>UNIDAD</v>
          </cell>
          <cell r="D347">
            <v>1</v>
          </cell>
          <cell r="E347">
            <v>381000</v>
          </cell>
          <cell r="F347">
            <v>369570</v>
          </cell>
          <cell r="G347">
            <v>369570</v>
          </cell>
          <cell r="H347">
            <v>388418.07</v>
          </cell>
        </row>
        <row r="348">
          <cell r="B348" t="str">
            <v>TUERCA BRAZO TENSOR</v>
          </cell>
          <cell r="C348" t="str">
            <v>UNIDAD</v>
          </cell>
          <cell r="D348">
            <v>1</v>
          </cell>
          <cell r="E348">
            <v>6000</v>
          </cell>
          <cell r="F348">
            <v>5820</v>
          </cell>
          <cell r="G348">
            <v>5820</v>
          </cell>
          <cell r="H348">
            <v>6116.82</v>
          </cell>
        </row>
        <row r="349">
          <cell r="B349" t="str">
            <v>VALVULA DE ADMISION</v>
          </cell>
          <cell r="C349" t="str">
            <v>JUEGO</v>
          </cell>
          <cell r="D349">
            <v>1</v>
          </cell>
          <cell r="E349">
            <v>1176000</v>
          </cell>
          <cell r="F349">
            <v>1140720</v>
          </cell>
          <cell r="G349">
            <v>1140720</v>
          </cell>
          <cell r="H349">
            <v>1198896.72</v>
          </cell>
        </row>
        <row r="350">
          <cell r="B350" t="str">
            <v>VALVULA DE DRENAJE</v>
          </cell>
          <cell r="C350" t="str">
            <v>UNIDAD</v>
          </cell>
          <cell r="D350">
            <v>1</v>
          </cell>
          <cell r="E350">
            <v>84000</v>
          </cell>
          <cell r="F350">
            <v>81480</v>
          </cell>
          <cell r="G350">
            <v>81480</v>
          </cell>
          <cell r="H350">
            <v>85635.48</v>
          </cell>
        </row>
        <row r="351">
          <cell r="B351" t="str">
            <v>VALVULA DE ESCAPE</v>
          </cell>
          <cell r="C351" t="str">
            <v>JUEGO</v>
          </cell>
          <cell r="D351">
            <v>1</v>
          </cell>
          <cell r="E351">
            <v>1896000</v>
          </cell>
          <cell r="F351">
            <v>1839120</v>
          </cell>
          <cell r="G351">
            <v>1839120</v>
          </cell>
          <cell r="H351">
            <v>1932915.12</v>
          </cell>
        </row>
        <row r="352">
          <cell r="B352" t="str">
            <v>VALVULA SELLOMATIC</v>
          </cell>
          <cell r="C352" t="str">
            <v>UNIDAD</v>
          </cell>
          <cell r="D352">
            <v>1</v>
          </cell>
          <cell r="E352">
            <v>22000</v>
          </cell>
          <cell r="F352">
            <v>21340</v>
          </cell>
          <cell r="G352">
            <v>21340</v>
          </cell>
          <cell r="H352">
            <v>22428.34</v>
          </cell>
        </row>
        <row r="353">
          <cell r="B353" t="str">
            <v>VALVULINA CAJA</v>
          </cell>
          <cell r="C353" t="str">
            <v>CUARTO</v>
          </cell>
          <cell r="D353">
            <v>1</v>
          </cell>
          <cell r="E353">
            <v>261000</v>
          </cell>
          <cell r="F353">
            <v>253170</v>
          </cell>
          <cell r="G353">
            <v>253170</v>
          </cell>
          <cell r="H353">
            <v>266081.67</v>
          </cell>
        </row>
        <row r="354">
          <cell r="B354" t="str">
            <v>VALVULINA CAJA X 1 CUARTO</v>
          </cell>
          <cell r="C354" t="str">
            <v>CUARTO</v>
          </cell>
          <cell r="D354">
            <v>1</v>
          </cell>
          <cell r="E354">
            <v>41650</v>
          </cell>
          <cell r="F354">
            <v>40401</v>
          </cell>
          <cell r="G354">
            <v>40401</v>
          </cell>
          <cell r="H354">
            <v>42461.451000000001</v>
          </cell>
        </row>
        <row r="355">
          <cell r="B355" t="str">
            <v>VALVULINA TRANSMISION X 1 CUARTO</v>
          </cell>
          <cell r="C355" t="str">
            <v>CUARTO</v>
          </cell>
          <cell r="D355">
            <v>1</v>
          </cell>
          <cell r="E355">
            <v>41650</v>
          </cell>
          <cell r="F355">
            <v>40401</v>
          </cell>
          <cell r="G355">
            <v>40401</v>
          </cell>
          <cell r="H355">
            <v>42461.451000000001</v>
          </cell>
        </row>
        <row r="356">
          <cell r="B356" t="str">
            <v>VARILLA DEL MEDIDOR NIVEL DE ACEITE</v>
          </cell>
          <cell r="C356" t="str">
            <v>UNIDAD</v>
          </cell>
          <cell r="D356">
            <v>1</v>
          </cell>
          <cell r="E356">
            <v>63000</v>
          </cell>
          <cell r="F356">
            <v>61110</v>
          </cell>
          <cell r="G356">
            <v>61110</v>
          </cell>
          <cell r="H356">
            <v>64226.61</v>
          </cell>
        </row>
        <row r="357">
          <cell r="B357" t="str">
            <v>VIDRIO PANORAMICO</v>
          </cell>
          <cell r="C357" t="str">
            <v>UNIDAD</v>
          </cell>
          <cell r="D357">
            <v>1</v>
          </cell>
          <cell r="E357">
            <v>3315000</v>
          </cell>
          <cell r="F357">
            <v>3215550</v>
          </cell>
          <cell r="G357">
            <v>3215550</v>
          </cell>
          <cell r="H357">
            <v>3379543.05</v>
          </cell>
        </row>
        <row r="358">
          <cell r="B358" t="str">
            <v>VOLANTE</v>
          </cell>
          <cell r="C358" t="str">
            <v>UNIDAD</v>
          </cell>
          <cell r="D358">
            <v>1</v>
          </cell>
          <cell r="E358">
            <v>3255000</v>
          </cell>
          <cell r="F358">
            <v>3157350</v>
          </cell>
          <cell r="G358">
            <v>3157350</v>
          </cell>
          <cell r="H358">
            <v>3318374.85</v>
          </cell>
        </row>
      </sheetData>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OFERTA ECONOMICA"/>
    </sheetNames>
    <sheetDataSet>
      <sheetData sheetId="0">
        <row r="6">
          <cell r="D6" t="str">
            <v>Concepto</v>
          </cell>
          <cell r="E6" t="str">
            <v xml:space="preserve">Precio de referencia </v>
          </cell>
          <cell r="F6" t="str">
            <v>Valor incluido IVA (sin decimales)</v>
          </cell>
        </row>
        <row r="7">
          <cell r="D7" t="str">
            <v>ARREGLO GENERAL DE LUCES</v>
          </cell>
          <cell r="E7">
            <v>415828</v>
          </cell>
          <cell r="F7">
            <v>413312.99571710371</v>
          </cell>
          <cell r="G7">
            <v>2.4632754974498106</v>
          </cell>
          <cell r="H7"/>
        </row>
        <row r="8">
          <cell r="D8" t="str">
            <v>REPARACION ALTERNADOR</v>
          </cell>
          <cell r="E8">
            <v>415828</v>
          </cell>
          <cell r="F8">
            <v>413312.99571710371</v>
          </cell>
          <cell r="G8">
            <v>2.4632754974498106</v>
          </cell>
          <cell r="H8"/>
        </row>
        <row r="9">
          <cell r="D9" t="str">
            <v>REPARACION ARRANQUE</v>
          </cell>
          <cell r="E9">
            <v>415828</v>
          </cell>
          <cell r="F9">
            <v>413312.99571710371</v>
          </cell>
          <cell r="G9">
            <v>2.4632754974498106</v>
          </cell>
          <cell r="H9"/>
        </row>
        <row r="10">
          <cell r="D10" t="str">
            <v>REPARACION DE MOTOR LIMPIABRISAS</v>
          </cell>
          <cell r="E10">
            <v>168811</v>
          </cell>
          <cell r="F10">
            <v>167790</v>
          </cell>
          <cell r="G10">
            <v>1</v>
          </cell>
          <cell r="H10"/>
        </row>
        <row r="11">
          <cell r="D11" t="str">
            <v>CAMBIO DE BOBINA DE ENCENDIDO</v>
          </cell>
          <cell r="E11">
            <v>168811</v>
          </cell>
          <cell r="F11">
            <v>167790</v>
          </cell>
          <cell r="G11">
            <v>1</v>
          </cell>
          <cell r="H11"/>
        </row>
        <row r="12">
          <cell r="D12" t="str">
            <v>CAMBIO SENSOR DE MINIMA</v>
          </cell>
          <cell r="E12">
            <v>168811</v>
          </cell>
          <cell r="F12">
            <v>167790</v>
          </cell>
          <cell r="G12">
            <v>1</v>
          </cell>
          <cell r="H12"/>
        </row>
        <row r="13">
          <cell r="D13" t="str">
            <v>CAMBIO SENSOR FLUJO DE AIRE</v>
          </cell>
          <cell r="E13">
            <v>168811</v>
          </cell>
          <cell r="F13">
            <v>167790</v>
          </cell>
          <cell r="G13">
            <v>1</v>
          </cell>
          <cell r="H13"/>
        </row>
        <row r="14">
          <cell r="D14" t="str">
            <v>CAMBIO SENSOR MAP</v>
          </cell>
          <cell r="E14">
            <v>168811</v>
          </cell>
          <cell r="F14">
            <v>167790</v>
          </cell>
          <cell r="G14">
            <v>1</v>
          </cell>
          <cell r="H14"/>
        </row>
        <row r="15">
          <cell r="D15" t="str">
            <v>CAMBIO REGULADOR ALTERNADOR</v>
          </cell>
          <cell r="E15">
            <v>402827</v>
          </cell>
          <cell r="F15">
            <v>400390.6281581177</v>
          </cell>
          <cell r="G15">
            <v>2.386260374027759</v>
          </cell>
          <cell r="H15"/>
        </row>
        <row r="16">
          <cell r="D16" t="str">
            <v>CAMBIO MOTOR ELEVAVIDRIOS</v>
          </cell>
          <cell r="E16">
            <v>324822</v>
          </cell>
          <cell r="F16">
            <v>322857.41675601708</v>
          </cell>
          <cell r="G16">
            <v>1.924175557280035</v>
          </cell>
          <cell r="H16"/>
        </row>
        <row r="17">
          <cell r="D17" t="str">
            <v>CAMBIO SWICHT DE IGNICION</v>
          </cell>
          <cell r="E17">
            <v>324822</v>
          </cell>
          <cell r="F17">
            <v>322857.41675601708</v>
          </cell>
          <cell r="G17">
            <v>1.924175557280035</v>
          </cell>
          <cell r="H17"/>
        </row>
        <row r="18">
          <cell r="D18" t="str">
            <v>CAMBIO SENSOR DE REVERSO</v>
          </cell>
          <cell r="E18">
            <v>168811</v>
          </cell>
          <cell r="F18">
            <v>167790</v>
          </cell>
          <cell r="G18">
            <v>1</v>
          </cell>
          <cell r="H18"/>
        </row>
        <row r="19">
          <cell r="D19" t="str">
            <v>CAMBIO O REPARACION ALARMA</v>
          </cell>
          <cell r="E19">
            <v>168811</v>
          </cell>
          <cell r="F19">
            <v>167790</v>
          </cell>
          <cell r="G19">
            <v>1</v>
          </cell>
          <cell r="H19"/>
        </row>
        <row r="20">
          <cell r="D20" t="str">
            <v>CAMBIO FLOTADOR GASOLINA</v>
          </cell>
          <cell r="E20">
            <v>415828</v>
          </cell>
          <cell r="F20">
            <v>413312.99571710371</v>
          </cell>
          <cell r="G20">
            <v>2.4632754974498106</v>
          </cell>
          <cell r="H20"/>
        </row>
        <row r="21">
          <cell r="D21" t="str">
            <v>CAMBIO PERA FRENO</v>
          </cell>
          <cell r="E21">
            <v>168811</v>
          </cell>
          <cell r="F21">
            <v>167790</v>
          </cell>
          <cell r="G21">
            <v>1</v>
          </cell>
          <cell r="H21"/>
        </row>
        <row r="22">
          <cell r="D22" t="str">
            <v>CAMBIO SWICHT DE LUCES</v>
          </cell>
          <cell r="E22">
            <v>311821</v>
          </cell>
          <cell r="F22">
            <v>309935.04919703101</v>
          </cell>
          <cell r="G22">
            <v>1.8471604338579832</v>
          </cell>
          <cell r="H22"/>
        </row>
        <row r="23">
          <cell r="D23" t="str">
            <v>CAMBIO SWICHT DE LIMPIA VIDRIOS</v>
          </cell>
          <cell r="E23">
            <v>311821</v>
          </cell>
          <cell r="F23">
            <v>309935.04919703101</v>
          </cell>
          <cell r="G23">
            <v>1.8471604338579832</v>
          </cell>
          <cell r="H23"/>
        </row>
        <row r="24">
          <cell r="D24" t="str">
            <v>CAMBIO INYECTORES DE COMBUSTIBLE</v>
          </cell>
          <cell r="E24">
            <v>311821</v>
          </cell>
          <cell r="F24">
            <v>309935.04919703101</v>
          </cell>
          <cell r="G24">
            <v>1.8471604338579832</v>
          </cell>
          <cell r="H24"/>
        </row>
        <row r="25">
          <cell r="D25" t="str">
            <v>CAMBIO TERMINALES DIRECCION</v>
          </cell>
          <cell r="E25">
            <v>168811</v>
          </cell>
          <cell r="F25">
            <v>167790</v>
          </cell>
          <cell r="G25">
            <v>1</v>
          </cell>
          <cell r="H25"/>
        </row>
        <row r="26">
          <cell r="D26" t="str">
            <v>CAMBIO AMORTIGUADORES DELANTEROS</v>
          </cell>
          <cell r="E26">
            <v>194813</v>
          </cell>
          <cell r="F26">
            <v>193634.73511797216</v>
          </cell>
          <cell r="G26">
            <v>1.1540302468441037</v>
          </cell>
          <cell r="H26"/>
        </row>
        <row r="27">
          <cell r="D27" t="str">
            <v>CAMBIO AMORTIGUADORES TRASEROS</v>
          </cell>
          <cell r="E27">
            <v>194813</v>
          </cell>
          <cell r="F27">
            <v>193634.73511797216</v>
          </cell>
          <cell r="G27">
            <v>1.1540302468441037</v>
          </cell>
          <cell r="H27"/>
        </row>
        <row r="28">
          <cell r="D28" t="str">
            <v>CAMBIO RODAMIENTOS TRASEROS</v>
          </cell>
          <cell r="E28">
            <v>311821</v>
          </cell>
          <cell r="F28">
            <v>309935.04919703101</v>
          </cell>
          <cell r="G28">
            <v>1.8471604338579832</v>
          </cell>
          <cell r="H28"/>
        </row>
        <row r="29">
          <cell r="D29" t="str">
            <v>CAMBIO RODAMIENTOS DELANTEROS</v>
          </cell>
          <cell r="E29">
            <v>311821</v>
          </cell>
          <cell r="F29">
            <v>309935.04919703101</v>
          </cell>
          <cell r="G29">
            <v>1.8471604338579832</v>
          </cell>
          <cell r="H29"/>
        </row>
        <row r="30">
          <cell r="D30" t="str">
            <v>CAMBIOS TIJERAS</v>
          </cell>
          <cell r="E30">
            <v>233816</v>
          </cell>
          <cell r="F30">
            <v>232401.83779493041</v>
          </cell>
          <cell r="G30">
            <v>1.3850756171102594</v>
          </cell>
          <cell r="H30"/>
        </row>
        <row r="31">
          <cell r="D31" t="str">
            <v>CAMBIOS BUJES TIJERAS</v>
          </cell>
          <cell r="E31">
            <v>194813</v>
          </cell>
          <cell r="F31">
            <v>193634.73511797216</v>
          </cell>
          <cell r="G31">
            <v>1.1540302468441037</v>
          </cell>
          <cell r="H31"/>
        </row>
        <row r="32">
          <cell r="D32" t="str">
            <v>CAMBIO BUJES VARILLA ESRTABILIZADORA</v>
          </cell>
          <cell r="E32">
            <v>168811</v>
          </cell>
          <cell r="F32">
            <v>167790</v>
          </cell>
          <cell r="G32">
            <v>1</v>
          </cell>
          <cell r="H32"/>
        </row>
        <row r="33">
          <cell r="D33" t="str">
            <v>CAMBIOS ROTULAS SUPERIOR E INFERIOR</v>
          </cell>
          <cell r="E33">
            <v>311821</v>
          </cell>
          <cell r="F33">
            <v>309935.04919703101</v>
          </cell>
          <cell r="G33">
            <v>1.8471604338579832</v>
          </cell>
          <cell r="H33"/>
        </row>
        <row r="34">
          <cell r="D34" t="str">
            <v>BALANCEO RINES CADA UNO</v>
          </cell>
          <cell r="E34">
            <v>32302</v>
          </cell>
          <cell r="F34">
            <v>32106.631558370009</v>
          </cell>
          <cell r="G34">
            <v>0.19135008974533649</v>
          </cell>
          <cell r="H34"/>
        </row>
        <row r="35">
          <cell r="D35" t="str">
            <v>CAMBIO AMORTIGUADORES DIRECCION</v>
          </cell>
          <cell r="E35">
            <v>168811</v>
          </cell>
          <cell r="F35">
            <v>167790</v>
          </cell>
          <cell r="G35">
            <v>1</v>
          </cell>
          <cell r="H35"/>
        </row>
        <row r="36">
          <cell r="D36" t="str">
            <v xml:space="preserve"> CAMBIOS DE MUÑECOS</v>
          </cell>
          <cell r="E36">
            <v>168811</v>
          </cell>
          <cell r="F36">
            <v>167790</v>
          </cell>
          <cell r="G36">
            <v>1</v>
          </cell>
          <cell r="H36"/>
        </row>
        <row r="37">
          <cell r="D37" t="str">
            <v>CAMBIO VARILLA CENTRAL</v>
          </cell>
          <cell r="E37">
            <v>168811</v>
          </cell>
          <cell r="F37">
            <v>167790</v>
          </cell>
          <cell r="G37">
            <v>1</v>
          </cell>
          <cell r="H37"/>
        </row>
        <row r="38">
          <cell r="D38" t="str">
            <v>CAMBIO RETEN EJE</v>
          </cell>
          <cell r="E38">
            <v>311821</v>
          </cell>
          <cell r="F38">
            <v>309935.04919703101</v>
          </cell>
          <cell r="G38">
            <v>1.8471604338579832</v>
          </cell>
          <cell r="H38"/>
        </row>
        <row r="39">
          <cell r="D39" t="str">
            <v>ALINEACION DIRECCION</v>
          </cell>
          <cell r="E39">
            <v>129809</v>
          </cell>
          <cell r="F39">
            <v>129023.89127485768</v>
          </cell>
          <cell r="G39">
            <v>0.76896055351843184</v>
          </cell>
          <cell r="H39"/>
        </row>
        <row r="40">
          <cell r="D40" t="str">
            <v>RECTIFICAR RINES</v>
          </cell>
          <cell r="E40">
            <v>155810</v>
          </cell>
          <cell r="F40">
            <v>154867.63244101391</v>
          </cell>
          <cell r="G40">
            <v>0.92298487657794814</v>
          </cell>
          <cell r="H40"/>
        </row>
        <row r="41">
          <cell r="D41" t="str">
            <v>REVISION DIRECCION</v>
          </cell>
          <cell r="E41">
            <v>181812</v>
          </cell>
          <cell r="F41">
            <v>180712.36755898609</v>
          </cell>
          <cell r="G41">
            <v>1.077015123422052</v>
          </cell>
          <cell r="H41"/>
        </row>
        <row r="42">
          <cell r="D42" t="str">
            <v>ARREGLO GENERAL FRENOS</v>
          </cell>
          <cell r="E42">
            <v>311821</v>
          </cell>
          <cell r="F42">
            <v>309935.04919703101</v>
          </cell>
          <cell r="G42">
            <v>1.8471604338579832</v>
          </cell>
          <cell r="H42"/>
        </row>
        <row r="43">
          <cell r="D43" t="str">
            <v>CAMBIO PASTILLAS</v>
          </cell>
          <cell r="E43">
            <v>168811</v>
          </cell>
          <cell r="F43">
            <v>167790</v>
          </cell>
          <cell r="G43">
            <v>1</v>
          </cell>
          <cell r="H43"/>
        </row>
        <row r="44">
          <cell r="D44" t="str">
            <v>CAMBIO DISCO C / U</v>
          </cell>
          <cell r="E44">
            <v>168811</v>
          </cell>
          <cell r="F44">
            <v>167790</v>
          </cell>
          <cell r="G44">
            <v>1</v>
          </cell>
          <cell r="H44"/>
        </row>
        <row r="45">
          <cell r="D45" t="str">
            <v>CAMBIO BOMBA FRENOS</v>
          </cell>
          <cell r="E45">
            <v>259817</v>
          </cell>
          <cell r="F45">
            <v>258245.57896108663</v>
          </cell>
          <cell r="G45">
            <v>1.5390999401697756</v>
          </cell>
          <cell r="H45"/>
        </row>
        <row r="46">
          <cell r="D46" t="str">
            <v>REMACHAR Y/O PEGAR BANDAS TRASERAS</v>
          </cell>
          <cell r="E46">
            <v>168811</v>
          </cell>
          <cell r="F46">
            <v>167790</v>
          </cell>
          <cell r="G46">
            <v>1</v>
          </cell>
          <cell r="H46"/>
        </row>
        <row r="47">
          <cell r="D47" t="str">
            <v>DESMONTAR Y MONTAR BOSTER</v>
          </cell>
          <cell r="E47">
            <v>259817</v>
          </cell>
          <cell r="F47">
            <v>258245.57896108663</v>
          </cell>
          <cell r="G47">
            <v>1.5390999401697756</v>
          </cell>
          <cell r="H47"/>
        </row>
        <row r="48">
          <cell r="D48" t="str">
            <v>CAMBIO CILINDRO RUEDA</v>
          </cell>
          <cell r="E48">
            <v>168811</v>
          </cell>
          <cell r="F48">
            <v>167790</v>
          </cell>
          <cell r="G48">
            <v>1</v>
          </cell>
          <cell r="H48"/>
        </row>
        <row r="49">
          <cell r="D49" t="str">
            <v>CAMBIO CHUPAS CILINDRO</v>
          </cell>
          <cell r="E49">
            <v>168811</v>
          </cell>
          <cell r="F49">
            <v>167790</v>
          </cell>
          <cell r="G49">
            <v>1</v>
          </cell>
          <cell r="H49"/>
        </row>
        <row r="50">
          <cell r="D50" t="str">
            <v>RECTIFICACION CAMPANAS</v>
          </cell>
          <cell r="E50">
            <v>168811</v>
          </cell>
          <cell r="F50">
            <v>167790</v>
          </cell>
          <cell r="G50">
            <v>1</v>
          </cell>
          <cell r="H50"/>
        </row>
        <row r="51">
          <cell r="D51" t="str">
            <v>RECTIFICACION DISCOS</v>
          </cell>
          <cell r="E51">
            <v>233816</v>
          </cell>
          <cell r="F51">
            <v>232401.83779493041</v>
          </cell>
          <cell r="G51">
            <v>1.3850756171102594</v>
          </cell>
          <cell r="H51"/>
        </row>
        <row r="52">
          <cell r="D52" t="str">
            <v>TENSIONADA DE FRENOS</v>
          </cell>
          <cell r="E52">
            <v>84306</v>
          </cell>
          <cell r="F52">
            <v>83796.101794314352</v>
          </cell>
          <cell r="G52">
            <v>0.499410583433544</v>
          </cell>
          <cell r="H52"/>
        </row>
        <row r="53">
          <cell r="D53" t="str">
            <v>CAMBIO DE EMBRAGUE</v>
          </cell>
          <cell r="E53">
            <v>1104873</v>
          </cell>
          <cell r="F53">
            <v>1098190.5247288388</v>
          </cell>
          <cell r="G53">
            <v>6.5450296485418606</v>
          </cell>
          <cell r="H53"/>
        </row>
        <row r="54">
          <cell r="D54" t="str">
            <v>CAMBIO BOMBA AUXILIAR</v>
          </cell>
          <cell r="E54">
            <v>233816</v>
          </cell>
          <cell r="F54">
            <v>232401.83779493041</v>
          </cell>
          <cell r="G54">
            <v>1.3850756171102594</v>
          </cell>
          <cell r="H54"/>
        </row>
        <row r="55">
          <cell r="D55" t="str">
            <v>CAMBIO BOMBA PRINCIPAL</v>
          </cell>
          <cell r="E55">
            <v>233816</v>
          </cell>
          <cell r="F55">
            <v>232401.83779493041</v>
          </cell>
          <cell r="G55">
            <v>1.3850756171102594</v>
          </cell>
          <cell r="H55"/>
        </row>
        <row r="56">
          <cell r="D56" t="str">
            <v>REPARACION GENERAL</v>
          </cell>
          <cell r="E56">
            <v>6760248</v>
          </cell>
          <cell r="F56">
            <v>6719360.7757788301</v>
          </cell>
          <cell r="G56">
            <v>40.046252910059181</v>
          </cell>
          <cell r="H56"/>
        </row>
        <row r="57">
          <cell r="D57" t="str">
            <v>RECTIFICACION MOTOR</v>
          </cell>
          <cell r="E57">
            <v>3510033</v>
          </cell>
          <cell r="F57">
            <v>3488803.6743458663</v>
          </cell>
          <cell r="G57">
            <v>20.792679387006771</v>
          </cell>
          <cell r="H57"/>
        </row>
        <row r="58">
          <cell r="D58" t="str">
            <v>SINCRONIZAR MOTOR</v>
          </cell>
          <cell r="E58">
            <v>584839</v>
          </cell>
          <cell r="F58">
            <v>581301.78608029103</v>
          </cell>
          <cell r="G58">
            <v>3.4644602543673102</v>
          </cell>
          <cell r="H58"/>
        </row>
        <row r="59">
          <cell r="D59" t="str">
            <v>CAMBIO EMPAQUE CULATA</v>
          </cell>
          <cell r="E59">
            <v>2079938</v>
          </cell>
          <cell r="F59">
            <v>2067358.1521346357</v>
          </cell>
          <cell r="G59">
            <v>12.321104667349877</v>
          </cell>
          <cell r="H59"/>
        </row>
        <row r="60">
          <cell r="D60" t="str">
            <v>CAMBIO RETEN POLEA DEL SIGUEÑAL</v>
          </cell>
          <cell r="E60">
            <v>909860</v>
          </cell>
          <cell r="F60">
            <v>904356.99924767937</v>
          </cell>
          <cell r="G60">
            <v>5.3898146447802571</v>
          </cell>
          <cell r="H60"/>
        </row>
        <row r="61">
          <cell r="D61" t="str">
            <v>CAMBIO RETEN TRASERO DEL SIGUEÑAL</v>
          </cell>
          <cell r="E61">
            <v>1169878</v>
          </cell>
          <cell r="F61">
            <v>1162802.3625237693</v>
          </cell>
          <cell r="G61">
            <v>6.93010526565212</v>
          </cell>
          <cell r="H61"/>
        </row>
        <row r="62">
          <cell r="D62" t="str">
            <v>CAMBIO RETEN CONTROL CAMBIOS</v>
          </cell>
          <cell r="E62">
            <v>844856</v>
          </cell>
          <cell r="F62">
            <v>839746.15540456481</v>
          </cell>
          <cell r="G62">
            <v>5.004744951454585</v>
          </cell>
          <cell r="H62"/>
        </row>
        <row r="63">
          <cell r="D63" t="str">
            <v>CAMBIO BUJES CONTROL CAMBIOS</v>
          </cell>
          <cell r="E63">
            <v>168811</v>
          </cell>
          <cell r="F63">
            <v>167790</v>
          </cell>
          <cell r="G63">
            <v>1</v>
          </cell>
          <cell r="H63"/>
        </row>
        <row r="64">
          <cell r="D64" t="str">
            <v>DESMONTAR Y MONTAR TANQUE COMBUSTIBLE</v>
          </cell>
          <cell r="E64">
            <v>311821</v>
          </cell>
          <cell r="F64">
            <v>309935.04919703101</v>
          </cell>
          <cell r="G64">
            <v>1.8471604338579832</v>
          </cell>
          <cell r="H64"/>
        </row>
        <row r="65">
          <cell r="D65" t="str">
            <v>DESPINCHE LLANTA NORMAL</v>
          </cell>
          <cell r="E65">
            <v>25802</v>
          </cell>
          <cell r="F65">
            <v>25645.944754784938</v>
          </cell>
          <cell r="G65">
            <v>0.15284548992660432</v>
          </cell>
          <cell r="H65"/>
        </row>
        <row r="66">
          <cell r="D66" t="str">
            <v>ENGRASE GENERAL</v>
          </cell>
          <cell r="E66">
            <v>38803</v>
          </cell>
          <cell r="F66">
            <v>38568.312313771021</v>
          </cell>
          <cell r="G66">
            <v>0.22986061334865618</v>
          </cell>
          <cell r="H66"/>
        </row>
        <row r="67">
          <cell r="D67" t="str">
            <v>SERVICIO DE DESVARE</v>
          </cell>
          <cell r="E67">
            <v>311821</v>
          </cell>
          <cell r="F67">
            <v>309935.04919703101</v>
          </cell>
          <cell r="G67">
            <v>1.8471604338579832</v>
          </cell>
          <cell r="H67"/>
        </row>
        <row r="68">
          <cell r="D68" t="str">
            <v>CAMBIO CRUCETAS CARDAN</v>
          </cell>
          <cell r="E68">
            <v>168811</v>
          </cell>
          <cell r="F68">
            <v>167790</v>
          </cell>
          <cell r="G68">
            <v>1</v>
          </cell>
          <cell r="H68"/>
        </row>
        <row r="69">
          <cell r="D69" t="str">
            <v>CARGA DE AIRE ACONDICIONADO</v>
          </cell>
          <cell r="E69">
            <v>461331</v>
          </cell>
          <cell r="F69">
            <v>458540.78519764706</v>
          </cell>
          <cell r="G69">
            <v>2.7328254675346986</v>
          </cell>
          <cell r="H69"/>
        </row>
        <row r="70">
          <cell r="D70" t="str">
            <v>Total</v>
          </cell>
          <cell r="E70">
            <v>29492861</v>
          </cell>
          <cell r="F70">
            <v>29314482.7481029</v>
          </cell>
          <cell r="G70">
            <v>174.70935543299905</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02FE0-9C5D-4980-ABB3-338D75E708A9}">
  <sheetPr codeName="Hoja1"/>
  <dimension ref="A1:T759"/>
  <sheetViews>
    <sheetView showGridLines="0" tabSelected="1" topLeftCell="A9" zoomScale="80" zoomScaleNormal="80" workbookViewId="0">
      <selection activeCell="L9" sqref="L9"/>
    </sheetView>
  </sheetViews>
  <sheetFormatPr baseColWidth="10" defaultRowHeight="19.5" customHeight="1"/>
  <cols>
    <col min="1" max="1" width="11.42578125" style="3"/>
    <col min="2" max="2" width="67.140625" style="3" bestFit="1" customWidth="1"/>
    <col min="3" max="3" width="13.28515625" style="7" customWidth="1"/>
    <col min="4" max="8" width="21" style="12" customWidth="1"/>
    <col min="9" max="10" width="16.7109375" style="3" customWidth="1"/>
    <col min="11" max="11" width="20.7109375" style="12" customWidth="1"/>
    <col min="12" max="12" width="29.140625" style="3" customWidth="1"/>
    <col min="13" max="13" width="43.42578125" style="3" customWidth="1"/>
    <col min="14" max="14" width="19" style="3" customWidth="1"/>
    <col min="15" max="15" width="19.28515625" style="3" customWidth="1"/>
    <col min="16" max="16" width="22.28515625" style="3" bestFit="1" customWidth="1"/>
    <col min="17" max="17" width="18.42578125" style="3" bestFit="1" customWidth="1"/>
    <col min="18" max="18" width="17.42578125" style="3" bestFit="1" customWidth="1"/>
    <col min="19" max="19" width="22.28515625" style="3" bestFit="1" customWidth="1"/>
    <col min="20" max="20" width="20.140625" style="3" bestFit="1" customWidth="1"/>
    <col min="21" max="16384" width="11.42578125" style="3"/>
  </cols>
  <sheetData>
    <row r="1" spans="1:20" ht="19.5" customHeight="1" thickBot="1">
      <c r="A1" s="1"/>
      <c r="B1" s="2"/>
      <c r="C1" s="116"/>
      <c r="D1" s="116"/>
      <c r="E1" s="116"/>
      <c r="F1" s="116"/>
      <c r="G1" s="116"/>
      <c r="H1" s="116"/>
    </row>
    <row r="2" spans="1:20" ht="49.5" customHeight="1" thickBot="1">
      <c r="A2" s="117" t="s">
        <v>0</v>
      </c>
      <c r="B2" s="118"/>
      <c r="C2" s="118"/>
      <c r="D2" s="118"/>
      <c r="E2" s="118"/>
      <c r="F2" s="118"/>
      <c r="G2" s="118"/>
      <c r="H2" s="118"/>
      <c r="I2" s="118"/>
      <c r="J2" s="118"/>
      <c r="K2" s="87"/>
    </row>
    <row r="3" spans="1:20" ht="76.5" customHeight="1" thickBot="1">
      <c r="A3" s="119" t="s">
        <v>674</v>
      </c>
      <c r="B3" s="120"/>
      <c r="C3" s="120"/>
      <c r="D3" s="120"/>
      <c r="E3" s="120"/>
      <c r="F3" s="120"/>
      <c r="G3" s="120"/>
      <c r="H3" s="120"/>
      <c r="I3" s="120"/>
      <c r="J3" s="120"/>
      <c r="K3" s="88"/>
    </row>
    <row r="4" spans="1:20" ht="19.5" customHeight="1" thickBot="1">
      <c r="A4" s="121" t="s">
        <v>1</v>
      </c>
      <c r="B4" s="122"/>
      <c r="C4" s="122"/>
      <c r="D4" s="122"/>
      <c r="E4" s="122"/>
      <c r="F4" s="122"/>
      <c r="G4" s="122"/>
      <c r="H4" s="122"/>
      <c r="I4" s="122"/>
      <c r="J4" s="122"/>
      <c r="K4" s="89"/>
    </row>
    <row r="5" spans="1:20" ht="99.75" customHeight="1" thickBot="1">
      <c r="A5" s="114" t="s">
        <v>676</v>
      </c>
      <c r="B5" s="115"/>
      <c r="C5" s="115"/>
      <c r="D5" s="115"/>
      <c r="E5" s="115"/>
      <c r="F5" s="115"/>
      <c r="G5" s="115"/>
      <c r="H5" s="115"/>
      <c r="I5" s="115"/>
      <c r="J5" s="115"/>
      <c r="K5" s="89"/>
    </row>
    <row r="6" spans="1:20" ht="33" customHeight="1" thickBot="1">
      <c r="A6" s="114" t="s">
        <v>655</v>
      </c>
      <c r="B6" s="115"/>
      <c r="C6" s="115"/>
      <c r="D6" s="115"/>
      <c r="E6" s="115"/>
      <c r="F6" s="115"/>
      <c r="G6" s="115"/>
      <c r="H6" s="115"/>
      <c r="I6" s="115"/>
      <c r="J6" s="115"/>
      <c r="K6" s="89"/>
    </row>
    <row r="7" spans="1:20" ht="19.5" customHeight="1" thickBot="1">
      <c r="A7" s="121" t="s">
        <v>2</v>
      </c>
      <c r="B7" s="122"/>
      <c r="C7" s="122"/>
      <c r="D7" s="122"/>
      <c r="E7" s="122"/>
      <c r="F7" s="122"/>
      <c r="G7" s="122"/>
      <c r="H7" s="122"/>
      <c r="I7" s="122"/>
      <c r="J7" s="122"/>
      <c r="K7" s="89"/>
    </row>
    <row r="8" spans="1:20" ht="287.25" customHeight="1">
      <c r="A8" s="152" t="s">
        <v>677</v>
      </c>
      <c r="B8" s="153"/>
      <c r="C8" s="153"/>
      <c r="D8" s="153"/>
      <c r="E8" s="153"/>
      <c r="F8" s="153"/>
      <c r="G8" s="153"/>
      <c r="H8" s="153"/>
      <c r="I8" s="153"/>
      <c r="J8" s="154"/>
      <c r="K8" s="90"/>
    </row>
    <row r="9" spans="1:20" ht="409.5" customHeight="1" thickBot="1">
      <c r="A9" s="155"/>
      <c r="B9" s="156"/>
      <c r="C9" s="156"/>
      <c r="D9" s="156"/>
      <c r="E9" s="156"/>
      <c r="F9" s="156"/>
      <c r="G9" s="156"/>
      <c r="H9" s="156"/>
      <c r="I9" s="156"/>
      <c r="J9" s="157"/>
      <c r="K9" s="90"/>
    </row>
    <row r="10" spans="1:20" ht="13.5" customHeight="1" thickBot="1">
      <c r="A10" s="121" t="s">
        <v>3</v>
      </c>
      <c r="B10" s="122"/>
      <c r="C10" s="122"/>
      <c r="D10" s="122"/>
      <c r="E10" s="122"/>
      <c r="F10" s="122"/>
      <c r="G10" s="122"/>
      <c r="H10" s="122"/>
      <c r="I10" s="122"/>
      <c r="J10" s="122"/>
      <c r="K10" s="89"/>
    </row>
    <row r="11" spans="1:20" ht="27.75" customHeight="1" thickBot="1">
      <c r="A11" s="146" t="s">
        <v>4</v>
      </c>
      <c r="B11" s="148" t="s">
        <v>5</v>
      </c>
      <c r="C11" s="146" t="s">
        <v>6</v>
      </c>
      <c r="D11" s="162" t="s">
        <v>670</v>
      </c>
      <c r="E11" s="163"/>
      <c r="F11" s="163"/>
      <c r="G11" s="163"/>
      <c r="H11" s="163"/>
      <c r="I11" s="163"/>
      <c r="J11" s="164"/>
      <c r="K11" s="165" t="s">
        <v>669</v>
      </c>
      <c r="L11" s="166"/>
      <c r="M11" s="166"/>
      <c r="N11" s="166"/>
      <c r="O11" s="167"/>
      <c r="P11" s="128" t="s">
        <v>671</v>
      </c>
      <c r="Q11" s="128"/>
      <c r="R11" s="128"/>
      <c r="S11" s="128"/>
      <c r="T11" s="129"/>
    </row>
    <row r="12" spans="1:20" ht="67.5" customHeight="1" thickBot="1">
      <c r="A12" s="147"/>
      <c r="B12" s="149"/>
      <c r="C12" s="147"/>
      <c r="D12" s="69" t="s">
        <v>7</v>
      </c>
      <c r="E12" s="70" t="s">
        <v>8</v>
      </c>
      <c r="F12" s="70" t="s">
        <v>9</v>
      </c>
      <c r="G12" s="70" t="s">
        <v>10</v>
      </c>
      <c r="H12" s="70" t="s">
        <v>11</v>
      </c>
      <c r="I12" s="71" t="s">
        <v>12</v>
      </c>
      <c r="J12" s="72" t="s">
        <v>13</v>
      </c>
      <c r="K12" s="91" t="s">
        <v>7</v>
      </c>
      <c r="L12" s="91" t="s">
        <v>8</v>
      </c>
      <c r="M12" s="91" t="s">
        <v>9</v>
      </c>
      <c r="N12" s="91" t="s">
        <v>10</v>
      </c>
      <c r="O12" s="91" t="s">
        <v>11</v>
      </c>
      <c r="P12" s="64" t="s">
        <v>7</v>
      </c>
      <c r="Q12" s="64" t="s">
        <v>8</v>
      </c>
      <c r="R12" s="64" t="s">
        <v>9</v>
      </c>
      <c r="S12" s="64" t="s">
        <v>10</v>
      </c>
      <c r="T12" s="64" t="s">
        <v>11</v>
      </c>
    </row>
    <row r="13" spans="1:20" s="4" customFormat="1" ht="19.5" customHeight="1">
      <c r="A13" s="13">
        <v>1</v>
      </c>
      <c r="B13" s="57" t="s">
        <v>14</v>
      </c>
      <c r="C13" s="60" t="s">
        <v>15</v>
      </c>
      <c r="D13" s="73">
        <v>62000</v>
      </c>
      <c r="E13" s="74">
        <v>110000</v>
      </c>
      <c r="F13" s="74">
        <v>107000</v>
      </c>
      <c r="G13" s="74">
        <v>27000</v>
      </c>
      <c r="H13" s="74">
        <v>107000</v>
      </c>
      <c r="I13" s="74">
        <v>107000</v>
      </c>
      <c r="J13" s="75">
        <v>110000</v>
      </c>
      <c r="K13" s="66">
        <f>VLOOKUP(B13,'[1]PRADO  LC 90  VX AT 3400CC 5P T'!B$11:H$370,7,0)</f>
        <v>63207.14</v>
      </c>
      <c r="L13" s="67">
        <f>VLOOKUP(B13,'[1]FORTUNER SR5 MT 4000CC 4X4'!B$12:H$402,7,0)</f>
        <v>112141.7</v>
      </c>
      <c r="M13" s="68">
        <f>VLOOKUP(B13,'[1]PRADO  LC 150  TX AT 4000CC 5P'!B$11:H$353,7,0)</f>
        <v>109083.29</v>
      </c>
      <c r="N13" s="67">
        <f>VLOOKUP(B13,'[1]BURBUJA  LC 80  AUTANA FZJ80 '!B$12:H$369,7,0)</f>
        <v>27525.69</v>
      </c>
      <c r="O13" s="67">
        <f>VLOOKUP(B13,'[1]PRADO  LC 150  TX-L AT 4000CC 5'!B$12:H$358,7,0)</f>
        <v>109083.29</v>
      </c>
      <c r="P13" s="65">
        <f>AVERAGE(D13,K13)</f>
        <v>62603.57</v>
      </c>
      <c r="Q13" s="65">
        <f>AVERAGE(E13,L13)</f>
        <v>111070.85</v>
      </c>
      <c r="R13" s="65">
        <f t="shared" ref="R13:T13" si="0">AVERAGE(F13,M13)</f>
        <v>108041.64499999999</v>
      </c>
      <c r="S13" s="65">
        <f t="shared" si="0"/>
        <v>27262.845000000001</v>
      </c>
      <c r="T13" s="65">
        <f t="shared" si="0"/>
        <v>108041.64499999999</v>
      </c>
    </row>
    <row r="14" spans="1:20" s="4" customFormat="1" ht="19.5" customHeight="1">
      <c r="A14" s="5">
        <v>2</v>
      </c>
      <c r="B14" s="58" t="s">
        <v>16</v>
      </c>
      <c r="C14" s="61" t="s">
        <v>15</v>
      </c>
      <c r="D14" s="76">
        <v>25000</v>
      </c>
      <c r="E14" s="77">
        <v>36999</v>
      </c>
      <c r="F14" s="77">
        <v>45999</v>
      </c>
      <c r="G14" s="77">
        <v>31000</v>
      </c>
      <c r="H14" s="77">
        <v>45999</v>
      </c>
      <c r="I14" s="77">
        <v>45999</v>
      </c>
      <c r="J14" s="78">
        <v>36999</v>
      </c>
      <c r="K14" s="66">
        <f>VLOOKUP(B14,'[1]PRADO  LC 90  VX AT 3400CC 5P T'!B$11:H$370,7,0)</f>
        <v>25486.75</v>
      </c>
      <c r="L14" s="67">
        <f>VLOOKUP(B14,'[1]FORTUNER SR5 MT 4000CC 4X4'!B$12:H$402,7,0)</f>
        <v>37719.339</v>
      </c>
      <c r="M14" s="68">
        <f>VLOOKUP(B14,'[1]PRADO  LC 150  TX AT 4000CC 5P'!B$11:H$353,7,0)</f>
        <v>46894.569000000003</v>
      </c>
      <c r="N14" s="67">
        <f>VLOOKUP(B14,'[1]BURBUJA  LC 80  AUTANA FZJ80 '!B$12:H$369,7,0)</f>
        <v>31603.57</v>
      </c>
      <c r="O14" s="67">
        <f>VLOOKUP(B14,'[1]PRADO  LC 150  TX-L AT 4000CC 5'!B$12:H$358,7,0)</f>
        <v>46894.569000000003</v>
      </c>
      <c r="P14" s="65">
        <f t="shared" ref="P14:P77" si="1">AVERAGE(D14,K14)</f>
        <v>25243.375</v>
      </c>
      <c r="Q14" s="65">
        <f t="shared" ref="Q14:Q77" si="2">AVERAGE(E14,L14)</f>
        <v>37359.169500000004</v>
      </c>
      <c r="R14" s="65">
        <f t="shared" ref="R14:R77" si="3">AVERAGE(F14,M14)</f>
        <v>46446.784500000002</v>
      </c>
      <c r="S14" s="65">
        <f t="shared" ref="S14:S77" si="4">AVERAGE(G14,N14)</f>
        <v>31301.785</v>
      </c>
      <c r="T14" s="65">
        <f t="shared" ref="T14:T77" si="5">AVERAGE(H14,O14)</f>
        <v>46446.784500000002</v>
      </c>
    </row>
    <row r="15" spans="1:20" s="4" customFormat="1" ht="19.5" customHeight="1">
      <c r="A15" s="5">
        <v>3</v>
      </c>
      <c r="B15" s="58" t="s">
        <v>20</v>
      </c>
      <c r="C15" s="61" t="s">
        <v>18</v>
      </c>
      <c r="D15" s="76">
        <v>59500</v>
      </c>
      <c r="E15" s="77">
        <v>59500</v>
      </c>
      <c r="F15" s="77">
        <v>59500</v>
      </c>
      <c r="G15" s="77">
        <v>59500</v>
      </c>
      <c r="H15" s="77">
        <v>59500</v>
      </c>
      <c r="I15" s="77">
        <v>59500</v>
      </c>
      <c r="J15" s="78">
        <v>59500</v>
      </c>
      <c r="K15" s="66">
        <f>VLOOKUP(B15,'[1]PRADO  LC 90  VX AT 3400CC 5P T'!B$11:H$370,7,0)</f>
        <v>42461.451000000001</v>
      </c>
      <c r="L15" s="67">
        <f>VLOOKUP(B15,'[1]FORTUNER SR5 MT 4000CC 4X4'!B$12:H$402,7,0)</f>
        <v>42461.451000000001</v>
      </c>
      <c r="M15" s="68">
        <f>VLOOKUP(B15,'[1]PRADO  LC 150  TX AT 4000CC 5P'!B$11:H$353,7,0)</f>
        <v>42461.451000000001</v>
      </c>
      <c r="N15" s="67">
        <f>VLOOKUP(B15,'[1]BURBUJA  LC 80  AUTANA FZJ80 '!B$12:H$369,7,0)</f>
        <v>42461.451000000001</v>
      </c>
      <c r="O15" s="67">
        <f>VLOOKUP(B15,'[1]PRADO  LC 150  TX-L AT 4000CC 5'!B$12:H$358,7,0)</f>
        <v>48526.771999999997</v>
      </c>
      <c r="P15" s="65">
        <f t="shared" si="1"/>
        <v>50980.7255</v>
      </c>
      <c r="Q15" s="65">
        <f t="shared" si="2"/>
        <v>50980.7255</v>
      </c>
      <c r="R15" s="65">
        <f t="shared" si="3"/>
        <v>50980.7255</v>
      </c>
      <c r="S15" s="65">
        <f t="shared" si="4"/>
        <v>50980.7255</v>
      </c>
      <c r="T15" s="65">
        <f t="shared" si="5"/>
        <v>54013.385999999999</v>
      </c>
    </row>
    <row r="16" spans="1:20" s="4" customFormat="1" ht="19.5" customHeight="1">
      <c r="A16" s="5">
        <v>4</v>
      </c>
      <c r="B16" s="58" t="s">
        <v>21</v>
      </c>
      <c r="C16" s="61" t="s">
        <v>18</v>
      </c>
      <c r="D16" s="76">
        <v>59500</v>
      </c>
      <c r="E16" s="77">
        <v>59500</v>
      </c>
      <c r="F16" s="77">
        <v>59500</v>
      </c>
      <c r="G16" s="77">
        <v>59500</v>
      </c>
      <c r="H16" s="77">
        <v>59500</v>
      </c>
      <c r="I16" s="77">
        <v>59500</v>
      </c>
      <c r="J16" s="78">
        <v>59500</v>
      </c>
      <c r="K16" s="66">
        <f>VLOOKUP(B16,'[1]PRADO  LC 90  VX AT 3400CC 5P T'!B$11:H$370,7,0)</f>
        <v>48526.771999999997</v>
      </c>
      <c r="L16" s="67">
        <f>VLOOKUP(B16,'[1]FORTUNER SR5 MT 4000CC 4X4'!B$12:H$402,7,0)</f>
        <v>48526.771999999997</v>
      </c>
      <c r="M16" s="68">
        <f>VLOOKUP(B16,'[1]PRADO  LC 150  TX AT 4000CC 5P'!B$11:H$353,7,0)</f>
        <v>48526.771999999997</v>
      </c>
      <c r="N16" s="67">
        <f>VLOOKUP(B16,'[1]BURBUJA  LC 80  AUTANA FZJ80 '!B$12:H$369,7,0)</f>
        <v>48526.771999999997</v>
      </c>
      <c r="O16" s="67">
        <f>VLOOKUP(B16,'[1]PRADO  LC 150  TX-L AT 4000CC 5'!B$12:H$358,7,0)</f>
        <v>48526.771999999997</v>
      </c>
      <c r="P16" s="65">
        <f t="shared" si="1"/>
        <v>54013.385999999999</v>
      </c>
      <c r="Q16" s="65">
        <f t="shared" si="2"/>
        <v>54013.385999999999</v>
      </c>
      <c r="R16" s="65">
        <f t="shared" si="3"/>
        <v>54013.385999999999</v>
      </c>
      <c r="S16" s="65">
        <f t="shared" si="4"/>
        <v>54013.385999999999</v>
      </c>
      <c r="T16" s="65">
        <f t="shared" si="5"/>
        <v>54013.385999999999</v>
      </c>
    </row>
    <row r="17" spans="1:20" s="4" customFormat="1" ht="19.5" customHeight="1">
      <c r="A17" s="5">
        <v>5</v>
      </c>
      <c r="B17" s="58" t="s">
        <v>22</v>
      </c>
      <c r="C17" s="61" t="s">
        <v>18</v>
      </c>
      <c r="D17" s="76">
        <v>59500</v>
      </c>
      <c r="E17" s="77">
        <v>59500</v>
      </c>
      <c r="F17" s="77">
        <v>59500</v>
      </c>
      <c r="G17" s="77">
        <v>59500</v>
      </c>
      <c r="H17" s="77">
        <v>59500</v>
      </c>
      <c r="I17" s="77">
        <v>59500</v>
      </c>
      <c r="J17" s="78">
        <v>59500</v>
      </c>
      <c r="K17" s="66">
        <f>VLOOKUP(B17,'[1]PRADO  LC 90  VX AT 3400CC 5P T'!B$11:H$370,7,0)</f>
        <v>48526.771999999997</v>
      </c>
      <c r="L17" s="67">
        <f>VLOOKUP(B17,'[1]FORTUNER SR5 MT 4000CC 4X4'!B$12:H$402,7,0)</f>
        <v>48526.771999999997</v>
      </c>
      <c r="M17" s="68">
        <f>VLOOKUP(B17,'[1]PRADO  LC 150  TX AT 4000CC 5P'!B$11:H$353,7,0)</f>
        <v>48526.771999999997</v>
      </c>
      <c r="N17" s="67">
        <f>VLOOKUP(B17,'[1]BURBUJA  LC 80  AUTANA FZJ80 '!B$12:H$369,7,0)</f>
        <v>48526.771999999997</v>
      </c>
      <c r="O17" s="67">
        <f>VLOOKUP(B17,'[1]PRADO  LC 150  TX-L AT 4000CC 5'!B$12:H$358,7,0)</f>
        <v>48526.771999999997</v>
      </c>
      <c r="P17" s="65">
        <f t="shared" si="1"/>
        <v>54013.385999999999</v>
      </c>
      <c r="Q17" s="65">
        <f t="shared" si="2"/>
        <v>54013.385999999999</v>
      </c>
      <c r="R17" s="65">
        <f t="shared" si="3"/>
        <v>54013.385999999999</v>
      </c>
      <c r="S17" s="65">
        <f t="shared" si="4"/>
        <v>54013.385999999999</v>
      </c>
      <c r="T17" s="65">
        <f t="shared" si="5"/>
        <v>54013.385999999999</v>
      </c>
    </row>
    <row r="18" spans="1:20" s="4" customFormat="1" ht="19.5" customHeight="1">
      <c r="A18" s="5">
        <v>6</v>
      </c>
      <c r="B18" s="58" t="s">
        <v>23</v>
      </c>
      <c r="C18" s="61" t="s">
        <v>18</v>
      </c>
      <c r="D18" s="76">
        <v>59500</v>
      </c>
      <c r="E18" s="77">
        <v>59500</v>
      </c>
      <c r="F18" s="77">
        <v>59500</v>
      </c>
      <c r="G18" s="77">
        <v>59500</v>
      </c>
      <c r="H18" s="77">
        <v>59500</v>
      </c>
      <c r="I18" s="77">
        <v>59500</v>
      </c>
      <c r="J18" s="78">
        <v>59500</v>
      </c>
      <c r="K18" s="66">
        <f>VLOOKUP(B18,'[1]PRADO  LC 90  VX AT 3400CC 5P T'!B$11:H$370,7,0)</f>
        <v>48526.771999999997</v>
      </c>
      <c r="L18" s="67">
        <f>VLOOKUP(B18,'[1]FORTUNER SR5 MT 4000CC 4X4'!B$12:H$402,7,0)</f>
        <v>48526.771999999997</v>
      </c>
      <c r="M18" s="68">
        <f>VLOOKUP(B18,'[1]PRADO  LC 150  TX AT 4000CC 5P'!B$11:H$353,7,0)</f>
        <v>48526.771999999997</v>
      </c>
      <c r="N18" s="67">
        <f>VLOOKUP(B18,'[1]BURBUJA  LC 80  AUTANA FZJ80 '!B$12:H$369,7,0)</f>
        <v>48526.771999999997</v>
      </c>
      <c r="O18" s="67">
        <f>VLOOKUP(B18,'[1]PRADO  LC 150  TX-L AT 4000CC 5'!B$12:H$358,7,0)</f>
        <v>45876.15</v>
      </c>
      <c r="P18" s="65">
        <f t="shared" si="1"/>
        <v>54013.385999999999</v>
      </c>
      <c r="Q18" s="65">
        <f t="shared" si="2"/>
        <v>54013.385999999999</v>
      </c>
      <c r="R18" s="65">
        <f t="shared" si="3"/>
        <v>54013.385999999999</v>
      </c>
      <c r="S18" s="65">
        <f t="shared" si="4"/>
        <v>54013.385999999999</v>
      </c>
      <c r="T18" s="65">
        <f t="shared" si="5"/>
        <v>52688.074999999997</v>
      </c>
    </row>
    <row r="19" spans="1:20" s="4" customFormat="1" ht="19.5" customHeight="1">
      <c r="A19" s="5">
        <v>7</v>
      </c>
      <c r="B19" s="58" t="s">
        <v>24</v>
      </c>
      <c r="C19" s="61" t="s">
        <v>15</v>
      </c>
      <c r="D19" s="77" t="s">
        <v>19</v>
      </c>
      <c r="E19" s="77">
        <v>357000</v>
      </c>
      <c r="F19" s="77">
        <v>45000</v>
      </c>
      <c r="G19" s="77">
        <v>110000</v>
      </c>
      <c r="H19" s="77">
        <v>45000</v>
      </c>
      <c r="I19" s="77">
        <v>45000</v>
      </c>
      <c r="J19" s="78">
        <v>357000</v>
      </c>
      <c r="K19" s="66" t="e">
        <f>VLOOKUP(B19,'[1]PRADO  LC 90  VX AT 3400CC 5P T'!B$11:H$370,7,0)</f>
        <v>#N/A</v>
      </c>
      <c r="L19" s="67">
        <f>VLOOKUP(B19,'[1]FORTUNER SR5 MT 4000CC 4X4'!B$12:H$402,7,0)</f>
        <v>363950.79</v>
      </c>
      <c r="M19" s="94">
        <f>VLOOKUP(B19,'[1]PRADO  LC 150  TX AT 4000CC 5P'!B$11:H$353,7,0)</f>
        <v>45876.15</v>
      </c>
      <c r="N19" s="67">
        <f>VLOOKUP(B19,'[1]BURBUJA  LC 80  AUTANA FZJ80 '!B$12:H$369,7,0)</f>
        <v>112141.7</v>
      </c>
      <c r="O19" s="67">
        <f>VLOOKUP(B19,'[1]PRADO  LC 150  TX-L AT 4000CC 5'!B$12:H$358,7,0)</f>
        <v>45876.15</v>
      </c>
      <c r="P19" s="65" t="s">
        <v>19</v>
      </c>
      <c r="Q19" s="65">
        <f t="shared" si="2"/>
        <v>360475.39500000002</v>
      </c>
      <c r="R19" s="65">
        <f t="shared" si="3"/>
        <v>45438.074999999997</v>
      </c>
      <c r="S19" s="65">
        <f t="shared" si="4"/>
        <v>111070.85</v>
      </c>
      <c r="T19" s="65">
        <f t="shared" si="5"/>
        <v>45438.074999999997</v>
      </c>
    </row>
    <row r="20" spans="1:20" s="4" customFormat="1" ht="19.5" customHeight="1">
      <c r="A20" s="5">
        <v>8</v>
      </c>
      <c r="B20" s="58" t="s">
        <v>25</v>
      </c>
      <c r="C20" s="61" t="s">
        <v>15</v>
      </c>
      <c r="D20" s="76">
        <v>5138000</v>
      </c>
      <c r="E20" s="77">
        <v>5789000</v>
      </c>
      <c r="F20" s="77">
        <v>5750000</v>
      </c>
      <c r="G20" s="77">
        <v>6496001</v>
      </c>
      <c r="H20" s="77">
        <v>5750000</v>
      </c>
      <c r="I20" s="77">
        <v>5750000</v>
      </c>
      <c r="J20" s="78">
        <v>5789000</v>
      </c>
      <c r="K20" s="66">
        <f>VLOOKUP(B20,'[1]PRADO  LC 90  VX AT 3400CC 5P T'!B$11:H$370,7,0)</f>
        <v>5238036.8600000003</v>
      </c>
      <c r="L20" s="67">
        <f>VLOOKUP(B20,'[1]FORTUNER SR5 MT 4000CC 4X4'!B$12:H$402,7,0)</f>
        <v>6487907.0800000001</v>
      </c>
      <c r="M20" s="68">
        <f>VLOOKUP(B20,'[1]PRADO  LC 150  TX AT 4000CC 5P'!B$11:H$353,7,0)</f>
        <v>5861952.5</v>
      </c>
      <c r="N20" s="67">
        <f>VLOOKUP(B20,'[1]BURBUJA  LC 80  AUTANA FZJ80 '!B$12:H$369,7,0)</f>
        <v>6622478.1710000001</v>
      </c>
      <c r="O20" s="67">
        <f>VLOOKUP(B20,'[1]PRADO  LC 150  TX-L AT 4000CC 5'!B$12:H$358,7,0)</f>
        <v>5861952.5</v>
      </c>
      <c r="P20" s="65">
        <f t="shared" si="1"/>
        <v>5188018.43</v>
      </c>
      <c r="Q20" s="65">
        <f t="shared" si="2"/>
        <v>6138453.54</v>
      </c>
      <c r="R20" s="65">
        <f t="shared" si="3"/>
        <v>5805976.25</v>
      </c>
      <c r="S20" s="65">
        <f t="shared" si="4"/>
        <v>6559239.5855</v>
      </c>
      <c r="T20" s="65">
        <f t="shared" si="5"/>
        <v>5805976.25</v>
      </c>
    </row>
    <row r="21" spans="1:20" s="4" customFormat="1" ht="19.5" customHeight="1">
      <c r="A21" s="5">
        <v>9</v>
      </c>
      <c r="B21" s="58" t="s">
        <v>27</v>
      </c>
      <c r="C21" s="61" t="s">
        <v>28</v>
      </c>
      <c r="D21" s="79" t="s">
        <v>19</v>
      </c>
      <c r="E21" s="79" t="s">
        <v>19</v>
      </c>
      <c r="F21" s="77">
        <v>593000</v>
      </c>
      <c r="G21" s="79" t="s">
        <v>19</v>
      </c>
      <c r="H21" s="77">
        <v>593000</v>
      </c>
      <c r="I21" s="77">
        <v>593000</v>
      </c>
      <c r="J21" s="80" t="s">
        <v>19</v>
      </c>
      <c r="K21" s="66" t="e">
        <f>VLOOKUP(B21,'[1]PRADO  LC 90  VX AT 3400CC 5P T'!B$11:H$370,7,0)</f>
        <v>#N/A</v>
      </c>
      <c r="L21" s="67" t="e">
        <f>VLOOKUP(B21,'[1]FORTUNER SR5 MT 4000CC 4X4'!B$12:H$402,7,0)</f>
        <v>#N/A</v>
      </c>
      <c r="M21" s="94">
        <f>VLOOKUP(B21,'[1]PRADO  LC 150  TX AT 4000CC 5P'!B$11:H$353,7,0)</f>
        <v>604545.71</v>
      </c>
      <c r="N21" s="67" t="e">
        <f>VLOOKUP(B21,'[1]BURBUJA  LC 80  AUTANA FZJ80 '!B$12:H$369,7,0)</f>
        <v>#N/A</v>
      </c>
      <c r="O21" s="67">
        <f>VLOOKUP(B21,'[1]PRADO  LC 150  TX-L AT 4000CC 5'!B$12:H$358,7,0)</f>
        <v>604545.71</v>
      </c>
      <c r="P21" s="65" t="s">
        <v>19</v>
      </c>
      <c r="Q21" s="65" t="s">
        <v>19</v>
      </c>
      <c r="R21" s="65">
        <f t="shared" si="3"/>
        <v>598772.85499999998</v>
      </c>
      <c r="S21" s="65" t="s">
        <v>19</v>
      </c>
      <c r="T21" s="65">
        <f t="shared" si="5"/>
        <v>598772.85499999998</v>
      </c>
    </row>
    <row r="22" spans="1:20" s="4" customFormat="1" ht="19.5" customHeight="1">
      <c r="A22" s="5">
        <v>10</v>
      </c>
      <c r="B22" s="58" t="s">
        <v>29</v>
      </c>
      <c r="C22" s="61" t="s">
        <v>15</v>
      </c>
      <c r="D22" s="76">
        <v>1443000</v>
      </c>
      <c r="E22" s="77">
        <v>939000</v>
      </c>
      <c r="F22" s="77">
        <v>1103000</v>
      </c>
      <c r="G22" s="77">
        <v>460000</v>
      </c>
      <c r="H22" s="77">
        <v>1103000</v>
      </c>
      <c r="I22" s="77">
        <v>1103000</v>
      </c>
      <c r="J22" s="78">
        <v>939000</v>
      </c>
      <c r="K22" s="66">
        <f>VLOOKUP(B22,'[1]PRADO  LC 90  VX AT 3400CC 5P T'!B$11:H$370,7,0)</f>
        <v>1471095.21</v>
      </c>
      <c r="L22" s="67">
        <f>VLOOKUP(B22,'[1]FORTUNER SR5 MT 4000CC 4X4'!B$12:H$402,7,0)</f>
        <v>957282.33</v>
      </c>
      <c r="M22" s="68">
        <f>VLOOKUP(B22,'[1]PRADO  LC 150  TX AT 4000CC 5P'!B$11:H$353,7,0)</f>
        <v>1049034.6299999999</v>
      </c>
      <c r="N22" s="67">
        <f>VLOOKUP(B22,'[1]BURBUJA  LC 80  AUTANA FZJ80 '!B$12:H$369,7,0)</f>
        <v>468956.2</v>
      </c>
      <c r="O22" s="67">
        <f>VLOOKUP(B22,'[1]PRADO  LC 150  TX-L AT 4000CC 5'!B$12:H$358,7,0)</f>
        <v>1049034.6299999999</v>
      </c>
      <c r="P22" s="65">
        <f t="shared" si="1"/>
        <v>1457047.605</v>
      </c>
      <c r="Q22" s="65">
        <f t="shared" si="2"/>
        <v>948141.16500000004</v>
      </c>
      <c r="R22" s="65">
        <f t="shared" si="3"/>
        <v>1076017.3149999999</v>
      </c>
      <c r="S22" s="65">
        <f t="shared" si="4"/>
        <v>464478.1</v>
      </c>
      <c r="T22" s="65">
        <f t="shared" si="5"/>
        <v>1076017.3149999999</v>
      </c>
    </row>
    <row r="23" spans="1:20" s="4" customFormat="1" ht="19.5" customHeight="1">
      <c r="A23" s="5">
        <v>11</v>
      </c>
      <c r="B23" s="58" t="s">
        <v>30</v>
      </c>
      <c r="C23" s="61" t="s">
        <v>28</v>
      </c>
      <c r="D23" s="79" t="s">
        <v>19</v>
      </c>
      <c r="E23" s="79" t="s">
        <v>19</v>
      </c>
      <c r="F23" s="79" t="s">
        <v>19</v>
      </c>
      <c r="G23" s="77">
        <v>1110999</v>
      </c>
      <c r="H23" s="79" t="s">
        <v>19</v>
      </c>
      <c r="I23" s="79" t="s">
        <v>19</v>
      </c>
      <c r="J23" s="80" t="s">
        <v>19</v>
      </c>
      <c r="K23" s="66" t="e">
        <f>VLOOKUP(B23,'[1]PRADO  LC 90  VX AT 3400CC 5P T'!B$11:H$370,7,0)</f>
        <v>#N/A</v>
      </c>
      <c r="L23" s="67" t="e">
        <f>VLOOKUP(B23,'[1]FORTUNER SR5 MT 4000CC 4X4'!B$12:H$402,7,0)</f>
        <v>#N/A</v>
      </c>
      <c r="M23" s="94" t="e">
        <f>VLOOKUP(B23,'[1]PRADO  LC 150  TX AT 4000CC 5P'!B$11:H$353,7,0)</f>
        <v>#N/A</v>
      </c>
      <c r="N23" s="67">
        <f>VLOOKUP(B23,'[1]BURBUJA  LC 80  AUTANA FZJ80 '!B$12:H$369,7,0)</f>
        <v>1132630.1189999999</v>
      </c>
      <c r="O23" s="67" t="e">
        <f>VLOOKUP(B23,'[1]PRADO  LC 150  TX-L AT 4000CC 5'!B$12:H$358,7,0)</f>
        <v>#N/A</v>
      </c>
      <c r="P23" s="65" t="s">
        <v>19</v>
      </c>
      <c r="Q23" s="65" t="s">
        <v>19</v>
      </c>
      <c r="R23" s="65" t="s">
        <v>19</v>
      </c>
      <c r="S23" s="65">
        <f t="shared" si="4"/>
        <v>1121814.5595</v>
      </c>
      <c r="T23" s="65" t="s">
        <v>19</v>
      </c>
    </row>
    <row r="24" spans="1:20" s="4" customFormat="1" ht="19.5" customHeight="1">
      <c r="A24" s="5">
        <v>12</v>
      </c>
      <c r="B24" s="58" t="s">
        <v>32</v>
      </c>
      <c r="C24" s="61" t="s">
        <v>15</v>
      </c>
      <c r="D24" s="76">
        <v>413000</v>
      </c>
      <c r="E24" s="77">
        <v>265000</v>
      </c>
      <c r="F24" s="77">
        <v>277999</v>
      </c>
      <c r="G24" s="77">
        <v>418001</v>
      </c>
      <c r="H24" s="77">
        <v>277999</v>
      </c>
      <c r="I24" s="77">
        <v>277999</v>
      </c>
      <c r="J24" s="78">
        <v>265000</v>
      </c>
      <c r="K24" s="66">
        <f>VLOOKUP(B24,'[1]PRADO  LC 90  VX AT 3400CC 5P T'!B$11:H$370,7,0)</f>
        <v>421041.11</v>
      </c>
      <c r="L24" s="67">
        <f>VLOOKUP(B24,'[1]FORTUNER SR5 MT 4000CC 4X4'!B$12:H$402,7,0)</f>
        <v>270159.55</v>
      </c>
      <c r="M24" s="68">
        <f>VLOOKUP(B24,'[1]PRADO  LC 150  TX AT 4000CC 5P'!B$11:H$353,7,0)</f>
        <v>283411.609</v>
      </c>
      <c r="N24" s="67">
        <f>VLOOKUP(B24,'[1]BURBUJA  LC 80  AUTANA FZJ80 '!B$12:H$369,7,0)</f>
        <v>426139.511</v>
      </c>
      <c r="O24" s="67">
        <f>VLOOKUP(B24,'[1]PRADO  LC 150  TX-L AT 4000CC 5'!B$12:H$358,7,0)</f>
        <v>283411.609</v>
      </c>
      <c r="P24" s="65">
        <f t="shared" si="1"/>
        <v>417020.55499999999</v>
      </c>
      <c r="Q24" s="65">
        <f t="shared" si="2"/>
        <v>267579.77500000002</v>
      </c>
      <c r="R24" s="65">
        <f t="shared" si="3"/>
        <v>280705.30449999997</v>
      </c>
      <c r="S24" s="65">
        <f t="shared" si="4"/>
        <v>422070.25549999997</v>
      </c>
      <c r="T24" s="65">
        <f t="shared" si="5"/>
        <v>280705.30449999997</v>
      </c>
    </row>
    <row r="25" spans="1:20" s="4" customFormat="1" ht="19.5" customHeight="1">
      <c r="A25" s="5">
        <v>13</v>
      </c>
      <c r="B25" s="58" t="s">
        <v>33</v>
      </c>
      <c r="C25" s="61" t="s">
        <v>15</v>
      </c>
      <c r="D25" s="76">
        <v>102000</v>
      </c>
      <c r="E25" s="77">
        <v>82001</v>
      </c>
      <c r="F25" s="77">
        <v>108000</v>
      </c>
      <c r="G25" s="77">
        <v>110162</v>
      </c>
      <c r="H25" s="77">
        <v>108000</v>
      </c>
      <c r="I25" s="77">
        <v>108000</v>
      </c>
      <c r="J25" s="78">
        <v>82001</v>
      </c>
      <c r="K25" s="66">
        <f>VLOOKUP(B25,'[1]PRADO  LC 90  VX AT 3400CC 5P T'!B$11:H$370,7,0)</f>
        <v>103985.94</v>
      </c>
      <c r="L25" s="67">
        <f>VLOOKUP(B25,'[1]FORTUNER SR5 MT 4000CC 4X4'!B$12:H$402,7,0)</f>
        <v>83597.591</v>
      </c>
      <c r="M25" s="68">
        <f>VLOOKUP(B25,'[1]PRADO  LC 150  TX AT 4000CC 5P'!B$11:H$353,7,0)</f>
        <v>110102.76</v>
      </c>
      <c r="N25" s="67">
        <f>VLOOKUP(B25,'[1]BURBUJA  LC 80  AUTANA FZJ80 '!B$12:H$369,7,0)</f>
        <v>117239.05</v>
      </c>
      <c r="O25" s="67">
        <f>VLOOKUP(B25,'[1]PRADO  LC 150  TX-L AT 4000CC 5'!B$12:H$358,7,0)</f>
        <v>110102.76</v>
      </c>
      <c r="P25" s="65">
        <f t="shared" si="1"/>
        <v>102992.97</v>
      </c>
      <c r="Q25" s="65">
        <f t="shared" si="2"/>
        <v>82799.295500000007</v>
      </c>
      <c r="R25" s="65">
        <f t="shared" si="3"/>
        <v>109051.38</v>
      </c>
      <c r="S25" s="65">
        <f t="shared" si="4"/>
        <v>113700.52499999999</v>
      </c>
      <c r="T25" s="65">
        <f t="shared" si="5"/>
        <v>109051.38</v>
      </c>
    </row>
    <row r="26" spans="1:20" s="4" customFormat="1" ht="19.5" customHeight="1">
      <c r="A26" s="5">
        <v>14</v>
      </c>
      <c r="B26" s="58" t="s">
        <v>34</v>
      </c>
      <c r="C26" s="61" t="s">
        <v>15</v>
      </c>
      <c r="D26" s="79" t="s">
        <v>19</v>
      </c>
      <c r="E26" s="77">
        <v>448000</v>
      </c>
      <c r="F26" s="79" t="s">
        <v>19</v>
      </c>
      <c r="G26" s="77">
        <v>201001</v>
      </c>
      <c r="H26" s="79" t="s">
        <v>19</v>
      </c>
      <c r="I26" s="79" t="s">
        <v>19</v>
      </c>
      <c r="J26" s="78">
        <v>448000</v>
      </c>
      <c r="K26" s="66" t="e">
        <f>VLOOKUP(B26,'[1]PRADO  LC 90  VX AT 3400CC 5P T'!B$11:H$370,7,0)</f>
        <v>#N/A</v>
      </c>
      <c r="L26" s="67">
        <f>VLOOKUP(B26,'[1]FORTUNER SR5 MT 4000CC 4X4'!B$12:H$402,7,0)</f>
        <v>456722.56</v>
      </c>
      <c r="M26" s="94" t="e">
        <f>VLOOKUP(B26,'[1]PRADO  LC 150  TX AT 4000CC 5P'!B$11:H$353,7,0)</f>
        <v>#N/A</v>
      </c>
      <c r="N26" s="67">
        <f>VLOOKUP(B26,'[1]BURBUJA  LC 80  AUTANA FZJ80 '!B$12:H$369,7,0)</f>
        <v>181465.66</v>
      </c>
      <c r="O26" s="67" t="e">
        <f>VLOOKUP(B26,'[1]PRADO  LC 150  TX-L AT 4000CC 5'!B$12:H$358,7,0)</f>
        <v>#N/A</v>
      </c>
      <c r="P26" s="65" t="s">
        <v>19</v>
      </c>
      <c r="Q26" s="65">
        <f t="shared" si="2"/>
        <v>452361.28</v>
      </c>
      <c r="R26" s="65" t="s">
        <v>19</v>
      </c>
      <c r="S26" s="65">
        <f t="shared" si="4"/>
        <v>191233.33000000002</v>
      </c>
      <c r="T26" s="65" t="s">
        <v>19</v>
      </c>
    </row>
    <row r="27" spans="1:20" s="4" customFormat="1" ht="19.5" customHeight="1">
      <c r="A27" s="5">
        <v>15</v>
      </c>
      <c r="B27" s="58" t="s">
        <v>35</v>
      </c>
      <c r="C27" s="61" t="s">
        <v>15</v>
      </c>
      <c r="D27" s="79" t="s">
        <v>19</v>
      </c>
      <c r="E27" s="77">
        <v>167999</v>
      </c>
      <c r="F27" s="79" t="s">
        <v>19</v>
      </c>
      <c r="G27" s="77">
        <v>758000</v>
      </c>
      <c r="H27" s="79" t="s">
        <v>19</v>
      </c>
      <c r="I27" s="79" t="s">
        <v>19</v>
      </c>
      <c r="J27" s="78">
        <v>167999</v>
      </c>
      <c r="K27" s="66" t="e">
        <f>VLOOKUP(B27,'[1]PRADO  LC 90  VX AT 3400CC 5P T'!B$11:H$370,7,0)</f>
        <v>#N/A</v>
      </c>
      <c r="L27" s="67">
        <f>VLOOKUP(B27,'[1]FORTUNER SR5 MT 4000CC 4X4'!B$12:H$402,7,0)</f>
        <v>171269.90899999999</v>
      </c>
      <c r="M27" s="94" t="e">
        <f>VLOOKUP(B27,'[1]PRADO  LC 150  TX AT 4000CC 5P'!B$11:H$353,7,0)</f>
        <v>#N/A</v>
      </c>
      <c r="N27" s="67">
        <f>VLOOKUP(B27,'[1]BURBUJA  LC 80  AUTANA FZJ80 '!B$12:H$369,7,0)</f>
        <v>849218.51</v>
      </c>
      <c r="O27" s="67" t="e">
        <f>VLOOKUP(B27,'[1]PRADO  LC 150  TX-L AT 4000CC 5'!B$12:H$358,7,0)</f>
        <v>#N/A</v>
      </c>
      <c r="P27" s="65" t="s">
        <v>19</v>
      </c>
      <c r="Q27" s="65">
        <f t="shared" si="2"/>
        <v>169634.45449999999</v>
      </c>
      <c r="R27" s="65" t="s">
        <v>19</v>
      </c>
      <c r="S27" s="65">
        <f t="shared" si="4"/>
        <v>803609.255</v>
      </c>
      <c r="T27" s="65" t="s">
        <v>19</v>
      </c>
    </row>
    <row r="28" spans="1:20" s="4" customFormat="1" ht="19.5" customHeight="1">
      <c r="A28" s="5">
        <v>16</v>
      </c>
      <c r="B28" s="58" t="s">
        <v>36</v>
      </c>
      <c r="C28" s="61" t="s">
        <v>15</v>
      </c>
      <c r="D28" s="79" t="s">
        <v>19</v>
      </c>
      <c r="E28" s="77">
        <v>167999</v>
      </c>
      <c r="F28" s="79" t="s">
        <v>19</v>
      </c>
      <c r="G28" s="77">
        <v>457000</v>
      </c>
      <c r="H28" s="79" t="s">
        <v>19</v>
      </c>
      <c r="I28" s="79" t="s">
        <v>19</v>
      </c>
      <c r="J28" s="78">
        <v>167999</v>
      </c>
      <c r="K28" s="66" t="e">
        <f>VLOOKUP(B28,'[1]PRADO  LC 90  VX AT 3400CC 5P T'!B$11:H$370,7,0)</f>
        <v>#N/A</v>
      </c>
      <c r="L28" s="67">
        <f>VLOOKUP(B28,'[1]FORTUNER SR5 MT 4000CC 4X4'!B$12:H$402,7,0)</f>
        <v>171269.90899999999</v>
      </c>
      <c r="M28" s="94" t="e">
        <f>VLOOKUP(B28,'[1]PRADO  LC 150  TX AT 4000CC 5P'!B$11:H$353,7,0)</f>
        <v>#N/A</v>
      </c>
      <c r="N28" s="67">
        <f>VLOOKUP(B28,'[1]BURBUJA  LC 80  AUTANA FZJ80 '!B$12:H$369,7,0)</f>
        <v>465897.79</v>
      </c>
      <c r="O28" s="67" t="e">
        <f>VLOOKUP(B28,'[1]PRADO  LC 150  TX-L AT 4000CC 5'!B$12:H$358,7,0)</f>
        <v>#N/A</v>
      </c>
      <c r="P28" s="65" t="s">
        <v>19</v>
      </c>
      <c r="Q28" s="65">
        <f t="shared" si="2"/>
        <v>169634.45449999999</v>
      </c>
      <c r="R28" s="65" t="s">
        <v>19</v>
      </c>
      <c r="S28" s="65">
        <f t="shared" si="4"/>
        <v>461448.89500000002</v>
      </c>
      <c r="T28" s="65" t="s">
        <v>19</v>
      </c>
    </row>
    <row r="29" spans="1:20" s="4" customFormat="1" ht="19.5" customHeight="1">
      <c r="A29" s="5">
        <v>17</v>
      </c>
      <c r="B29" s="58" t="s">
        <v>37</v>
      </c>
      <c r="C29" s="61" t="s">
        <v>15</v>
      </c>
      <c r="D29" s="79" t="s">
        <v>19</v>
      </c>
      <c r="E29" s="77">
        <v>384000</v>
      </c>
      <c r="F29" s="79" t="s">
        <v>19</v>
      </c>
      <c r="G29" s="77">
        <v>824000</v>
      </c>
      <c r="H29" s="79" t="s">
        <v>19</v>
      </c>
      <c r="I29" s="79" t="s">
        <v>19</v>
      </c>
      <c r="J29" s="78">
        <v>384000</v>
      </c>
      <c r="K29" s="66" t="e">
        <f>VLOOKUP(B29,'[1]PRADO  LC 90  VX AT 3400CC 5P T'!B$11:H$370,7,0)</f>
        <v>#N/A</v>
      </c>
      <c r="L29" s="67">
        <f>VLOOKUP(B29,'[1]FORTUNER SR5 MT 4000CC 4X4'!B$12:H$402,7,0)</f>
        <v>391476.47999999998</v>
      </c>
      <c r="M29" s="94" t="e">
        <f>VLOOKUP(B29,'[1]PRADO  LC 150  TX AT 4000CC 5P'!B$11:H$353,7,0)</f>
        <v>#N/A</v>
      </c>
      <c r="N29" s="67">
        <f>VLOOKUP(B29,'[1]BURBUJA  LC 80  AUTANA FZJ80 '!B$12:H$369,7,0)</f>
        <v>840043.28</v>
      </c>
      <c r="O29" s="67" t="e">
        <f>VLOOKUP(B29,'[1]PRADO  LC 150  TX-L AT 4000CC 5'!B$12:H$358,7,0)</f>
        <v>#N/A</v>
      </c>
      <c r="P29" s="65" t="s">
        <v>19</v>
      </c>
      <c r="Q29" s="65">
        <f t="shared" si="2"/>
        <v>387738.24</v>
      </c>
      <c r="R29" s="65" t="s">
        <v>19</v>
      </c>
      <c r="S29" s="65">
        <f t="shared" si="4"/>
        <v>832021.64</v>
      </c>
      <c r="T29" s="65" t="s">
        <v>19</v>
      </c>
    </row>
    <row r="30" spans="1:20" s="4" customFormat="1" ht="19.5" customHeight="1">
      <c r="A30" s="5">
        <v>18</v>
      </c>
      <c r="B30" s="58" t="s">
        <v>38</v>
      </c>
      <c r="C30" s="61" t="s">
        <v>28</v>
      </c>
      <c r="D30" s="79" t="s">
        <v>19</v>
      </c>
      <c r="E30" s="77">
        <v>448000</v>
      </c>
      <c r="F30" s="79" t="s">
        <v>19</v>
      </c>
      <c r="G30" s="77">
        <v>166000</v>
      </c>
      <c r="H30" s="79" t="s">
        <v>19</v>
      </c>
      <c r="I30" s="79" t="s">
        <v>19</v>
      </c>
      <c r="J30" s="78">
        <v>448000</v>
      </c>
      <c r="K30" s="66" t="e">
        <f>VLOOKUP(B30,'[1]PRADO  LC 90  VX AT 3400CC 5P T'!B$11:H$370,7,0)</f>
        <v>#N/A</v>
      </c>
      <c r="L30" s="67">
        <f>VLOOKUP(B30,'[1]FORTUNER SR5 MT 4000CC 4X4'!B$12:H$402,7,0)</f>
        <v>456722.56</v>
      </c>
      <c r="M30" s="94" t="e">
        <f>VLOOKUP(B30,'[1]PRADO  LC 150  TX AT 4000CC 5P'!B$11:H$353,7,0)</f>
        <v>#N/A</v>
      </c>
      <c r="N30" s="67">
        <f>VLOOKUP(B30,'[1]BURBUJA  LC 80  AUTANA FZJ80 '!B$12:H$369,7,0)</f>
        <v>169232.02</v>
      </c>
      <c r="O30" s="67" t="e">
        <f>VLOOKUP(B30,'[1]PRADO  LC 150  TX-L AT 4000CC 5'!B$12:H$358,7,0)</f>
        <v>#N/A</v>
      </c>
      <c r="P30" s="65" t="s">
        <v>19</v>
      </c>
      <c r="Q30" s="65">
        <f t="shared" si="2"/>
        <v>452361.28</v>
      </c>
      <c r="R30" s="65" t="s">
        <v>19</v>
      </c>
      <c r="S30" s="65">
        <f t="shared" si="4"/>
        <v>167616.01</v>
      </c>
      <c r="T30" s="65" t="s">
        <v>19</v>
      </c>
    </row>
    <row r="31" spans="1:20" s="4" customFormat="1" ht="19.5" customHeight="1">
      <c r="A31" s="5">
        <v>19</v>
      </c>
      <c r="B31" s="58" t="s">
        <v>39</v>
      </c>
      <c r="C31" s="61" t="s">
        <v>28</v>
      </c>
      <c r="D31" s="79" t="s">
        <v>19</v>
      </c>
      <c r="E31" s="77">
        <v>225187</v>
      </c>
      <c r="F31" s="79" t="s">
        <v>19</v>
      </c>
      <c r="G31" s="77">
        <v>457000</v>
      </c>
      <c r="H31" s="79" t="s">
        <v>19</v>
      </c>
      <c r="I31" s="79" t="s">
        <v>19</v>
      </c>
      <c r="J31" s="78">
        <v>225187</v>
      </c>
      <c r="K31" s="66" t="e">
        <f>VLOOKUP(B31,'[1]PRADO  LC 90  VX AT 3400CC 5P T'!B$11:H$370,7,0)</f>
        <v>#N/A</v>
      </c>
      <c r="L31" s="67">
        <f>VLOOKUP(B31,'[1]FORTUNER SR5 MT 4000CC 4X4'!B$12:H$402,7,0)</f>
        <v>224283.4</v>
      </c>
      <c r="M31" s="94" t="e">
        <f>VLOOKUP(B31,'[1]PRADO  LC 150  TX AT 4000CC 5P'!B$11:H$353,7,0)</f>
        <v>#N/A</v>
      </c>
      <c r="N31" s="67">
        <f>VLOOKUP(B31,'[1]BURBUJA  LC 80  AUTANA FZJ80 '!B$12:H$369,7,0)</f>
        <v>465897.79</v>
      </c>
      <c r="O31" s="67" t="e">
        <f>VLOOKUP(B31,'[1]PRADO  LC 150  TX-L AT 4000CC 5'!B$12:H$358,7,0)</f>
        <v>#N/A</v>
      </c>
      <c r="P31" s="65" t="s">
        <v>19</v>
      </c>
      <c r="Q31" s="65">
        <f t="shared" si="2"/>
        <v>224735.2</v>
      </c>
      <c r="R31" s="65" t="s">
        <v>19</v>
      </c>
      <c r="S31" s="65">
        <f t="shared" si="4"/>
        <v>461448.89500000002</v>
      </c>
      <c r="T31" s="65" t="s">
        <v>19</v>
      </c>
    </row>
    <row r="32" spans="1:20" s="4" customFormat="1" ht="19.5" customHeight="1">
      <c r="A32" s="5">
        <v>20</v>
      </c>
      <c r="B32" s="58" t="s">
        <v>40</v>
      </c>
      <c r="C32" s="61" t="s">
        <v>15</v>
      </c>
      <c r="D32" s="76">
        <v>1382001</v>
      </c>
      <c r="E32" s="77">
        <v>1431000</v>
      </c>
      <c r="F32" s="77">
        <v>1054000</v>
      </c>
      <c r="G32" s="77">
        <v>1542000</v>
      </c>
      <c r="H32" s="77">
        <v>1054000</v>
      </c>
      <c r="I32" s="77">
        <v>1054000</v>
      </c>
      <c r="J32" s="78">
        <v>1431000</v>
      </c>
      <c r="K32" s="66">
        <f>VLOOKUP(B32,'[1]PRADO  LC 90  VX AT 3400CC 5P T'!B$11:H$370,7,0)</f>
        <v>1408908.591</v>
      </c>
      <c r="L32" s="67">
        <f>VLOOKUP(B32,'[1]FORTUNER SR5 MT 4000CC 4X4'!B$12:H$402,7,0)</f>
        <v>1458861.57</v>
      </c>
      <c r="M32" s="68">
        <f>VLOOKUP(B32,'[1]PRADO  LC 150  TX AT 4000CC 5P'!B$11:H$353,7,0)</f>
        <v>1074521.3799999999</v>
      </c>
      <c r="N32" s="67">
        <f>VLOOKUP(B32,'[1]BURBUJA  LC 80  AUTANA FZJ80 '!B$12:H$369,7,0)</f>
        <v>1572022.74</v>
      </c>
      <c r="O32" s="67">
        <f>VLOOKUP(B32,'[1]PRADO  LC 150  TX-L AT 4000CC 5'!B$12:H$358,7,0)</f>
        <v>1074521.3799999999</v>
      </c>
      <c r="P32" s="65">
        <f t="shared" si="1"/>
        <v>1395454.7955</v>
      </c>
      <c r="Q32" s="65">
        <f t="shared" si="2"/>
        <v>1444930.7850000001</v>
      </c>
      <c r="R32" s="65">
        <f t="shared" si="3"/>
        <v>1064260.69</v>
      </c>
      <c r="S32" s="65">
        <f t="shared" si="4"/>
        <v>1557011.37</v>
      </c>
      <c r="T32" s="65">
        <f t="shared" si="5"/>
        <v>1064260.69</v>
      </c>
    </row>
    <row r="33" spans="1:20" s="4" customFormat="1" ht="19.5" customHeight="1">
      <c r="A33" s="5">
        <v>21</v>
      </c>
      <c r="B33" s="58" t="s">
        <v>41</v>
      </c>
      <c r="C33" s="61" t="s">
        <v>28</v>
      </c>
      <c r="D33" s="76">
        <v>1382001</v>
      </c>
      <c r="E33" s="77">
        <v>1431000</v>
      </c>
      <c r="F33" s="77">
        <v>1054000</v>
      </c>
      <c r="G33" s="77">
        <v>1542000</v>
      </c>
      <c r="H33" s="77">
        <v>1054000</v>
      </c>
      <c r="I33" s="77">
        <v>1054000</v>
      </c>
      <c r="J33" s="78">
        <v>1431000</v>
      </c>
      <c r="K33" s="66">
        <f>VLOOKUP(B33,'[1]PRADO  LC 90  VX AT 3400CC 5P T'!B$11:H$370,7,0)</f>
        <v>1408908.591</v>
      </c>
      <c r="L33" s="67">
        <f>VLOOKUP(B33,'[1]FORTUNER SR5 MT 4000CC 4X4'!B$12:H$402,7,0)</f>
        <v>1458861.57</v>
      </c>
      <c r="M33" s="68">
        <f>VLOOKUP(B33,'[1]PRADO  LC 150  TX AT 4000CC 5P'!B$11:H$353,7,0)</f>
        <v>1074521.3799999999</v>
      </c>
      <c r="N33" s="67">
        <f>VLOOKUP(B33,'[1]BURBUJA  LC 80  AUTANA FZJ80 '!B$12:H$369,7,0)</f>
        <v>1572022.74</v>
      </c>
      <c r="O33" s="67">
        <f>VLOOKUP(B33,'[1]PRADO  LC 150  TX-L AT 4000CC 5'!B$12:H$358,7,0)</f>
        <v>1074521.3799999999</v>
      </c>
      <c r="P33" s="65">
        <f t="shared" si="1"/>
        <v>1395454.7955</v>
      </c>
      <c r="Q33" s="65">
        <f t="shared" si="2"/>
        <v>1444930.7850000001</v>
      </c>
      <c r="R33" s="65">
        <f t="shared" si="3"/>
        <v>1064260.69</v>
      </c>
      <c r="S33" s="65">
        <f t="shared" si="4"/>
        <v>1557011.37</v>
      </c>
      <c r="T33" s="65">
        <f t="shared" si="5"/>
        <v>1064260.69</v>
      </c>
    </row>
    <row r="34" spans="1:20" s="4" customFormat="1" ht="19.5" customHeight="1">
      <c r="A34" s="5">
        <v>22</v>
      </c>
      <c r="B34" s="58" t="s">
        <v>42</v>
      </c>
      <c r="C34" s="61" t="s">
        <v>28</v>
      </c>
      <c r="D34" s="76">
        <v>5000</v>
      </c>
      <c r="E34" s="77">
        <v>5000</v>
      </c>
      <c r="F34" s="77">
        <v>5000</v>
      </c>
      <c r="G34" s="77">
        <v>5000</v>
      </c>
      <c r="H34" s="77">
        <v>5000</v>
      </c>
      <c r="I34" s="77">
        <v>5000</v>
      </c>
      <c r="J34" s="78">
        <v>5000</v>
      </c>
      <c r="K34" s="66">
        <f>VLOOKUP(B34,'[1]PRADO  LC 90  VX AT 3400CC 5P T'!B$11:H$370,7,0)</f>
        <v>5097.3500000000004</v>
      </c>
      <c r="L34" s="67">
        <f>VLOOKUP(B34,'[1]FORTUNER SR5 MT 4000CC 4X4'!B$12:H$402,7,0)</f>
        <v>5097.3500000000004</v>
      </c>
      <c r="M34" s="68">
        <f>VLOOKUP(B34,'[1]PRADO  LC 150  TX AT 4000CC 5P'!B$11:H$353,7,0)</f>
        <v>5097.3500000000004</v>
      </c>
      <c r="N34" s="67">
        <f>VLOOKUP(B34,'[1]BURBUJA  LC 80  AUTANA FZJ80 '!B$12:H$369,7,0)</f>
        <v>5097.3500000000004</v>
      </c>
      <c r="O34" s="67">
        <f>VLOOKUP(B34,'[1]PRADO  LC 150  TX-L AT 4000CC 5'!B$12:H$358,7,0)</f>
        <v>5097.3500000000004</v>
      </c>
      <c r="P34" s="65">
        <f t="shared" si="1"/>
        <v>5048.6750000000002</v>
      </c>
      <c r="Q34" s="65">
        <f t="shared" si="2"/>
        <v>5048.6750000000002</v>
      </c>
      <c r="R34" s="65">
        <f t="shared" si="3"/>
        <v>5048.6750000000002</v>
      </c>
      <c r="S34" s="65">
        <f t="shared" si="4"/>
        <v>5048.6750000000002</v>
      </c>
      <c r="T34" s="65">
        <f t="shared" si="5"/>
        <v>5048.6750000000002</v>
      </c>
    </row>
    <row r="35" spans="1:20" s="4" customFormat="1" ht="19.5" customHeight="1">
      <c r="A35" s="5">
        <v>23</v>
      </c>
      <c r="B35" s="58" t="s">
        <v>43</v>
      </c>
      <c r="C35" s="61" t="s">
        <v>28</v>
      </c>
      <c r="D35" s="76">
        <v>197000</v>
      </c>
      <c r="E35" s="77">
        <v>189001</v>
      </c>
      <c r="F35" s="77">
        <v>189001</v>
      </c>
      <c r="G35" s="77">
        <v>226000</v>
      </c>
      <c r="H35" s="77">
        <v>189001</v>
      </c>
      <c r="I35" s="77">
        <v>189001</v>
      </c>
      <c r="J35" s="78">
        <v>189001</v>
      </c>
      <c r="K35" s="66">
        <f>VLOOKUP(B35,'[1]PRADO  LC 90  VX AT 3400CC 5P T'!B$11:H$370,7,0)</f>
        <v>200835.59</v>
      </c>
      <c r="L35" s="67">
        <f>VLOOKUP(B35,'[1]FORTUNER SR5 MT 4000CC 4X4'!B$12:H$402,7,0)</f>
        <v>192680.88099999999</v>
      </c>
      <c r="M35" s="68">
        <f>VLOOKUP(B35,'[1]PRADO  LC 150  TX AT 4000CC 5P'!B$11:H$353,7,0)</f>
        <v>192680.88099999999</v>
      </c>
      <c r="N35" s="67">
        <f>VLOOKUP(B35,'[1]BURBUJA  LC 80  AUTANA FZJ80 '!B$12:H$369,7,0)</f>
        <v>230400.22</v>
      </c>
      <c r="O35" s="67">
        <f>VLOOKUP(B35,'[1]PRADO  LC 150  TX-L AT 4000CC 5'!B$12:H$358,7,0)</f>
        <v>192680.88099999999</v>
      </c>
      <c r="P35" s="65">
        <f t="shared" si="1"/>
        <v>198917.79499999998</v>
      </c>
      <c r="Q35" s="65">
        <f t="shared" si="2"/>
        <v>190840.9405</v>
      </c>
      <c r="R35" s="65">
        <f t="shared" si="3"/>
        <v>190840.9405</v>
      </c>
      <c r="S35" s="65">
        <f t="shared" si="4"/>
        <v>228200.11</v>
      </c>
      <c r="T35" s="65">
        <f t="shared" si="5"/>
        <v>190840.9405</v>
      </c>
    </row>
    <row r="36" spans="1:20" s="4" customFormat="1" ht="19.5" customHeight="1">
      <c r="A36" s="5">
        <v>24</v>
      </c>
      <c r="B36" s="58" t="s">
        <v>44</v>
      </c>
      <c r="C36" s="61" t="s">
        <v>15</v>
      </c>
      <c r="D36" s="79" t="s">
        <v>19</v>
      </c>
      <c r="E36" s="77">
        <v>66000</v>
      </c>
      <c r="F36" s="79" t="s">
        <v>19</v>
      </c>
      <c r="G36" s="79" t="s">
        <v>19</v>
      </c>
      <c r="H36" s="79" t="s">
        <v>19</v>
      </c>
      <c r="I36" s="79" t="s">
        <v>19</v>
      </c>
      <c r="J36" s="78">
        <v>66000</v>
      </c>
      <c r="K36" s="66" t="e">
        <f>VLOOKUP(B36,'[1]PRADO  LC 90  VX AT 3400CC 5P T'!B$11:H$370,7,0)</f>
        <v>#N/A</v>
      </c>
      <c r="L36" s="67">
        <f>VLOOKUP(B36,'[1]FORTUNER SR5 MT 4000CC 4X4'!B$12:H$402,7,0)</f>
        <v>134570.04</v>
      </c>
      <c r="M36" s="94" t="e">
        <f>VLOOKUP(B36,'[1]PRADO  LC 150  TX AT 4000CC 5P'!B$11:H$353,7,0)</f>
        <v>#N/A</v>
      </c>
      <c r="N36" s="67" t="e">
        <f>VLOOKUP(B36,'[1]BURBUJA  LC 80  AUTANA FZJ80 '!B$12:H$369,7,0)</f>
        <v>#N/A</v>
      </c>
      <c r="O36" s="67" t="e">
        <f>VLOOKUP(B36,'[1]PRADO  LC 150  TX-L AT 4000CC 5'!B$12:H$358,7,0)</f>
        <v>#N/A</v>
      </c>
      <c r="P36" s="65" t="s">
        <v>19</v>
      </c>
      <c r="Q36" s="65">
        <f t="shared" si="2"/>
        <v>100285.02</v>
      </c>
      <c r="R36" s="65" t="s">
        <v>19</v>
      </c>
      <c r="S36" s="65" t="s">
        <v>19</v>
      </c>
      <c r="T36" s="65" t="s">
        <v>19</v>
      </c>
    </row>
    <row r="37" spans="1:20" s="4" customFormat="1" ht="19.5" customHeight="1">
      <c r="A37" s="5">
        <v>25</v>
      </c>
      <c r="B37" s="58" t="s">
        <v>45</v>
      </c>
      <c r="C37" s="61" t="s">
        <v>15</v>
      </c>
      <c r="D37" s="76">
        <v>47986</v>
      </c>
      <c r="E37" s="77">
        <v>23000</v>
      </c>
      <c r="F37" s="77">
        <v>30000</v>
      </c>
      <c r="G37" s="77">
        <v>74746</v>
      </c>
      <c r="H37" s="77">
        <v>30000</v>
      </c>
      <c r="I37" s="77">
        <v>30000</v>
      </c>
      <c r="J37" s="78">
        <v>23000</v>
      </c>
      <c r="K37" s="66">
        <f>VLOOKUP(B37,'[1]PRADO  LC 90  VX AT 3400CC 5P T'!B$11:H$370,7,0)</f>
        <v>48934.559999999998</v>
      </c>
      <c r="L37" s="67">
        <f>VLOOKUP(B37,'[1]FORTUNER SR5 MT 4000CC 4X4'!B$12:H$402,7,0)</f>
        <v>93791.24</v>
      </c>
      <c r="M37" s="68">
        <f>VLOOKUP(B37,'[1]PRADO  LC 150  TX AT 4000CC 5P'!B$11:H$353,7,0)</f>
        <v>30584.1</v>
      </c>
      <c r="N37" s="67">
        <f>VLOOKUP(B37,'[1]BURBUJA  LC 80  AUTANA FZJ80 '!B$12:H$369,7,0)</f>
        <v>62188.720999999998</v>
      </c>
      <c r="O37" s="67">
        <f>VLOOKUP(B37,'[1]PRADO  LC 150  TX-L AT 4000CC 5'!B$12:H$358,7,0)</f>
        <v>30584.1</v>
      </c>
      <c r="P37" s="65">
        <f t="shared" si="1"/>
        <v>48460.28</v>
      </c>
      <c r="Q37" s="65">
        <f t="shared" si="2"/>
        <v>58395.62</v>
      </c>
      <c r="R37" s="65">
        <f t="shared" si="3"/>
        <v>30292.05</v>
      </c>
      <c r="S37" s="65">
        <f t="shared" si="4"/>
        <v>68467.360499999995</v>
      </c>
      <c r="T37" s="65">
        <f t="shared" si="5"/>
        <v>30292.05</v>
      </c>
    </row>
    <row r="38" spans="1:20" s="4" customFormat="1" ht="19.5" customHeight="1">
      <c r="A38" s="5">
        <v>26</v>
      </c>
      <c r="B38" s="58" t="s">
        <v>46</v>
      </c>
      <c r="C38" s="61" t="s">
        <v>15</v>
      </c>
      <c r="D38" s="76">
        <v>2495000</v>
      </c>
      <c r="E38" s="77">
        <v>3932003</v>
      </c>
      <c r="F38" s="77">
        <v>3737000</v>
      </c>
      <c r="G38" s="77">
        <v>4281000</v>
      </c>
      <c r="H38" s="77">
        <v>3737000</v>
      </c>
      <c r="I38" s="77">
        <v>3737000</v>
      </c>
      <c r="J38" s="78">
        <v>3932003</v>
      </c>
      <c r="K38" s="66">
        <f>VLOOKUP(B38,'[1]PRADO  LC 90  VX AT 3400CC 5P T'!B$11:H$370,7,0)</f>
        <v>2543577.65</v>
      </c>
      <c r="L38" s="67">
        <f>VLOOKUP(B38,'[1]FORTUNER SR5 MT 4000CC 4X4'!B$12:H$402,7,0)</f>
        <v>4203274.8099999996</v>
      </c>
      <c r="M38" s="68">
        <f>VLOOKUP(B38,'[1]PRADO  LC 150  TX AT 4000CC 5P'!B$11:H$353,7,0)</f>
        <v>4187982.76</v>
      </c>
      <c r="N38" s="67">
        <f>VLOOKUP(B38,'[1]BURBUJA  LC 80  AUTANA FZJ80 '!B$12:H$369,7,0)</f>
        <v>4364351.07</v>
      </c>
      <c r="O38" s="67">
        <f>VLOOKUP(B38,'[1]PRADO  LC 150  TX-L AT 4000CC 5'!B$12:H$358,7,0)</f>
        <v>4187982.76</v>
      </c>
      <c r="P38" s="65">
        <f t="shared" si="1"/>
        <v>2519288.8250000002</v>
      </c>
      <c r="Q38" s="65">
        <f t="shared" si="2"/>
        <v>4067638.9049999998</v>
      </c>
      <c r="R38" s="65">
        <f t="shared" si="3"/>
        <v>3962491.38</v>
      </c>
      <c r="S38" s="65">
        <f t="shared" si="4"/>
        <v>4322675.5350000001</v>
      </c>
      <c r="T38" s="65">
        <f t="shared" si="5"/>
        <v>3962491.38</v>
      </c>
    </row>
    <row r="39" spans="1:20" s="4" customFormat="1" ht="19.5" customHeight="1">
      <c r="A39" s="5">
        <v>27</v>
      </c>
      <c r="B39" s="58" t="s">
        <v>47</v>
      </c>
      <c r="C39" s="61" t="s">
        <v>15</v>
      </c>
      <c r="D39" s="76">
        <v>2495000</v>
      </c>
      <c r="E39" s="77">
        <v>4185000</v>
      </c>
      <c r="F39" s="77">
        <v>3737000</v>
      </c>
      <c r="G39" s="77">
        <v>4281000</v>
      </c>
      <c r="H39" s="77">
        <v>3737000</v>
      </c>
      <c r="I39" s="77">
        <v>3737000</v>
      </c>
      <c r="J39" s="78">
        <v>4185000</v>
      </c>
      <c r="K39" s="66">
        <f>VLOOKUP(B39,'[1]PRADO  LC 90  VX AT 3400CC 5P T'!B$11:H$370,7,0)</f>
        <v>2543577.65</v>
      </c>
      <c r="L39" s="67">
        <f>VLOOKUP(B39,'[1]FORTUNER SR5 MT 4000CC 4X4'!B$12:H$402,7,0)</f>
        <v>4266481.95</v>
      </c>
      <c r="M39" s="68">
        <f>VLOOKUP(B39,'[1]PRADO  LC 150  TX AT 4000CC 5P'!B$11:H$353,7,0)</f>
        <v>4187982.76</v>
      </c>
      <c r="N39" s="67">
        <f>VLOOKUP(B39,'[1]BURBUJA  LC 80  AUTANA FZJ80 '!B$12:H$369,7,0)</f>
        <v>4364351.07</v>
      </c>
      <c r="O39" s="67">
        <f>VLOOKUP(B39,'[1]PRADO  LC 150  TX-L AT 4000CC 5'!B$12:H$358,7,0)</f>
        <v>4187982.76</v>
      </c>
      <c r="P39" s="65">
        <f t="shared" si="1"/>
        <v>2519288.8250000002</v>
      </c>
      <c r="Q39" s="65">
        <f t="shared" si="2"/>
        <v>4225740.9749999996</v>
      </c>
      <c r="R39" s="65">
        <f t="shared" si="3"/>
        <v>3962491.38</v>
      </c>
      <c r="S39" s="65">
        <f t="shared" si="4"/>
        <v>4322675.5350000001</v>
      </c>
      <c r="T39" s="65">
        <f t="shared" si="5"/>
        <v>3962491.38</v>
      </c>
    </row>
    <row r="40" spans="1:20" s="4" customFormat="1" ht="19.5" customHeight="1">
      <c r="A40" s="5">
        <v>28</v>
      </c>
      <c r="B40" s="58" t="s">
        <v>48</v>
      </c>
      <c r="C40" s="61" t="s">
        <v>15</v>
      </c>
      <c r="D40" s="76">
        <v>1738000</v>
      </c>
      <c r="E40" s="77">
        <v>3932003</v>
      </c>
      <c r="F40" s="77">
        <v>3737000</v>
      </c>
      <c r="G40" s="77">
        <v>4624000</v>
      </c>
      <c r="H40" s="77">
        <v>3737000</v>
      </c>
      <c r="I40" s="77">
        <v>3737000</v>
      </c>
      <c r="J40" s="78">
        <v>3932003</v>
      </c>
      <c r="K40" s="66">
        <f>VLOOKUP(B40,'[1]PRADO  LC 90  VX AT 3400CC 5P T'!B$11:H$370,7,0)</f>
        <v>1771838.86</v>
      </c>
      <c r="L40" s="67">
        <f>VLOOKUP(B40,'[1]FORTUNER SR5 MT 4000CC 4X4'!B$12:H$402,7,0)</f>
        <v>4203274.8099999996</v>
      </c>
      <c r="M40" s="68">
        <f>VLOOKUP(B40,'[1]PRADO  LC 150  TX AT 4000CC 5P'!B$11:H$353,7,0)</f>
        <v>4187982.76</v>
      </c>
      <c r="N40" s="67">
        <f>VLOOKUP(B40,'[1]BURBUJA  LC 80  AUTANA FZJ80 '!B$12:H$369,7,0)</f>
        <v>4714029.28</v>
      </c>
      <c r="O40" s="67">
        <f>VLOOKUP(B40,'[1]PRADO  LC 150  TX-L AT 4000CC 5'!B$12:H$358,7,0)</f>
        <v>4187982.76</v>
      </c>
      <c r="P40" s="65">
        <f t="shared" si="1"/>
        <v>1754919.4300000002</v>
      </c>
      <c r="Q40" s="65">
        <f t="shared" si="2"/>
        <v>4067638.9049999998</v>
      </c>
      <c r="R40" s="65">
        <f t="shared" si="3"/>
        <v>3962491.38</v>
      </c>
      <c r="S40" s="65">
        <f t="shared" si="4"/>
        <v>4669014.6400000006</v>
      </c>
      <c r="T40" s="65">
        <f t="shared" si="5"/>
        <v>3962491.38</v>
      </c>
    </row>
    <row r="41" spans="1:20" s="4" customFormat="1" ht="19.5" customHeight="1">
      <c r="A41" s="5">
        <v>29</v>
      </c>
      <c r="B41" s="58" t="s">
        <v>49</v>
      </c>
      <c r="C41" s="61" t="s">
        <v>28</v>
      </c>
      <c r="D41" s="76">
        <v>4628000</v>
      </c>
      <c r="E41" s="77">
        <v>3695000</v>
      </c>
      <c r="F41" s="77">
        <v>3304000</v>
      </c>
      <c r="G41" s="77">
        <v>3499000</v>
      </c>
      <c r="H41" s="77">
        <v>3304000</v>
      </c>
      <c r="I41" s="77">
        <v>3304000</v>
      </c>
      <c r="J41" s="78">
        <v>3695000</v>
      </c>
      <c r="K41" s="66">
        <f>VLOOKUP(B41,'[1]PRADO  LC 90  VX AT 3400CC 5P T'!B$11:H$370,7,0)</f>
        <v>4214490.0310000004</v>
      </c>
      <c r="L41" s="67">
        <f>VLOOKUP(B41,'[1]FORTUNER SR5 MT 4000CC 4X4'!B$12:H$402,7,0)</f>
        <v>3766941.65</v>
      </c>
      <c r="M41" s="68">
        <f>VLOOKUP(B41,'[1]PRADO  LC 150  TX AT 4000CC 5P'!B$11:H$353,7,0)</f>
        <v>3368328.88</v>
      </c>
      <c r="N41" s="67">
        <f>VLOOKUP(B41,'[1]BURBUJA  LC 80  AUTANA FZJ80 '!B$12:H$369,7,0)</f>
        <v>3567125.53</v>
      </c>
      <c r="O41" s="67">
        <f>VLOOKUP(B41,'[1]PRADO  LC 150  TX-L AT 4000CC 5'!B$12:H$358,7,0)</f>
        <v>3368328.88</v>
      </c>
      <c r="P41" s="65">
        <f t="shared" si="1"/>
        <v>4421245.0154999997</v>
      </c>
      <c r="Q41" s="65">
        <f t="shared" si="2"/>
        <v>3730970.8250000002</v>
      </c>
      <c r="R41" s="65">
        <f t="shared" si="3"/>
        <v>3336164.44</v>
      </c>
      <c r="S41" s="65">
        <f t="shared" si="4"/>
        <v>3533062.7649999997</v>
      </c>
      <c r="T41" s="65">
        <f t="shared" si="5"/>
        <v>3336164.44</v>
      </c>
    </row>
    <row r="42" spans="1:20" s="4" customFormat="1" ht="19.5" customHeight="1">
      <c r="A42" s="5">
        <v>30</v>
      </c>
      <c r="B42" s="58" t="s">
        <v>50</v>
      </c>
      <c r="C42" s="61" t="s">
        <v>15</v>
      </c>
      <c r="D42" s="79" t="s">
        <v>19</v>
      </c>
      <c r="E42" s="77">
        <v>154000</v>
      </c>
      <c r="F42" s="79" t="s">
        <v>19</v>
      </c>
      <c r="G42" s="77">
        <v>114000</v>
      </c>
      <c r="H42" s="79" t="s">
        <v>19</v>
      </c>
      <c r="I42" s="79" t="s">
        <v>19</v>
      </c>
      <c r="J42" s="78">
        <v>154000</v>
      </c>
      <c r="K42" s="66" t="e">
        <f>VLOOKUP(B42,'[1]PRADO  LC 90  VX AT 3400CC 5P T'!B$11:H$370,7,0)</f>
        <v>#N/A</v>
      </c>
      <c r="L42" s="67">
        <f>VLOOKUP(B42,'[1]FORTUNER SR5 MT 4000CC 4X4'!B$12:H$402,7,0)</f>
        <v>156998.38</v>
      </c>
      <c r="M42" s="94" t="e">
        <f>VLOOKUP(B42,'[1]PRADO  LC 150  TX AT 4000CC 5P'!B$11:H$353,7,0)</f>
        <v>#N/A</v>
      </c>
      <c r="N42" s="67">
        <f>VLOOKUP(B42,'[1]BURBUJA  LC 80  AUTANA FZJ80 '!B$12:H$369,7,0)</f>
        <v>116219.58</v>
      </c>
      <c r="O42" s="67" t="e">
        <f>VLOOKUP(B42,'[1]PRADO  LC 150  TX-L AT 4000CC 5'!B$12:H$358,7,0)</f>
        <v>#N/A</v>
      </c>
      <c r="P42" s="65" t="s">
        <v>19</v>
      </c>
      <c r="Q42" s="65">
        <f t="shared" si="2"/>
        <v>155499.19</v>
      </c>
      <c r="R42" s="65" t="s">
        <v>19</v>
      </c>
      <c r="S42" s="65">
        <f t="shared" si="4"/>
        <v>115109.79000000001</v>
      </c>
      <c r="T42" s="65" t="s">
        <v>19</v>
      </c>
    </row>
    <row r="43" spans="1:20" s="4" customFormat="1" ht="19.5" customHeight="1">
      <c r="A43" s="5">
        <v>31</v>
      </c>
      <c r="B43" s="58" t="s">
        <v>52</v>
      </c>
      <c r="C43" s="61" t="s">
        <v>28</v>
      </c>
      <c r="D43" s="76">
        <v>134000</v>
      </c>
      <c r="E43" s="77">
        <v>527999</v>
      </c>
      <c r="F43" s="77">
        <v>65000</v>
      </c>
      <c r="G43" s="77">
        <v>134000</v>
      </c>
      <c r="H43" s="77">
        <v>65000</v>
      </c>
      <c r="I43" s="77">
        <v>65000</v>
      </c>
      <c r="J43" s="78">
        <v>527999</v>
      </c>
      <c r="K43" s="66">
        <f>VLOOKUP(B43,'[1]PRADO  LC 90  VX AT 3400CC 5P T'!B$11:H$370,7,0)</f>
        <v>136608.98000000001</v>
      </c>
      <c r="L43" s="67">
        <f>VLOOKUP(B43,'[1]FORTUNER SR5 MT 4000CC 4X4'!B$12:H$402,7,0)</f>
        <v>538279.10899999994</v>
      </c>
      <c r="M43" s="68">
        <f>VLOOKUP(B43,'[1]PRADO  LC 150  TX AT 4000CC 5P'!B$11:H$353,7,0)</f>
        <v>66265.55</v>
      </c>
      <c r="N43" s="67">
        <f>VLOOKUP(B43,'[1]BURBUJA  LC 80  AUTANA FZJ80 '!B$12:H$369,7,0)</f>
        <v>136608.98000000001</v>
      </c>
      <c r="O43" s="67">
        <f>VLOOKUP(B43,'[1]PRADO  LC 150  TX-L AT 4000CC 5'!B$12:H$358,7,0)</f>
        <v>66265.55</v>
      </c>
      <c r="P43" s="65">
        <f t="shared" si="1"/>
        <v>135304.49</v>
      </c>
      <c r="Q43" s="65">
        <f t="shared" si="2"/>
        <v>533139.05449999997</v>
      </c>
      <c r="R43" s="65">
        <f t="shared" si="3"/>
        <v>65632.774999999994</v>
      </c>
      <c r="S43" s="65">
        <f t="shared" si="4"/>
        <v>135304.49</v>
      </c>
      <c r="T43" s="65">
        <f t="shared" si="5"/>
        <v>65632.774999999994</v>
      </c>
    </row>
    <row r="44" spans="1:20" s="4" customFormat="1" ht="19.5" customHeight="1">
      <c r="A44" s="5">
        <v>32</v>
      </c>
      <c r="B44" s="58" t="s">
        <v>53</v>
      </c>
      <c r="C44" s="61" t="s">
        <v>28</v>
      </c>
      <c r="D44" s="79" t="s">
        <v>19</v>
      </c>
      <c r="E44" s="77">
        <v>41000</v>
      </c>
      <c r="F44" s="79" t="s">
        <v>19</v>
      </c>
      <c r="G44" s="77">
        <v>167999</v>
      </c>
      <c r="H44" s="79" t="s">
        <v>19</v>
      </c>
      <c r="I44" s="79" t="s">
        <v>19</v>
      </c>
      <c r="J44" s="78">
        <v>41000</v>
      </c>
      <c r="K44" s="66" t="e">
        <f>VLOOKUP(B44,'[1]PRADO  LC 90  VX AT 3400CC 5P T'!B$11:H$370,7,0)</f>
        <v>#N/A</v>
      </c>
      <c r="L44" s="67">
        <f>VLOOKUP(B44,'[1]FORTUNER SR5 MT 4000CC 4X4'!B$12:H$402,7,0)</f>
        <v>41798.269999999997</v>
      </c>
      <c r="M44" s="94" t="e">
        <f>VLOOKUP(B44,'[1]PRADO  LC 150  TX AT 4000CC 5P'!B$11:H$353,7,0)</f>
        <v>#N/A</v>
      </c>
      <c r="N44" s="67">
        <f>VLOOKUP(B44,'[1]BURBUJA  LC 80  AUTANA FZJ80 '!B$12:H$369,7,0)</f>
        <v>171269.90899999999</v>
      </c>
      <c r="O44" s="67" t="e">
        <f>VLOOKUP(B44,'[1]PRADO  LC 150  TX-L AT 4000CC 5'!B$12:H$358,7,0)</f>
        <v>#N/A</v>
      </c>
      <c r="P44" s="65" t="s">
        <v>19</v>
      </c>
      <c r="Q44" s="65">
        <f t="shared" si="2"/>
        <v>41399.134999999995</v>
      </c>
      <c r="R44" s="65" t="s">
        <v>19</v>
      </c>
      <c r="S44" s="65">
        <f t="shared" si="4"/>
        <v>169634.45449999999</v>
      </c>
      <c r="T44" s="65" t="s">
        <v>19</v>
      </c>
    </row>
    <row r="45" spans="1:20" s="4" customFormat="1" ht="19.5" customHeight="1">
      <c r="A45" s="5">
        <v>33</v>
      </c>
      <c r="B45" s="58" t="s">
        <v>54</v>
      </c>
      <c r="C45" s="61" t="s">
        <v>28</v>
      </c>
      <c r="D45" s="79" t="s">
        <v>19</v>
      </c>
      <c r="E45" s="77">
        <v>41000</v>
      </c>
      <c r="F45" s="79" t="s">
        <v>19</v>
      </c>
      <c r="G45" s="77">
        <v>167999</v>
      </c>
      <c r="H45" s="79" t="s">
        <v>19</v>
      </c>
      <c r="I45" s="79" t="s">
        <v>19</v>
      </c>
      <c r="J45" s="78">
        <v>41000</v>
      </c>
      <c r="K45" s="66" t="e">
        <f>VLOOKUP(B45,'[1]PRADO  LC 90  VX AT 3400CC 5P T'!B$11:H$370,7,0)</f>
        <v>#N/A</v>
      </c>
      <c r="L45" s="67">
        <f>VLOOKUP(B45,'[1]FORTUNER SR5 MT 4000CC 4X4'!B$12:H$402,7,0)</f>
        <v>41798.269999999997</v>
      </c>
      <c r="M45" s="94" t="e">
        <f>VLOOKUP(B45,'[1]PRADO  LC 150  TX AT 4000CC 5P'!B$11:H$353,7,0)</f>
        <v>#N/A</v>
      </c>
      <c r="N45" s="67">
        <f>VLOOKUP(B45,'[1]BURBUJA  LC 80  AUTANA FZJ80 '!B$12:H$369,7,0)</f>
        <v>171269.90899999999</v>
      </c>
      <c r="O45" s="67" t="e">
        <f>VLOOKUP(B45,'[1]PRADO  LC 150  TX-L AT 4000CC 5'!B$12:H$358,7,0)</f>
        <v>#N/A</v>
      </c>
      <c r="P45" s="65" t="s">
        <v>19</v>
      </c>
      <c r="Q45" s="65">
        <f t="shared" si="2"/>
        <v>41399.134999999995</v>
      </c>
      <c r="R45" s="65" t="s">
        <v>19</v>
      </c>
      <c r="S45" s="65">
        <f t="shared" si="4"/>
        <v>169634.45449999999</v>
      </c>
      <c r="T45" s="65" t="s">
        <v>19</v>
      </c>
    </row>
    <row r="46" spans="1:20" s="4" customFormat="1" ht="19.5" customHeight="1">
      <c r="A46" s="5">
        <v>34</v>
      </c>
      <c r="B46" s="58" t="s">
        <v>55</v>
      </c>
      <c r="C46" s="61" t="s">
        <v>15</v>
      </c>
      <c r="D46" s="76">
        <v>595000</v>
      </c>
      <c r="E46" s="77">
        <v>545000</v>
      </c>
      <c r="F46" s="77">
        <v>595000</v>
      </c>
      <c r="G46" s="77">
        <v>643999</v>
      </c>
      <c r="H46" s="77">
        <v>595000</v>
      </c>
      <c r="I46" s="77">
        <v>595000</v>
      </c>
      <c r="J46" s="78">
        <v>545000</v>
      </c>
      <c r="K46" s="66">
        <f>VLOOKUP(B46,'[1]PRADO  LC 90  VX AT 3400CC 5P T'!B$11:H$370,7,0)</f>
        <v>558669.56000000006</v>
      </c>
      <c r="L46" s="67">
        <f>VLOOKUP(B46,'[1]FORTUNER SR5 MT 4000CC 4X4'!B$12:H$402,7,0)</f>
        <v>555611.15</v>
      </c>
      <c r="M46" s="68">
        <f>VLOOKUP(B46,'[1]PRADO  LC 150  TX AT 4000CC 5P'!B$11:H$353,7,0)</f>
        <v>558669.56000000006</v>
      </c>
      <c r="N46" s="67">
        <f>VLOOKUP(B46,'[1]BURBUJA  LC 80  AUTANA FZJ80 '!B$12:H$369,7,0)</f>
        <v>657558.15</v>
      </c>
      <c r="O46" s="67">
        <f>VLOOKUP(B46,'[1]PRADO  LC 150  TX-L AT 4000CC 5'!B$12:H$358,7,0)</f>
        <v>558669.56000000006</v>
      </c>
      <c r="P46" s="65">
        <f t="shared" si="1"/>
        <v>576834.78</v>
      </c>
      <c r="Q46" s="65">
        <f t="shared" si="2"/>
        <v>550305.57499999995</v>
      </c>
      <c r="R46" s="65">
        <f t="shared" si="3"/>
        <v>576834.78</v>
      </c>
      <c r="S46" s="65">
        <f t="shared" si="4"/>
        <v>650778.57499999995</v>
      </c>
      <c r="T46" s="65">
        <f t="shared" si="5"/>
        <v>576834.78</v>
      </c>
    </row>
    <row r="47" spans="1:20" s="4" customFormat="1" ht="19.5" customHeight="1">
      <c r="A47" s="5">
        <v>35</v>
      </c>
      <c r="B47" s="58" t="s">
        <v>56</v>
      </c>
      <c r="C47" s="61" t="s">
        <v>15</v>
      </c>
      <c r="D47" s="76">
        <v>595000</v>
      </c>
      <c r="E47" s="77">
        <v>545000</v>
      </c>
      <c r="F47" s="77">
        <v>595000</v>
      </c>
      <c r="G47" s="77">
        <v>643999</v>
      </c>
      <c r="H47" s="77">
        <v>595000</v>
      </c>
      <c r="I47" s="77">
        <v>595000</v>
      </c>
      <c r="J47" s="78">
        <v>545000</v>
      </c>
      <c r="K47" s="66">
        <f>VLOOKUP(B47,'[1]PRADO  LC 90  VX AT 3400CC 5P T'!B$11:H$370,7,0)</f>
        <v>558669.56000000006</v>
      </c>
      <c r="L47" s="67">
        <f>VLOOKUP(B47,'[1]FORTUNER SR5 MT 4000CC 4X4'!B$12:H$402,7,0)</f>
        <v>555611.15</v>
      </c>
      <c r="M47" s="68">
        <f>VLOOKUP(B47,'[1]PRADO  LC 150  TX AT 4000CC 5P'!B$11:H$353,7,0)</f>
        <v>558669.56000000006</v>
      </c>
      <c r="N47" s="67">
        <f>VLOOKUP(B47,'[1]BURBUJA  LC 80  AUTANA FZJ80 '!B$12:H$369,7,0)</f>
        <v>657558.15</v>
      </c>
      <c r="O47" s="67">
        <f>VLOOKUP(B47,'[1]PRADO  LC 150  TX-L AT 4000CC 5'!B$12:H$358,7,0)</f>
        <v>558669.56000000006</v>
      </c>
      <c r="P47" s="65">
        <f t="shared" si="1"/>
        <v>576834.78</v>
      </c>
      <c r="Q47" s="65">
        <f t="shared" si="2"/>
        <v>550305.57499999995</v>
      </c>
      <c r="R47" s="65">
        <f t="shared" si="3"/>
        <v>576834.78</v>
      </c>
      <c r="S47" s="65">
        <f t="shared" si="4"/>
        <v>650778.57499999995</v>
      </c>
      <c r="T47" s="65">
        <f t="shared" si="5"/>
        <v>576834.78</v>
      </c>
    </row>
    <row r="48" spans="1:20" s="4" customFormat="1" ht="19.5" customHeight="1">
      <c r="A48" s="5">
        <v>36</v>
      </c>
      <c r="B48" s="58" t="s">
        <v>57</v>
      </c>
      <c r="C48" s="61" t="s">
        <v>15</v>
      </c>
      <c r="D48" s="76">
        <v>595000</v>
      </c>
      <c r="E48" s="77">
        <v>545000</v>
      </c>
      <c r="F48" s="77">
        <v>595000</v>
      </c>
      <c r="G48" s="77">
        <v>643999</v>
      </c>
      <c r="H48" s="77">
        <v>595000</v>
      </c>
      <c r="I48" s="77">
        <v>595000</v>
      </c>
      <c r="J48" s="78">
        <v>545000</v>
      </c>
      <c r="K48" s="66">
        <f>VLOOKUP(B48,'[1]PRADO  LC 90  VX AT 3400CC 5P T'!B$11:H$370,7,0)</f>
        <v>558669.56000000006</v>
      </c>
      <c r="L48" s="67">
        <f>VLOOKUP(B48,'[1]FORTUNER SR5 MT 4000CC 4X4'!B$12:H$402,7,0)</f>
        <v>555611.15</v>
      </c>
      <c r="M48" s="68">
        <f>VLOOKUP(B48,'[1]PRADO  LC 150  TX AT 4000CC 5P'!B$11:H$353,7,0)</f>
        <v>558669.56000000006</v>
      </c>
      <c r="N48" s="67">
        <f>VLOOKUP(B48,'[1]BURBUJA  LC 80  AUTANA FZJ80 '!B$12:H$369,7,0)</f>
        <v>657558.15</v>
      </c>
      <c r="O48" s="67">
        <f>VLOOKUP(B48,'[1]PRADO  LC 150  TX-L AT 4000CC 5'!B$12:H$358,7,0)</f>
        <v>558669.56000000006</v>
      </c>
      <c r="P48" s="65">
        <f t="shared" si="1"/>
        <v>576834.78</v>
      </c>
      <c r="Q48" s="65">
        <f t="shared" si="2"/>
        <v>550305.57499999995</v>
      </c>
      <c r="R48" s="65">
        <f t="shared" si="3"/>
        <v>576834.78</v>
      </c>
      <c r="S48" s="65">
        <f t="shared" si="4"/>
        <v>650778.57499999995</v>
      </c>
      <c r="T48" s="65">
        <f t="shared" si="5"/>
        <v>576834.78</v>
      </c>
    </row>
    <row r="49" spans="1:20" s="4" customFormat="1" ht="19.5" customHeight="1">
      <c r="A49" s="5">
        <v>37</v>
      </c>
      <c r="B49" s="58" t="s">
        <v>58</v>
      </c>
      <c r="C49" s="61" t="s">
        <v>15</v>
      </c>
      <c r="D49" s="76">
        <v>991999</v>
      </c>
      <c r="E49" s="77">
        <v>1504001</v>
      </c>
      <c r="F49" s="77">
        <v>1345999</v>
      </c>
      <c r="G49" s="77">
        <v>1586000</v>
      </c>
      <c r="H49" s="77">
        <v>1345999</v>
      </c>
      <c r="I49" s="77">
        <v>1345999</v>
      </c>
      <c r="J49" s="78">
        <v>1504001</v>
      </c>
      <c r="K49" s="66">
        <f>VLOOKUP(B49,'[1]PRADO  LC 90  VX AT 3400CC 5P T'!B$11:H$370,7,0)</f>
        <v>1011313.189</v>
      </c>
      <c r="L49" s="67">
        <f>VLOOKUP(B49,'[1]FORTUNER SR5 MT 4000CC 4X4'!B$12:H$402,7,0)</f>
        <v>1533283.9310000001</v>
      </c>
      <c r="M49" s="68">
        <f>VLOOKUP(B49,'[1]PRADO  LC 150  TX AT 4000CC 5P'!B$11:H$353,7,0)</f>
        <v>1372205.5689999999</v>
      </c>
      <c r="N49" s="67">
        <f>VLOOKUP(B49,'[1]BURBUJA  LC 80  AUTANA FZJ80 '!B$12:H$369,7,0)</f>
        <v>1616879.42</v>
      </c>
      <c r="O49" s="67">
        <f>VLOOKUP(B49,'[1]PRADO  LC 150  TX-L AT 4000CC 5'!B$12:H$358,7,0)</f>
        <v>1372205.5689999999</v>
      </c>
      <c r="P49" s="65">
        <f t="shared" si="1"/>
        <v>1001656.0945</v>
      </c>
      <c r="Q49" s="65">
        <f t="shared" si="2"/>
        <v>1518642.4654999999</v>
      </c>
      <c r="R49" s="65">
        <f t="shared" si="3"/>
        <v>1359102.2845000001</v>
      </c>
      <c r="S49" s="65">
        <f t="shared" si="4"/>
        <v>1601439.71</v>
      </c>
      <c r="T49" s="65">
        <f t="shared" si="5"/>
        <v>1359102.2845000001</v>
      </c>
    </row>
    <row r="50" spans="1:20" s="4" customFormat="1" ht="19.5" customHeight="1">
      <c r="A50" s="5">
        <v>38</v>
      </c>
      <c r="B50" s="58" t="s">
        <v>59</v>
      </c>
      <c r="C50" s="61" t="s">
        <v>15</v>
      </c>
      <c r="D50" s="76">
        <v>991999</v>
      </c>
      <c r="E50" s="77">
        <v>1504001</v>
      </c>
      <c r="F50" s="77">
        <v>1345999</v>
      </c>
      <c r="G50" s="77">
        <v>1586000</v>
      </c>
      <c r="H50" s="77">
        <v>1345999</v>
      </c>
      <c r="I50" s="77">
        <v>1345999</v>
      </c>
      <c r="J50" s="78">
        <v>1504001</v>
      </c>
      <c r="K50" s="66">
        <f>VLOOKUP(B50,'[1]PRADO  LC 90  VX AT 3400CC 5P T'!B$11:H$370,7,0)</f>
        <v>1011313.189</v>
      </c>
      <c r="L50" s="67">
        <f>VLOOKUP(B50,'[1]FORTUNER SR5 MT 4000CC 4X4'!B$12:H$402,7,0)</f>
        <v>1533283.9310000001</v>
      </c>
      <c r="M50" s="68">
        <f>VLOOKUP(B50,'[1]PRADO  LC 150  TX AT 4000CC 5P'!B$11:H$353,7,0)</f>
        <v>1372205.5689999999</v>
      </c>
      <c r="N50" s="67">
        <f>VLOOKUP(B50,'[1]BURBUJA  LC 80  AUTANA FZJ80 '!B$12:H$369,7,0)</f>
        <v>1616879.42</v>
      </c>
      <c r="O50" s="67">
        <f>VLOOKUP(B50,'[1]PRADO  LC 150  TX-L AT 4000CC 5'!B$12:H$358,7,0)</f>
        <v>1372205.5689999999</v>
      </c>
      <c r="P50" s="65">
        <f t="shared" si="1"/>
        <v>1001656.0945</v>
      </c>
      <c r="Q50" s="65">
        <f t="shared" si="2"/>
        <v>1518642.4654999999</v>
      </c>
      <c r="R50" s="65">
        <f t="shared" si="3"/>
        <v>1359102.2845000001</v>
      </c>
      <c r="S50" s="65">
        <f t="shared" si="4"/>
        <v>1601439.71</v>
      </c>
      <c r="T50" s="65">
        <f t="shared" si="5"/>
        <v>1359102.2845000001</v>
      </c>
    </row>
    <row r="51" spans="1:20" s="4" customFormat="1" ht="19.5" customHeight="1">
      <c r="A51" s="5">
        <v>39</v>
      </c>
      <c r="B51" s="58" t="s">
        <v>60</v>
      </c>
      <c r="C51" s="61" t="s">
        <v>15</v>
      </c>
      <c r="D51" s="76">
        <v>676000</v>
      </c>
      <c r="E51" s="79" t="s">
        <v>19</v>
      </c>
      <c r="F51" s="77">
        <v>747999</v>
      </c>
      <c r="G51" s="77">
        <v>1793000</v>
      </c>
      <c r="H51" s="77">
        <v>747999</v>
      </c>
      <c r="I51" s="77">
        <v>747999</v>
      </c>
      <c r="J51" s="80" t="s">
        <v>19</v>
      </c>
      <c r="K51" s="66">
        <f>VLOOKUP(B51,'[1]PRADO  LC 90  VX AT 3400CC 5P T'!B$11:H$370,7,0)</f>
        <v>689161.72</v>
      </c>
      <c r="L51" s="67" t="e">
        <f>VLOOKUP(B51,'[1]FORTUNER SR5 MT 4000CC 4X4'!B$12:H$402,7,0)</f>
        <v>#N/A</v>
      </c>
      <c r="M51" s="68">
        <f>VLOOKUP(B51,'[1]PRADO  LC 150  TX AT 4000CC 5P'!B$11:H$353,7,0)</f>
        <v>762562.50899999996</v>
      </c>
      <c r="N51" s="67">
        <f>VLOOKUP(B51,'[1]BURBUJA  LC 80  AUTANA FZJ80 '!B$12:H$369,7,0)</f>
        <v>2013453.25</v>
      </c>
      <c r="O51" s="67">
        <f>VLOOKUP(B51,'[1]PRADO  LC 150  TX-L AT 4000CC 5'!B$12:H$358,7,0)</f>
        <v>762562.50899999996</v>
      </c>
      <c r="P51" s="65">
        <f t="shared" si="1"/>
        <v>682580.86</v>
      </c>
      <c r="Q51" s="65" t="s">
        <v>19</v>
      </c>
      <c r="R51" s="65">
        <f t="shared" si="3"/>
        <v>755280.75450000004</v>
      </c>
      <c r="S51" s="65">
        <f t="shared" si="4"/>
        <v>1903226.625</v>
      </c>
      <c r="T51" s="65">
        <f t="shared" si="5"/>
        <v>755280.75450000004</v>
      </c>
    </row>
    <row r="52" spans="1:20" s="4" customFormat="1" ht="19.5" customHeight="1">
      <c r="A52" s="5">
        <v>40</v>
      </c>
      <c r="B52" s="58" t="s">
        <v>61</v>
      </c>
      <c r="C52" s="61" t="s">
        <v>15</v>
      </c>
      <c r="D52" s="76">
        <v>336000</v>
      </c>
      <c r="E52" s="77">
        <v>317001</v>
      </c>
      <c r="F52" s="77">
        <v>340000</v>
      </c>
      <c r="G52" s="77">
        <v>1387000</v>
      </c>
      <c r="H52" s="77">
        <v>340000</v>
      </c>
      <c r="I52" s="77">
        <v>340000</v>
      </c>
      <c r="J52" s="78">
        <v>317001</v>
      </c>
      <c r="K52" s="66">
        <f>VLOOKUP(B52,'[1]PRADO  LC 90  VX AT 3400CC 5P T'!B$11:H$370,7,0)</f>
        <v>342541.92</v>
      </c>
      <c r="L52" s="67">
        <f>VLOOKUP(B52,'[1]FORTUNER SR5 MT 4000CC 4X4'!B$12:H$402,7,0)</f>
        <v>323173.04100000003</v>
      </c>
      <c r="M52" s="68">
        <f>VLOOKUP(B52,'[1]PRADO  LC 150  TX AT 4000CC 5P'!B$11:H$353,7,0)</f>
        <v>346619.8</v>
      </c>
      <c r="N52" s="67">
        <f>VLOOKUP(B52,'[1]BURBUJA  LC 80  AUTANA FZJ80 '!B$12:H$369,7,0)</f>
        <v>1549594.4</v>
      </c>
      <c r="O52" s="67">
        <f>VLOOKUP(B52,'[1]PRADO  LC 150  TX-L AT 4000CC 5'!B$12:H$358,7,0)</f>
        <v>346619.8</v>
      </c>
      <c r="P52" s="65">
        <f t="shared" si="1"/>
        <v>339270.95999999996</v>
      </c>
      <c r="Q52" s="65">
        <f t="shared" si="2"/>
        <v>320087.02049999998</v>
      </c>
      <c r="R52" s="65">
        <f t="shared" si="3"/>
        <v>343309.9</v>
      </c>
      <c r="S52" s="65">
        <f t="shared" si="4"/>
        <v>1468297.2</v>
      </c>
      <c r="T52" s="65">
        <f t="shared" si="5"/>
        <v>343309.9</v>
      </c>
    </row>
    <row r="53" spans="1:20" s="4" customFormat="1" ht="19.5" customHeight="1">
      <c r="A53" s="5">
        <v>41</v>
      </c>
      <c r="B53" s="58" t="s">
        <v>62</v>
      </c>
      <c r="C53" s="61" t="s">
        <v>15</v>
      </c>
      <c r="D53" s="76">
        <v>455175</v>
      </c>
      <c r="E53" s="77">
        <v>340297</v>
      </c>
      <c r="F53" s="77">
        <v>100000</v>
      </c>
      <c r="G53" s="77">
        <v>640000</v>
      </c>
      <c r="H53" s="77">
        <v>100000</v>
      </c>
      <c r="I53" s="77">
        <v>100000</v>
      </c>
      <c r="J53" s="78">
        <v>340297</v>
      </c>
      <c r="K53" s="66">
        <f>VLOOKUP(B53,'[1]PRADO  LC 90  VX AT 3400CC 5P T'!B$11:H$370,7,0)</f>
        <v>101947</v>
      </c>
      <c r="L53" s="67">
        <f>VLOOKUP(B53,'[1]FORTUNER SR5 MT 4000CC 4X4'!B$12:H$402,7,0)</f>
        <v>187582.48</v>
      </c>
      <c r="M53" s="68">
        <f>VLOOKUP(B53,'[1]PRADO  LC 150  TX AT 4000CC 5P'!B$11:H$353,7,0)</f>
        <v>101947</v>
      </c>
      <c r="N53" s="67">
        <f>VLOOKUP(B53,'[1]BURBUJA  LC 80  AUTANA FZJ80 '!B$12:H$369,7,0)</f>
        <v>716687.41</v>
      </c>
      <c r="O53" s="67">
        <f>VLOOKUP(B53,'[1]PRADO  LC 150  TX-L AT 4000CC 5'!B$12:H$358,7,0)</f>
        <v>101947</v>
      </c>
      <c r="P53" s="65">
        <f t="shared" si="1"/>
        <v>278561</v>
      </c>
      <c r="Q53" s="65">
        <f t="shared" si="2"/>
        <v>263939.74</v>
      </c>
      <c r="R53" s="65">
        <f t="shared" si="3"/>
        <v>100973.5</v>
      </c>
      <c r="S53" s="65">
        <f t="shared" si="4"/>
        <v>678343.70500000007</v>
      </c>
      <c r="T53" s="65">
        <f t="shared" si="5"/>
        <v>100973.5</v>
      </c>
    </row>
    <row r="54" spans="1:20" s="4" customFormat="1" ht="19.5" customHeight="1">
      <c r="A54" s="5">
        <v>42</v>
      </c>
      <c r="B54" s="58" t="s">
        <v>63</v>
      </c>
      <c r="C54" s="61" t="s">
        <v>15</v>
      </c>
      <c r="D54" s="76">
        <v>1868300</v>
      </c>
      <c r="E54" s="77">
        <v>1868300</v>
      </c>
      <c r="F54" s="77">
        <v>1868300</v>
      </c>
      <c r="G54" s="77">
        <v>1868300</v>
      </c>
      <c r="H54" s="77">
        <v>1868300</v>
      </c>
      <c r="I54" s="77">
        <v>1868300</v>
      </c>
      <c r="J54" s="78">
        <v>1868300</v>
      </c>
      <c r="K54" s="66">
        <f>VLOOKUP(B54,'[1]PRADO  LC 90  VX AT 3400CC 5P T'!B$11:H$370,7,0)</f>
        <v>917523</v>
      </c>
      <c r="L54" s="67">
        <f>VLOOKUP(B54,'[1]FORTUNER SR5 MT 4000CC 4X4'!B$12:H$402,7,0)</f>
        <v>917523</v>
      </c>
      <c r="M54" s="68">
        <f>VLOOKUP(B54,'[1]PRADO  LC 150  TX AT 4000CC 5P'!B$11:H$353,7,0)</f>
        <v>917523</v>
      </c>
      <c r="N54" s="67">
        <f>VLOOKUP(B54,'[1]BURBUJA  LC 80  AUTANA FZJ80 '!B$12:H$369,7,0)</f>
        <v>917523</v>
      </c>
      <c r="O54" s="67">
        <f>VLOOKUP(B54,'[1]PRADO  LC 150  TX-L AT 4000CC 5'!B$12:H$358,7,0)</f>
        <v>917523</v>
      </c>
      <c r="P54" s="65">
        <f t="shared" si="1"/>
        <v>1392911.5</v>
      </c>
      <c r="Q54" s="65">
        <f t="shared" si="2"/>
        <v>1392911.5</v>
      </c>
      <c r="R54" s="65">
        <f t="shared" si="3"/>
        <v>1392911.5</v>
      </c>
      <c r="S54" s="65">
        <f t="shared" si="4"/>
        <v>1392911.5</v>
      </c>
      <c r="T54" s="65">
        <f t="shared" si="5"/>
        <v>1392911.5</v>
      </c>
    </row>
    <row r="55" spans="1:20" s="4" customFormat="1" ht="19.5" customHeight="1">
      <c r="A55" s="5">
        <v>43</v>
      </c>
      <c r="B55" s="58" t="s">
        <v>64</v>
      </c>
      <c r="C55" s="61" t="s">
        <v>28</v>
      </c>
      <c r="D55" s="76">
        <v>1868300</v>
      </c>
      <c r="E55" s="77">
        <v>1868300</v>
      </c>
      <c r="F55" s="77">
        <v>1868300</v>
      </c>
      <c r="G55" s="77">
        <v>1868300</v>
      </c>
      <c r="H55" s="77">
        <v>1868300</v>
      </c>
      <c r="I55" s="77">
        <v>1868300</v>
      </c>
      <c r="J55" s="78">
        <v>1868300</v>
      </c>
      <c r="K55" s="66">
        <f>VLOOKUP(B55,'[1]PRADO  LC 90  VX AT 3400CC 5P T'!B$11:H$370,7,0)</f>
        <v>917523</v>
      </c>
      <c r="L55" s="67">
        <f>VLOOKUP(B55,'[1]FORTUNER SR5 MT 4000CC 4X4'!B$12:H$402,7,0)</f>
        <v>917523</v>
      </c>
      <c r="M55" s="68">
        <f>VLOOKUP(B55,'[1]PRADO  LC 150  TX AT 4000CC 5P'!B$11:H$353,7,0)</f>
        <v>917523</v>
      </c>
      <c r="N55" s="67">
        <f>VLOOKUP(B55,'[1]BURBUJA  LC 80  AUTANA FZJ80 '!B$12:H$369,7,0)</f>
        <v>917523</v>
      </c>
      <c r="O55" s="67">
        <f>VLOOKUP(B55,'[1]PRADO  LC 150  TX-L AT 4000CC 5'!B$12:H$358,7,0)</f>
        <v>917523</v>
      </c>
      <c r="P55" s="65">
        <f t="shared" si="1"/>
        <v>1392911.5</v>
      </c>
      <c r="Q55" s="65">
        <f t="shared" si="2"/>
        <v>1392911.5</v>
      </c>
      <c r="R55" s="65">
        <f t="shared" si="3"/>
        <v>1392911.5</v>
      </c>
      <c r="S55" s="65">
        <f t="shared" si="4"/>
        <v>1392911.5</v>
      </c>
      <c r="T55" s="65">
        <f t="shared" si="5"/>
        <v>1392911.5</v>
      </c>
    </row>
    <row r="56" spans="1:20" s="4" customFormat="1" ht="19.5" customHeight="1">
      <c r="A56" s="5">
        <v>44</v>
      </c>
      <c r="B56" s="58" t="s">
        <v>65</v>
      </c>
      <c r="C56" s="61" t="s">
        <v>15</v>
      </c>
      <c r="D56" s="76">
        <v>1210000</v>
      </c>
      <c r="E56" s="77">
        <v>1000000</v>
      </c>
      <c r="F56" s="77">
        <v>1448000</v>
      </c>
      <c r="G56" s="77">
        <v>1121000</v>
      </c>
      <c r="H56" s="77">
        <v>1448000</v>
      </c>
      <c r="I56" s="77">
        <v>1448000</v>
      </c>
      <c r="J56" s="78">
        <v>1000000</v>
      </c>
      <c r="K56" s="66">
        <f>VLOOKUP(B56,'[1]PRADO  LC 90  VX AT 3400CC 5P T'!B$11:H$370,7,0)</f>
        <v>1233558.7</v>
      </c>
      <c r="L56" s="67">
        <f>VLOOKUP(B56,'[1]FORTUNER SR5 MT 4000CC 4X4'!B$12:H$402,7,0)</f>
        <v>1019470</v>
      </c>
      <c r="M56" s="68">
        <f>VLOOKUP(B56,'[1]PRADO  LC 150  TX AT 4000CC 5P'!B$11:H$353,7,0)</f>
        <v>1209091.42</v>
      </c>
      <c r="N56" s="67">
        <f>VLOOKUP(B56,'[1]BURBUJA  LC 80  AUTANA FZJ80 '!B$12:H$369,7,0)</f>
        <v>1142825.8700000001</v>
      </c>
      <c r="O56" s="67">
        <f>VLOOKUP(B56,'[1]PRADO  LC 150  TX-L AT 4000CC 5'!B$12:H$358,7,0)</f>
        <v>1209091.42</v>
      </c>
      <c r="P56" s="65">
        <f t="shared" si="1"/>
        <v>1221779.3500000001</v>
      </c>
      <c r="Q56" s="65">
        <f t="shared" si="2"/>
        <v>1009735</v>
      </c>
      <c r="R56" s="65">
        <f t="shared" si="3"/>
        <v>1328545.71</v>
      </c>
      <c r="S56" s="65">
        <f t="shared" si="4"/>
        <v>1131912.9350000001</v>
      </c>
      <c r="T56" s="65">
        <f t="shared" si="5"/>
        <v>1328545.71</v>
      </c>
    </row>
    <row r="57" spans="1:20" s="4" customFormat="1" ht="19.5" customHeight="1">
      <c r="A57" s="5">
        <v>45</v>
      </c>
      <c r="B57" s="58" t="s">
        <v>67</v>
      </c>
      <c r="C57" s="61" t="s">
        <v>15</v>
      </c>
      <c r="D57" s="76">
        <v>521999</v>
      </c>
      <c r="E57" s="79" t="s">
        <v>19</v>
      </c>
      <c r="F57" s="79" t="s">
        <v>19</v>
      </c>
      <c r="G57" s="77">
        <v>158999</v>
      </c>
      <c r="H57" s="79" t="s">
        <v>19</v>
      </c>
      <c r="I57" s="79" t="s">
        <v>19</v>
      </c>
      <c r="J57" s="80" t="s">
        <v>19</v>
      </c>
      <c r="K57" s="66">
        <f>VLOOKUP(B57,'[1]PRADO  LC 90  VX AT 3400CC 5P T'!B$11:H$370,7,0)</f>
        <v>509735</v>
      </c>
      <c r="L57" s="67" t="e">
        <f>VLOOKUP(B57,'[1]FORTUNER SR5 MT 4000CC 4X4'!B$12:H$402,7,0)</f>
        <v>#N/A</v>
      </c>
      <c r="M57" s="68" t="e">
        <f>VLOOKUP(B57,'[1]PRADO  LC 150  TX AT 4000CC 5P'!B$11:H$353,7,0)</f>
        <v>#N/A</v>
      </c>
      <c r="N57" s="67">
        <f>VLOOKUP(B57,'[1]BURBUJA  LC 80  AUTANA FZJ80 '!B$12:H$369,7,0)</f>
        <v>162094.679</v>
      </c>
      <c r="O57" s="67" t="e">
        <f>VLOOKUP(B57,'[1]PRADO  LC 150  TX-L AT 4000CC 5'!B$12:H$358,7,0)</f>
        <v>#N/A</v>
      </c>
      <c r="P57" s="65">
        <f t="shared" si="1"/>
        <v>515867</v>
      </c>
      <c r="Q57" s="65" t="s">
        <v>19</v>
      </c>
      <c r="R57" s="65" t="s">
        <v>19</v>
      </c>
      <c r="S57" s="65">
        <f t="shared" si="4"/>
        <v>160546.8395</v>
      </c>
      <c r="T57" s="65" t="s">
        <v>19</v>
      </c>
    </row>
    <row r="58" spans="1:20" s="4" customFormat="1" ht="19.5" customHeight="1">
      <c r="A58" s="5">
        <v>46</v>
      </c>
      <c r="B58" s="58" t="s">
        <v>68</v>
      </c>
      <c r="C58" s="61" t="s">
        <v>15</v>
      </c>
      <c r="D58" s="76">
        <v>256000</v>
      </c>
      <c r="E58" s="77">
        <v>117000</v>
      </c>
      <c r="F58" s="79" t="s">
        <v>69</v>
      </c>
      <c r="G58" s="79" t="s">
        <v>69</v>
      </c>
      <c r="H58" s="79" t="s">
        <v>69</v>
      </c>
      <c r="I58" s="79" t="s">
        <v>69</v>
      </c>
      <c r="J58" s="78">
        <v>117000</v>
      </c>
      <c r="K58" s="66">
        <f>VLOOKUP(B58,'[1]PRADO  LC 90  VX AT 3400CC 5P T'!B$11:H$370,7,0)</f>
        <v>260984.32000000001</v>
      </c>
      <c r="L58" s="67">
        <f>VLOOKUP(B58,'[1]FORTUNER SR5 MT 4000CC 4X4'!B$12:H$402,7,0)</f>
        <v>238555.98</v>
      </c>
      <c r="M58" s="68" t="e">
        <f>VLOOKUP(B58,'[1]PRADO  LC 150  TX AT 4000CC 5P'!B$11:H$353,7,0)</f>
        <v>#N/A</v>
      </c>
      <c r="N58" s="67" t="e">
        <f>VLOOKUP(B58,'[1]BURBUJA  LC 80  AUTANA FZJ80 '!B$12:H$369,7,0)</f>
        <v>#N/A</v>
      </c>
      <c r="O58" s="67" t="e">
        <f>VLOOKUP(B58,'[1]PRADO  LC 150  TX-L AT 4000CC 5'!B$12:H$358,7,0)</f>
        <v>#N/A</v>
      </c>
      <c r="P58" s="65">
        <f t="shared" si="1"/>
        <v>258492.16</v>
      </c>
      <c r="Q58" s="65">
        <f t="shared" si="2"/>
        <v>177777.99</v>
      </c>
      <c r="R58" s="65" t="s">
        <v>19</v>
      </c>
      <c r="S58" s="65" t="s">
        <v>19</v>
      </c>
      <c r="T58" s="65" t="s">
        <v>19</v>
      </c>
    </row>
    <row r="59" spans="1:20" s="4" customFormat="1" ht="19.5" customHeight="1">
      <c r="A59" s="5">
        <v>47</v>
      </c>
      <c r="B59" s="58" t="s">
        <v>70</v>
      </c>
      <c r="C59" s="61" t="s">
        <v>15</v>
      </c>
      <c r="D59" s="76">
        <v>26064000</v>
      </c>
      <c r="E59" s="77">
        <v>24456001</v>
      </c>
      <c r="F59" s="77">
        <v>24456001</v>
      </c>
      <c r="G59" s="77">
        <v>27403000</v>
      </c>
      <c r="H59" s="77">
        <v>24456001</v>
      </c>
      <c r="I59" s="77">
        <v>24456001</v>
      </c>
      <c r="J59" s="78">
        <v>24456001</v>
      </c>
      <c r="K59" s="66">
        <f>VLOOKUP(B59,'[1]PRADO  LC 90  VX AT 3400CC 5P T'!B$11:H$370,7,0)</f>
        <v>30584100</v>
      </c>
      <c r="L59" s="67">
        <f>VLOOKUP(B59,'[1]FORTUNER SR5 MT 4000CC 4X4'!B$12:H$402,7,0)</f>
        <v>24932159.370999999</v>
      </c>
      <c r="M59" s="68">
        <f>VLOOKUP(B59,'[1]PRADO  LC 150  TX AT 4000CC 5P'!B$11:H$353,7,0)</f>
        <v>25486750</v>
      </c>
      <c r="N59" s="67">
        <f>VLOOKUP(B59,'[1]BURBUJA  LC 80  AUTANA FZJ80 '!B$12:H$369,7,0)</f>
        <v>27936536.41</v>
      </c>
      <c r="O59" s="67">
        <f>VLOOKUP(B59,'[1]PRADO  LC 150  TX-L AT 4000CC 5'!B$12:H$358,7,0)</f>
        <v>25486750</v>
      </c>
      <c r="P59" s="65">
        <f t="shared" si="1"/>
        <v>28324050</v>
      </c>
      <c r="Q59" s="65">
        <f t="shared" si="2"/>
        <v>24694080.1855</v>
      </c>
      <c r="R59" s="65">
        <f t="shared" si="3"/>
        <v>24971375.5</v>
      </c>
      <c r="S59" s="65">
        <f t="shared" si="4"/>
        <v>27669768.204999998</v>
      </c>
      <c r="T59" s="65">
        <f t="shared" si="5"/>
        <v>24971375.5</v>
      </c>
    </row>
    <row r="60" spans="1:20" s="4" customFormat="1" ht="19.5" customHeight="1">
      <c r="A60" s="5">
        <v>48</v>
      </c>
      <c r="B60" s="58" t="s">
        <v>71</v>
      </c>
      <c r="C60" s="61" t="s">
        <v>15</v>
      </c>
      <c r="D60" s="76">
        <v>471000</v>
      </c>
      <c r="E60" s="77">
        <v>2814000</v>
      </c>
      <c r="F60" s="77">
        <v>2520000</v>
      </c>
      <c r="G60" s="79" t="s">
        <v>69</v>
      </c>
      <c r="H60" s="77">
        <v>2520000</v>
      </c>
      <c r="I60" s="77">
        <v>2520000</v>
      </c>
      <c r="J60" s="78">
        <v>2814000</v>
      </c>
      <c r="K60" s="66">
        <f>VLOOKUP(B60,'[1]PRADO  LC 90  VX AT 3400CC 5P T'!B$11:H$370,7,0)</f>
        <v>356814.5</v>
      </c>
      <c r="L60" s="67">
        <f>VLOOKUP(B60,'[1]FORTUNER SR5 MT 4000CC 4X4'!B$12:H$402,7,0)</f>
        <v>2868788.58</v>
      </c>
      <c r="M60" s="68">
        <f>VLOOKUP(B60,'[1]PRADO  LC 150  TX AT 4000CC 5P'!B$11:H$353,7,0)</f>
        <v>2569064.4</v>
      </c>
      <c r="N60" s="67" t="e">
        <f>VLOOKUP(B60,'[1]BURBUJA  LC 80  AUTANA FZJ80 '!B$12:H$369,7,0)</f>
        <v>#N/A</v>
      </c>
      <c r="O60" s="67">
        <f>VLOOKUP(B60,'[1]PRADO  LC 150  TX-L AT 4000CC 5'!B$12:H$358,7,0)</f>
        <v>2569064.4</v>
      </c>
      <c r="P60" s="65">
        <f t="shared" si="1"/>
        <v>413907.25</v>
      </c>
      <c r="Q60" s="65">
        <f t="shared" si="2"/>
        <v>2841394.29</v>
      </c>
      <c r="R60" s="65">
        <f t="shared" si="3"/>
        <v>2544532.2000000002</v>
      </c>
      <c r="S60" s="65" t="s">
        <v>19</v>
      </c>
      <c r="T60" s="65">
        <f t="shared" si="5"/>
        <v>2544532.2000000002</v>
      </c>
    </row>
    <row r="61" spans="1:20" s="4" customFormat="1" ht="19.5" customHeight="1">
      <c r="A61" s="5">
        <v>49</v>
      </c>
      <c r="B61" s="58" t="s">
        <v>72</v>
      </c>
      <c r="C61" s="61" t="s">
        <v>15</v>
      </c>
      <c r="D61" s="76">
        <v>588000</v>
      </c>
      <c r="E61" s="77">
        <v>488000</v>
      </c>
      <c r="F61" s="77">
        <v>580000</v>
      </c>
      <c r="G61" s="77">
        <v>665001</v>
      </c>
      <c r="H61" s="77">
        <v>580000</v>
      </c>
      <c r="I61" s="77">
        <v>580000</v>
      </c>
      <c r="J61" s="78">
        <v>488000</v>
      </c>
      <c r="K61" s="66">
        <f>VLOOKUP(B61,'[1]PRADO  LC 90  VX AT 3400CC 5P T'!B$11:H$370,7,0)</f>
        <v>599448.36</v>
      </c>
      <c r="L61" s="67">
        <f>VLOOKUP(B61,'[1]FORTUNER SR5 MT 4000CC 4X4'!B$12:H$402,7,0)</f>
        <v>497501.36</v>
      </c>
      <c r="M61" s="68">
        <f>VLOOKUP(B61,'[1]PRADO  LC 150  TX AT 4000CC 5P'!B$11:H$353,7,0)</f>
        <v>591292.6</v>
      </c>
      <c r="N61" s="67">
        <f>VLOOKUP(B61,'[1]BURBUJA  LC 80  AUTANA FZJ80 '!B$12:H$369,7,0)</f>
        <v>677948.60100000002</v>
      </c>
      <c r="O61" s="67">
        <f>VLOOKUP(B61,'[1]PRADO  LC 150  TX-L AT 4000CC 5'!B$12:H$358,7,0)</f>
        <v>591292.6</v>
      </c>
      <c r="P61" s="65">
        <f t="shared" si="1"/>
        <v>593724.17999999993</v>
      </c>
      <c r="Q61" s="65">
        <f t="shared" si="2"/>
        <v>492750.68</v>
      </c>
      <c r="R61" s="65">
        <f t="shared" si="3"/>
        <v>585646.30000000005</v>
      </c>
      <c r="S61" s="65">
        <f t="shared" si="4"/>
        <v>671474.80050000001</v>
      </c>
      <c r="T61" s="65">
        <f t="shared" si="5"/>
        <v>585646.30000000005</v>
      </c>
    </row>
    <row r="62" spans="1:20" s="4" customFormat="1" ht="19.5" customHeight="1">
      <c r="A62" s="5">
        <v>50</v>
      </c>
      <c r="B62" s="58" t="s">
        <v>73</v>
      </c>
      <c r="C62" s="61" t="s">
        <v>15</v>
      </c>
      <c r="D62" s="76">
        <v>899000</v>
      </c>
      <c r="E62" s="77">
        <v>740000</v>
      </c>
      <c r="F62" s="77">
        <v>665749</v>
      </c>
      <c r="G62" s="77">
        <v>665749</v>
      </c>
      <c r="H62" s="77">
        <v>665749</v>
      </c>
      <c r="I62" s="77">
        <v>665749</v>
      </c>
      <c r="J62" s="78">
        <v>740000</v>
      </c>
      <c r="K62" s="66">
        <f>VLOOKUP(B62,'[1]PRADO  LC 90  VX AT 3400CC 5P T'!B$11:H$370,7,0)</f>
        <v>285451.59999999998</v>
      </c>
      <c r="L62" s="67">
        <f>VLOOKUP(B62,'[1]FORTUNER SR5 MT 4000CC 4X4'!B$12:H$402,7,0)</f>
        <v>754407.8</v>
      </c>
      <c r="M62" s="68">
        <f>VLOOKUP(B62,'[1]PRADO  LC 150  TX AT 4000CC 5P'!B$11:H$353,7,0)</f>
        <v>693240.65099999995</v>
      </c>
      <c r="N62" s="67">
        <f>VLOOKUP(B62,'[1]BURBUJA  LC 80  AUTANA FZJ80 '!B$12:H$369,7,0)</f>
        <v>693240.65099999995</v>
      </c>
      <c r="O62" s="67">
        <f>VLOOKUP(B62,'[1]PRADO  LC 150  TX-L AT 4000CC 5'!B$12:H$358,7,0)</f>
        <v>693240.65099999995</v>
      </c>
      <c r="P62" s="65">
        <f t="shared" si="1"/>
        <v>592225.80000000005</v>
      </c>
      <c r="Q62" s="65">
        <f t="shared" si="2"/>
        <v>747203.9</v>
      </c>
      <c r="R62" s="65">
        <f t="shared" si="3"/>
        <v>679494.82550000004</v>
      </c>
      <c r="S62" s="65">
        <f t="shared" si="4"/>
        <v>679494.82550000004</v>
      </c>
      <c r="T62" s="65">
        <f t="shared" si="5"/>
        <v>679494.82550000004</v>
      </c>
    </row>
    <row r="63" spans="1:20" s="4" customFormat="1" ht="19.5" customHeight="1">
      <c r="A63" s="5">
        <v>51</v>
      </c>
      <c r="B63" s="58" t="s">
        <v>74</v>
      </c>
      <c r="C63" s="61" t="s">
        <v>15</v>
      </c>
      <c r="D63" s="76">
        <v>1128999</v>
      </c>
      <c r="E63" s="77">
        <v>670000</v>
      </c>
      <c r="F63" s="77">
        <v>665749</v>
      </c>
      <c r="G63" s="77">
        <v>665749</v>
      </c>
      <c r="H63" s="77">
        <v>665749</v>
      </c>
      <c r="I63" s="77">
        <v>665749</v>
      </c>
      <c r="J63" s="78">
        <v>670000</v>
      </c>
      <c r="K63" s="66">
        <f>VLOOKUP(B63,'[1]PRADO  LC 90  VX AT 3400CC 5P T'!B$11:H$370,7,0)</f>
        <v>458761.5</v>
      </c>
      <c r="L63" s="67">
        <f>VLOOKUP(B63,'[1]FORTUNER SR5 MT 4000CC 4X4'!B$12:H$402,7,0)</f>
        <v>750329.92</v>
      </c>
      <c r="M63" s="68">
        <f>VLOOKUP(B63,'[1]PRADO  LC 150  TX AT 4000CC 5P'!B$11:H$353,7,0)</f>
        <v>693240.65099999995</v>
      </c>
      <c r="N63" s="67">
        <f>VLOOKUP(B63,'[1]BURBUJA  LC 80  AUTANA FZJ80 '!B$12:H$369,7,0)</f>
        <v>693240.65099999995</v>
      </c>
      <c r="O63" s="67">
        <f>VLOOKUP(B63,'[1]PRADO  LC 150  TX-L AT 4000CC 5'!B$12:H$358,7,0)</f>
        <v>693240.65099999995</v>
      </c>
      <c r="P63" s="65">
        <f t="shared" si="1"/>
        <v>793880.25</v>
      </c>
      <c r="Q63" s="65">
        <f t="shared" si="2"/>
        <v>710164.96</v>
      </c>
      <c r="R63" s="65">
        <f t="shared" si="3"/>
        <v>679494.82550000004</v>
      </c>
      <c r="S63" s="65">
        <f t="shared" si="4"/>
        <v>679494.82550000004</v>
      </c>
      <c r="T63" s="65">
        <f t="shared" si="5"/>
        <v>679494.82550000004</v>
      </c>
    </row>
    <row r="64" spans="1:20" s="4" customFormat="1" ht="19.5" customHeight="1">
      <c r="A64" s="5">
        <v>52</v>
      </c>
      <c r="B64" s="58" t="s">
        <v>75</v>
      </c>
      <c r="C64" s="61" t="s">
        <v>15</v>
      </c>
      <c r="D64" s="76">
        <v>798000</v>
      </c>
      <c r="E64" s="77">
        <v>790001</v>
      </c>
      <c r="F64" s="77">
        <v>820000</v>
      </c>
      <c r="G64" s="77">
        <v>1482999</v>
      </c>
      <c r="H64" s="77">
        <v>820000</v>
      </c>
      <c r="I64" s="77">
        <v>820000</v>
      </c>
      <c r="J64" s="78">
        <v>790001</v>
      </c>
      <c r="K64" s="66">
        <f>VLOOKUP(B64,'[1]PRADO  LC 90  VX AT 3400CC 5P T'!B$11:H$370,7,0)</f>
        <v>813537.06</v>
      </c>
      <c r="L64" s="67">
        <f>VLOOKUP(B64,'[1]FORTUNER SR5 MT 4000CC 4X4'!B$12:H$402,7,0)</f>
        <v>805382.35100000002</v>
      </c>
      <c r="M64" s="68">
        <f>VLOOKUP(B64,'[1]PRADO  LC 150  TX AT 4000CC 5P'!B$11:H$353,7,0)</f>
        <v>835965.4</v>
      </c>
      <c r="N64" s="67">
        <f>VLOOKUP(B64,'[1]BURBUJA  LC 80  AUTANA FZJ80 '!B$12:H$369,7,0)</f>
        <v>1657658.22</v>
      </c>
      <c r="O64" s="67">
        <f>VLOOKUP(B64,'[1]PRADO  LC 150  TX-L AT 4000CC 5'!B$12:H$358,7,0)</f>
        <v>835965.4</v>
      </c>
      <c r="P64" s="65">
        <f t="shared" si="1"/>
        <v>805768.53</v>
      </c>
      <c r="Q64" s="65">
        <f t="shared" si="2"/>
        <v>797691.67550000001</v>
      </c>
      <c r="R64" s="65">
        <f t="shared" si="3"/>
        <v>827982.7</v>
      </c>
      <c r="S64" s="65">
        <f t="shared" si="4"/>
        <v>1570328.6099999999</v>
      </c>
      <c r="T64" s="65">
        <f t="shared" si="5"/>
        <v>827982.7</v>
      </c>
    </row>
    <row r="65" spans="1:20" s="4" customFormat="1" ht="19.5" customHeight="1">
      <c r="A65" s="5">
        <v>53</v>
      </c>
      <c r="B65" s="58" t="s">
        <v>76</v>
      </c>
      <c r="C65" s="61" t="s">
        <v>15</v>
      </c>
      <c r="D65" s="79" t="s">
        <v>19</v>
      </c>
      <c r="E65" s="77">
        <v>326001</v>
      </c>
      <c r="F65" s="79" t="s">
        <v>19</v>
      </c>
      <c r="G65" s="77">
        <v>533000</v>
      </c>
      <c r="H65" s="79" t="s">
        <v>19</v>
      </c>
      <c r="I65" s="79" t="s">
        <v>19</v>
      </c>
      <c r="J65" s="78">
        <v>326001</v>
      </c>
      <c r="K65" s="66" t="e">
        <f>VLOOKUP(B65,'[1]PRADO  LC 90  VX AT 3400CC 5P T'!B$11:H$370,7,0)</f>
        <v>#N/A</v>
      </c>
      <c r="L65" s="67">
        <f>VLOOKUP(B65,'[1]FORTUNER SR5 MT 4000CC 4X4'!B$12:H$402,7,0)</f>
        <v>332348.27100000001</v>
      </c>
      <c r="M65" s="94" t="e">
        <f>VLOOKUP(B65,'[1]PRADO  LC 150  TX AT 4000CC 5P'!B$11:H$353,7,0)</f>
        <v>#N/A</v>
      </c>
      <c r="N65" s="67">
        <f>VLOOKUP(B65,'[1]BURBUJA  LC 80  AUTANA FZJ80 '!B$12:H$369,7,0)</f>
        <v>543377.51</v>
      </c>
      <c r="O65" s="67" t="e">
        <f>VLOOKUP(B65,'[1]PRADO  LC 150  TX-L AT 4000CC 5'!B$12:H$358,7,0)</f>
        <v>#N/A</v>
      </c>
      <c r="P65" s="65" t="s">
        <v>19</v>
      </c>
      <c r="Q65" s="65">
        <f t="shared" si="2"/>
        <v>329174.63549999997</v>
      </c>
      <c r="R65" s="65" t="s">
        <v>19</v>
      </c>
      <c r="S65" s="65">
        <f t="shared" si="4"/>
        <v>538188.755</v>
      </c>
      <c r="T65" s="65" t="s">
        <v>19</v>
      </c>
    </row>
    <row r="66" spans="1:20" s="4" customFormat="1" ht="19.5" customHeight="1">
      <c r="A66" s="5">
        <v>54</v>
      </c>
      <c r="B66" s="58" t="s">
        <v>77</v>
      </c>
      <c r="C66" s="61" t="s">
        <v>15</v>
      </c>
      <c r="D66" s="76">
        <v>2203001</v>
      </c>
      <c r="E66" s="79" t="s">
        <v>69</v>
      </c>
      <c r="F66" s="77">
        <v>2043000</v>
      </c>
      <c r="G66" s="77">
        <v>2080000</v>
      </c>
      <c r="H66" s="77">
        <v>2043000</v>
      </c>
      <c r="I66" s="77">
        <v>2043000</v>
      </c>
      <c r="J66" s="80" t="s">
        <v>69</v>
      </c>
      <c r="K66" s="66">
        <f>VLOOKUP(B66,'[1]PRADO  LC 90  VX AT 3400CC 5P T'!B$11:H$370,7,0)</f>
        <v>2245893.4610000001</v>
      </c>
      <c r="L66" s="67" t="e">
        <f>VLOOKUP(B66,'[1]FORTUNER SR5 MT 4000CC 4X4'!B$12:H$402,7,0)</f>
        <v>#N/A</v>
      </c>
      <c r="M66" s="68">
        <f>VLOOKUP(B66,'[1]PRADO  LC 150  TX AT 4000CC 5P'!B$11:H$353,7,0)</f>
        <v>2082777.21</v>
      </c>
      <c r="N66" s="67">
        <f>VLOOKUP(B66,'[1]BURBUJA  LC 80  AUTANA FZJ80 '!B$12:H$369,7,0)</f>
        <v>2120497.6</v>
      </c>
      <c r="O66" s="67">
        <f>VLOOKUP(B66,'[1]PRADO  LC 150  TX-L AT 4000CC 5'!B$12:H$358,7,0)</f>
        <v>2082777.21</v>
      </c>
      <c r="P66" s="65">
        <f t="shared" si="1"/>
        <v>2224447.2305000001</v>
      </c>
      <c r="Q66" s="65" t="s">
        <v>19</v>
      </c>
      <c r="R66" s="65">
        <f t="shared" si="3"/>
        <v>2062888.605</v>
      </c>
      <c r="S66" s="65">
        <f t="shared" si="4"/>
        <v>2100248.7999999998</v>
      </c>
      <c r="T66" s="65">
        <f t="shared" si="5"/>
        <v>2062888.605</v>
      </c>
    </row>
    <row r="67" spans="1:20" s="4" customFormat="1" ht="19.5" customHeight="1">
      <c r="A67" s="5">
        <v>55</v>
      </c>
      <c r="B67" s="58" t="s">
        <v>78</v>
      </c>
      <c r="C67" s="61" t="s">
        <v>15</v>
      </c>
      <c r="D67" s="76">
        <v>2203001</v>
      </c>
      <c r="E67" s="79" t="s">
        <v>69</v>
      </c>
      <c r="F67" s="77">
        <v>2043000</v>
      </c>
      <c r="G67" s="77">
        <v>2080000</v>
      </c>
      <c r="H67" s="77">
        <v>2043000</v>
      </c>
      <c r="I67" s="77">
        <v>2043000</v>
      </c>
      <c r="J67" s="80" t="s">
        <v>69</v>
      </c>
      <c r="K67" s="66">
        <f>VLOOKUP(B67,'[1]PRADO  LC 90  VX AT 3400CC 5P T'!B$11:H$370,7,0)</f>
        <v>2245893.4610000001</v>
      </c>
      <c r="L67" s="67" t="e">
        <f>VLOOKUP(B67,'[1]FORTUNER SR5 MT 4000CC 4X4'!B$12:H$402,7,0)</f>
        <v>#N/A</v>
      </c>
      <c r="M67" s="68">
        <f>VLOOKUP(B67,'[1]PRADO  LC 150  TX AT 4000CC 5P'!B$11:H$353,7,0)</f>
        <v>2082777.21</v>
      </c>
      <c r="N67" s="67">
        <f>VLOOKUP(B67,'[1]BURBUJA  LC 80  AUTANA FZJ80 '!B$12:H$369,7,0)</f>
        <v>2120497.6</v>
      </c>
      <c r="O67" s="67">
        <f>VLOOKUP(B67,'[1]PRADO  LC 150  TX-L AT 4000CC 5'!B$12:H$358,7,0)</f>
        <v>2082777.21</v>
      </c>
      <c r="P67" s="65">
        <f t="shared" si="1"/>
        <v>2224447.2305000001</v>
      </c>
      <c r="Q67" s="65" t="s">
        <v>19</v>
      </c>
      <c r="R67" s="65">
        <f t="shared" si="3"/>
        <v>2062888.605</v>
      </c>
      <c r="S67" s="65">
        <f t="shared" si="4"/>
        <v>2100248.7999999998</v>
      </c>
      <c r="T67" s="65">
        <f t="shared" si="5"/>
        <v>2062888.605</v>
      </c>
    </row>
    <row r="68" spans="1:20" s="4" customFormat="1" ht="19.5" customHeight="1">
      <c r="A68" s="5">
        <v>56</v>
      </c>
      <c r="B68" s="58" t="s">
        <v>79</v>
      </c>
      <c r="C68" s="61" t="s">
        <v>15</v>
      </c>
      <c r="D68" s="76">
        <v>240000</v>
      </c>
      <c r="E68" s="77">
        <v>222000</v>
      </c>
      <c r="F68" s="77">
        <v>195001</v>
      </c>
      <c r="G68" s="77">
        <v>116000</v>
      </c>
      <c r="H68" s="77">
        <v>195001</v>
      </c>
      <c r="I68" s="77">
        <v>195001</v>
      </c>
      <c r="J68" s="78">
        <v>222000</v>
      </c>
      <c r="K68" s="66">
        <f>VLOOKUP(B68,'[1]PRADO  LC 90  VX AT 3400CC 5P T'!B$11:H$370,7,0)</f>
        <v>1223364</v>
      </c>
      <c r="L68" s="67">
        <f>VLOOKUP(B68,'[1]FORTUNER SR5 MT 4000CC 4X4'!B$12:H$402,7,0)</f>
        <v>226322.34</v>
      </c>
      <c r="M68" s="68">
        <f>VLOOKUP(B68,'[1]PRADO  LC 150  TX AT 4000CC 5P'!B$11:H$353,7,0)</f>
        <v>198797.701</v>
      </c>
      <c r="N68" s="67">
        <f>VLOOKUP(B68,'[1]BURBUJA  LC 80  AUTANA FZJ80 '!B$12:H$369,7,0)</f>
        <v>118258.52</v>
      </c>
      <c r="O68" s="67">
        <f>VLOOKUP(B68,'[1]PRADO  LC 150  TX-L AT 4000CC 5'!B$12:H$358,7,0)</f>
        <v>198797.701</v>
      </c>
      <c r="P68" s="65">
        <f t="shared" si="1"/>
        <v>731682</v>
      </c>
      <c r="Q68" s="65">
        <f t="shared" si="2"/>
        <v>224161.16999999998</v>
      </c>
      <c r="R68" s="65">
        <f t="shared" si="3"/>
        <v>196899.3505</v>
      </c>
      <c r="S68" s="65">
        <f t="shared" si="4"/>
        <v>117129.26000000001</v>
      </c>
      <c r="T68" s="65">
        <f t="shared" si="5"/>
        <v>196899.3505</v>
      </c>
    </row>
    <row r="69" spans="1:20" s="4" customFormat="1" ht="19.5" customHeight="1">
      <c r="A69" s="5">
        <v>57</v>
      </c>
      <c r="B69" s="58" t="s">
        <v>80</v>
      </c>
      <c r="C69" s="61" t="s">
        <v>15</v>
      </c>
      <c r="D69" s="76">
        <v>1443000</v>
      </c>
      <c r="E69" s="77">
        <v>1431000</v>
      </c>
      <c r="F69" s="77">
        <v>1158000</v>
      </c>
      <c r="G69" s="77">
        <v>1897000</v>
      </c>
      <c r="H69" s="77">
        <v>1158000</v>
      </c>
      <c r="I69" s="77">
        <v>1158000</v>
      </c>
      <c r="J69" s="78">
        <v>1431000</v>
      </c>
      <c r="K69" s="66">
        <f>VLOOKUP(B69,'[1]PRADO  LC 90  VX AT 3400CC 5P T'!B$11:H$370,7,0)</f>
        <v>1471095.21</v>
      </c>
      <c r="L69" s="67">
        <f>VLOOKUP(B69,'[1]FORTUNER SR5 MT 4000CC 4X4'!B$12:H$402,7,0)</f>
        <v>1458861.57</v>
      </c>
      <c r="M69" s="68">
        <f>VLOOKUP(B69,'[1]PRADO  LC 150  TX AT 4000CC 5P'!B$11:H$353,7,0)</f>
        <v>1180546.26</v>
      </c>
      <c r="N69" s="67">
        <f>VLOOKUP(B69,'[1]BURBUJA  LC 80  AUTANA FZJ80 '!B$12:H$369,7,0)</f>
        <v>1933934.59</v>
      </c>
      <c r="O69" s="67">
        <f>VLOOKUP(B69,'[1]PRADO  LC 150  TX-L AT 4000CC 5'!B$12:H$358,7,0)</f>
        <v>1180546.26</v>
      </c>
      <c r="P69" s="65">
        <f t="shared" si="1"/>
        <v>1457047.605</v>
      </c>
      <c r="Q69" s="65">
        <f t="shared" si="2"/>
        <v>1444930.7850000001</v>
      </c>
      <c r="R69" s="65">
        <f t="shared" si="3"/>
        <v>1169273.1299999999</v>
      </c>
      <c r="S69" s="65">
        <f t="shared" si="4"/>
        <v>1915467.2949999999</v>
      </c>
      <c r="T69" s="65">
        <f t="shared" si="5"/>
        <v>1169273.1299999999</v>
      </c>
    </row>
    <row r="70" spans="1:20" s="4" customFormat="1" ht="19.5" customHeight="1">
      <c r="A70" s="5">
        <v>58</v>
      </c>
      <c r="B70" s="58" t="s">
        <v>81</v>
      </c>
      <c r="C70" s="61" t="s">
        <v>15</v>
      </c>
      <c r="D70" s="76">
        <v>2203001</v>
      </c>
      <c r="E70" s="79" t="s">
        <v>69</v>
      </c>
      <c r="F70" s="77">
        <v>2043000</v>
      </c>
      <c r="G70" s="77">
        <v>2080000</v>
      </c>
      <c r="H70" s="77">
        <v>2043000</v>
      </c>
      <c r="I70" s="77">
        <v>2043000</v>
      </c>
      <c r="J70" s="80" t="s">
        <v>69</v>
      </c>
      <c r="K70" s="66">
        <f>VLOOKUP(B70,'[1]PRADO  LC 90  VX AT 3400CC 5P T'!B$11:H$370,7,0)</f>
        <v>2245893.4610000001</v>
      </c>
      <c r="L70" s="67" t="e">
        <f>VLOOKUP(B70,'[1]FORTUNER SR5 MT 4000CC 4X4'!B$12:H$402,7,0)</f>
        <v>#N/A</v>
      </c>
      <c r="M70" s="68">
        <f>VLOOKUP(B70,'[1]PRADO  LC 150  TX AT 4000CC 5P'!B$11:H$353,7,0)</f>
        <v>2082777.21</v>
      </c>
      <c r="N70" s="67">
        <f>VLOOKUP(B70,'[1]BURBUJA  LC 80  AUTANA FZJ80 '!B$12:H$369,7,0)</f>
        <v>2120497.6</v>
      </c>
      <c r="O70" s="67">
        <f>VLOOKUP(B70,'[1]PRADO  LC 150  TX-L AT 4000CC 5'!B$12:H$358,7,0)</f>
        <v>2082777.21</v>
      </c>
      <c r="P70" s="65">
        <f t="shared" si="1"/>
        <v>2224447.2305000001</v>
      </c>
      <c r="Q70" s="65" t="s">
        <v>19</v>
      </c>
      <c r="R70" s="65">
        <f t="shared" si="3"/>
        <v>2062888.605</v>
      </c>
      <c r="S70" s="65">
        <f t="shared" si="4"/>
        <v>2100248.7999999998</v>
      </c>
      <c r="T70" s="65">
        <f t="shared" si="5"/>
        <v>2062888.605</v>
      </c>
    </row>
    <row r="71" spans="1:20" s="4" customFormat="1" ht="19.5" customHeight="1">
      <c r="A71" s="5">
        <v>59</v>
      </c>
      <c r="B71" s="58" t="s">
        <v>82</v>
      </c>
      <c r="C71" s="61" t="s">
        <v>15</v>
      </c>
      <c r="D71" s="76">
        <v>1836000</v>
      </c>
      <c r="E71" s="79" t="s">
        <v>69</v>
      </c>
      <c r="F71" s="77">
        <v>14069000</v>
      </c>
      <c r="G71" s="77">
        <v>2452567</v>
      </c>
      <c r="H71" s="77">
        <v>14069000</v>
      </c>
      <c r="I71" s="77">
        <v>14069000</v>
      </c>
      <c r="J71" s="80" t="s">
        <v>69</v>
      </c>
      <c r="K71" s="66">
        <f>VLOOKUP(B71,'[1]PRADO  LC 90  VX AT 3400CC 5P T'!B$11:H$370,7,0)</f>
        <v>1871746.92</v>
      </c>
      <c r="L71" s="67" t="e">
        <f>VLOOKUP(B71,'[1]FORTUNER SR5 MT 4000CC 4X4'!B$12:H$402,7,0)</f>
        <v>#N/A</v>
      </c>
      <c r="M71" s="68">
        <f>VLOOKUP(B71,'[1]PRADO  LC 150  TX AT 4000CC 5P'!B$11:H$353,7,0)</f>
        <v>14342923.43</v>
      </c>
      <c r="N71" s="67">
        <f>VLOOKUP(B71,'[1]BURBUJA  LC 80  AUTANA FZJ80 '!B$12:H$369,7,0)</f>
        <v>2223464.0699999998</v>
      </c>
      <c r="O71" s="67">
        <f>VLOOKUP(B71,'[1]PRADO  LC 150  TX-L AT 4000CC 5'!B$12:H$358,7,0)</f>
        <v>18148095.204999998</v>
      </c>
      <c r="P71" s="65">
        <f t="shared" si="1"/>
        <v>1853873.46</v>
      </c>
      <c r="Q71" s="65" t="s">
        <v>19</v>
      </c>
      <c r="R71" s="65">
        <f t="shared" si="3"/>
        <v>14205961.715</v>
      </c>
      <c r="S71" s="65">
        <f t="shared" si="4"/>
        <v>2338015.5350000001</v>
      </c>
      <c r="T71" s="65">
        <f t="shared" si="5"/>
        <v>16108547.602499999</v>
      </c>
    </row>
    <row r="72" spans="1:20" s="4" customFormat="1" ht="19.5" customHeight="1">
      <c r="A72" s="5">
        <v>60</v>
      </c>
      <c r="B72" s="58" t="s">
        <v>83</v>
      </c>
      <c r="C72" s="61" t="s">
        <v>15</v>
      </c>
      <c r="D72" s="76">
        <v>3670000</v>
      </c>
      <c r="E72" s="77">
        <v>3731000</v>
      </c>
      <c r="F72" s="77">
        <v>3676000</v>
      </c>
      <c r="G72" s="77">
        <v>3487000</v>
      </c>
      <c r="H72" s="77">
        <v>3676000</v>
      </c>
      <c r="I72" s="77">
        <v>3676000</v>
      </c>
      <c r="J72" s="78">
        <v>3731000</v>
      </c>
      <c r="K72" s="66">
        <f>VLOOKUP(B72,'[1]PRADO  LC 90  VX AT 3400CC 5P T'!B$11:H$370,7,0)</f>
        <v>3741454.9</v>
      </c>
      <c r="L72" s="67">
        <f>VLOOKUP(B72,'[1]FORTUNER SR5 MT 4000CC 4X4'!B$12:H$402,7,0)</f>
        <v>3803642.57</v>
      </c>
      <c r="M72" s="68">
        <f>VLOOKUP(B72,'[1]PRADO  LC 150  TX AT 4000CC 5P'!B$11:H$353,7,0)</f>
        <v>3747571.72</v>
      </c>
      <c r="N72" s="67">
        <f>VLOOKUP(B72,'[1]BURBUJA  LC 80  AUTANA FZJ80 '!B$12:H$369,7,0)</f>
        <v>3554891.89</v>
      </c>
      <c r="O72" s="67">
        <f>VLOOKUP(B72,'[1]PRADO  LC 150  TX-L AT 4000CC 5'!B$12:H$358,7,0)</f>
        <v>3747571.72</v>
      </c>
      <c r="P72" s="65">
        <f t="shared" si="1"/>
        <v>3705727.45</v>
      </c>
      <c r="Q72" s="65">
        <f t="shared" si="2"/>
        <v>3767321.2850000001</v>
      </c>
      <c r="R72" s="65">
        <f t="shared" si="3"/>
        <v>3711785.8600000003</v>
      </c>
      <c r="S72" s="65">
        <f t="shared" si="4"/>
        <v>3520945.9450000003</v>
      </c>
      <c r="T72" s="65">
        <f t="shared" si="5"/>
        <v>3711785.8600000003</v>
      </c>
    </row>
    <row r="73" spans="1:20" s="4" customFormat="1" ht="19.5" customHeight="1">
      <c r="A73" s="5">
        <v>61</v>
      </c>
      <c r="B73" s="58" t="s">
        <v>85</v>
      </c>
      <c r="C73" s="61" t="s">
        <v>15</v>
      </c>
      <c r="D73" s="79" t="s">
        <v>19</v>
      </c>
      <c r="E73" s="77">
        <v>627000</v>
      </c>
      <c r="F73" s="79" t="s">
        <v>19</v>
      </c>
      <c r="G73" s="79" t="s">
        <v>19</v>
      </c>
      <c r="H73" s="79" t="s">
        <v>19</v>
      </c>
      <c r="I73" s="79" t="s">
        <v>19</v>
      </c>
      <c r="J73" s="78">
        <v>627000</v>
      </c>
      <c r="K73" s="66" t="e">
        <f>VLOOKUP(B73,'[1]PRADO  LC 90  VX AT 3400CC 5P T'!B$11:H$370,7,0)</f>
        <v>#N/A</v>
      </c>
      <c r="L73" s="67">
        <f>VLOOKUP(B73,'[1]FORTUNER SR5 MT 4000CC 4X4'!B$12:H$402,7,0)</f>
        <v>639207.68999999994</v>
      </c>
      <c r="M73" s="94" t="e">
        <f>VLOOKUP(B73,'[1]PRADO  LC 150  TX AT 4000CC 5P'!B$11:H$353,7,0)</f>
        <v>#N/A</v>
      </c>
      <c r="N73" s="67" t="e">
        <f>VLOOKUP(B73,'[1]BURBUJA  LC 80  AUTANA FZJ80 '!B$12:H$369,7,0)</f>
        <v>#N/A</v>
      </c>
      <c r="O73" s="67" t="e">
        <f>VLOOKUP(B73,'[1]PRADO  LC 150  TX-L AT 4000CC 5'!B$12:H$358,7,0)</f>
        <v>#N/A</v>
      </c>
      <c r="P73" s="65" t="s">
        <v>19</v>
      </c>
      <c r="Q73" s="65">
        <f t="shared" si="2"/>
        <v>633103.84499999997</v>
      </c>
      <c r="R73" s="65" t="s">
        <v>19</v>
      </c>
      <c r="S73" s="65" t="s">
        <v>19</v>
      </c>
      <c r="T73" s="65" t="s">
        <v>19</v>
      </c>
    </row>
    <row r="74" spans="1:20" s="4" customFormat="1" ht="19.5" customHeight="1">
      <c r="A74" s="5">
        <v>62</v>
      </c>
      <c r="B74" s="58" t="s">
        <v>86</v>
      </c>
      <c r="C74" s="61" t="s">
        <v>15</v>
      </c>
      <c r="D74" s="76">
        <v>11000</v>
      </c>
      <c r="E74" s="77">
        <v>11000</v>
      </c>
      <c r="F74" s="77">
        <v>11000</v>
      </c>
      <c r="G74" s="77">
        <v>11000</v>
      </c>
      <c r="H74" s="77">
        <v>11000</v>
      </c>
      <c r="I74" s="77">
        <v>11000</v>
      </c>
      <c r="J74" s="78">
        <v>11000</v>
      </c>
      <c r="K74" s="66">
        <f>VLOOKUP(B74,'[1]PRADO  LC 90  VX AT 3400CC 5P T'!B$11:H$370,7,0)</f>
        <v>11214.17</v>
      </c>
      <c r="L74" s="67">
        <f>VLOOKUP(B74,'[1]FORTUNER SR5 MT 4000CC 4X4'!B$12:H$402,7,0)</f>
        <v>11214.17</v>
      </c>
      <c r="M74" s="68">
        <f>VLOOKUP(B74,'[1]PRADO  LC 150  TX AT 4000CC 5P'!B$11:H$353,7,0)</f>
        <v>11214.17</v>
      </c>
      <c r="N74" s="67">
        <f>VLOOKUP(B74,'[1]BURBUJA  LC 80  AUTANA FZJ80 '!B$12:H$369,7,0)</f>
        <v>11214.17</v>
      </c>
      <c r="O74" s="67">
        <f>VLOOKUP(B74,'[1]PRADO  LC 150  TX-L AT 4000CC 5'!B$12:H$358,7,0)</f>
        <v>11214.17</v>
      </c>
      <c r="P74" s="65">
        <f t="shared" si="1"/>
        <v>11107.084999999999</v>
      </c>
      <c r="Q74" s="65">
        <f t="shared" si="2"/>
        <v>11107.084999999999</v>
      </c>
      <c r="R74" s="65">
        <f t="shared" si="3"/>
        <v>11107.084999999999</v>
      </c>
      <c r="S74" s="65">
        <f t="shared" si="4"/>
        <v>11107.084999999999</v>
      </c>
      <c r="T74" s="65">
        <f t="shared" si="5"/>
        <v>11107.084999999999</v>
      </c>
    </row>
    <row r="75" spans="1:20" s="4" customFormat="1" ht="19.5" customHeight="1">
      <c r="A75" s="5">
        <v>63</v>
      </c>
      <c r="B75" s="58" t="s">
        <v>87</v>
      </c>
      <c r="C75" s="61" t="s">
        <v>15</v>
      </c>
      <c r="D75" s="76">
        <v>11000</v>
      </c>
      <c r="E75" s="77">
        <v>11000</v>
      </c>
      <c r="F75" s="77">
        <v>11000</v>
      </c>
      <c r="G75" s="77">
        <v>11000</v>
      </c>
      <c r="H75" s="77">
        <v>11000</v>
      </c>
      <c r="I75" s="77">
        <v>11000</v>
      </c>
      <c r="J75" s="78">
        <v>11000</v>
      </c>
      <c r="K75" s="66">
        <f>VLOOKUP(B75,'[1]PRADO  LC 90  VX AT 3400CC 5P T'!B$11:H$370,7,0)</f>
        <v>11214.17</v>
      </c>
      <c r="L75" s="67">
        <f>VLOOKUP(B75,'[1]FORTUNER SR5 MT 4000CC 4X4'!B$12:H$402,7,0)</f>
        <v>11214.17</v>
      </c>
      <c r="M75" s="68">
        <f>VLOOKUP(B75,'[1]PRADO  LC 150  TX AT 4000CC 5P'!B$11:H$353,7,0)</f>
        <v>11214.17</v>
      </c>
      <c r="N75" s="67">
        <f>VLOOKUP(B75,'[1]BURBUJA  LC 80  AUTANA FZJ80 '!B$12:H$369,7,0)</f>
        <v>11214.17</v>
      </c>
      <c r="O75" s="67">
        <f>VLOOKUP(B75,'[1]PRADO  LC 150  TX-L AT 4000CC 5'!B$12:H$358,7,0)</f>
        <v>11214.17</v>
      </c>
      <c r="P75" s="65">
        <f t="shared" si="1"/>
        <v>11107.084999999999</v>
      </c>
      <c r="Q75" s="65">
        <f t="shared" si="2"/>
        <v>11107.084999999999</v>
      </c>
      <c r="R75" s="65">
        <f t="shared" si="3"/>
        <v>11107.084999999999</v>
      </c>
      <c r="S75" s="65">
        <f t="shared" si="4"/>
        <v>11107.084999999999</v>
      </c>
      <c r="T75" s="65">
        <f t="shared" si="5"/>
        <v>11107.084999999999</v>
      </c>
    </row>
    <row r="76" spans="1:20" s="4" customFormat="1" ht="19.5" customHeight="1">
      <c r="A76" s="5">
        <v>64</v>
      </c>
      <c r="B76" s="58" t="s">
        <v>88</v>
      </c>
      <c r="C76" s="61" t="s">
        <v>15</v>
      </c>
      <c r="D76" s="76">
        <v>85001</v>
      </c>
      <c r="E76" s="77">
        <v>85001</v>
      </c>
      <c r="F76" s="77">
        <v>85001</v>
      </c>
      <c r="G76" s="77">
        <v>85001</v>
      </c>
      <c r="H76" s="77">
        <v>85001</v>
      </c>
      <c r="I76" s="77">
        <v>85001</v>
      </c>
      <c r="J76" s="78">
        <v>85001</v>
      </c>
      <c r="K76" s="66">
        <f>VLOOKUP(B76,'[1]PRADO  LC 90  VX AT 3400CC 5P T'!B$11:H$370,7,0)</f>
        <v>86656.001000000004</v>
      </c>
      <c r="L76" s="67">
        <f>VLOOKUP(B76,'[1]FORTUNER SR5 MT 4000CC 4X4'!B$12:H$402,7,0)</f>
        <v>86656.001000000004</v>
      </c>
      <c r="M76" s="68">
        <f>VLOOKUP(B76,'[1]PRADO  LC 150  TX AT 4000CC 5P'!B$11:H$353,7,0)</f>
        <v>86656.001000000004</v>
      </c>
      <c r="N76" s="67">
        <f>VLOOKUP(B76,'[1]BURBUJA  LC 80  AUTANA FZJ80 '!B$12:H$369,7,0)</f>
        <v>86656.001000000004</v>
      </c>
      <c r="O76" s="67">
        <f>VLOOKUP(B76,'[1]PRADO  LC 150  TX-L AT 4000CC 5'!B$12:H$358,7,0)</f>
        <v>86656.001000000004</v>
      </c>
      <c r="P76" s="65">
        <f t="shared" si="1"/>
        <v>85828.500499999995</v>
      </c>
      <c r="Q76" s="65">
        <f t="shared" si="2"/>
        <v>85828.500499999995</v>
      </c>
      <c r="R76" s="65">
        <f t="shared" si="3"/>
        <v>85828.500499999995</v>
      </c>
      <c r="S76" s="65">
        <f t="shared" si="4"/>
        <v>85828.500499999995</v>
      </c>
      <c r="T76" s="65">
        <f t="shared" si="5"/>
        <v>85828.500499999995</v>
      </c>
    </row>
    <row r="77" spans="1:20" s="4" customFormat="1" ht="19.5" customHeight="1">
      <c r="A77" s="5">
        <v>65</v>
      </c>
      <c r="B77" s="58" t="s">
        <v>89</v>
      </c>
      <c r="C77" s="61" t="s">
        <v>15</v>
      </c>
      <c r="D77" s="76">
        <v>85001</v>
      </c>
      <c r="E77" s="77">
        <v>85001</v>
      </c>
      <c r="F77" s="77">
        <v>85001</v>
      </c>
      <c r="G77" s="77">
        <v>85001</v>
      </c>
      <c r="H77" s="77">
        <v>85001</v>
      </c>
      <c r="I77" s="77">
        <v>85001</v>
      </c>
      <c r="J77" s="78">
        <v>85001</v>
      </c>
      <c r="K77" s="66">
        <f>VLOOKUP(B77,'[1]PRADO  LC 90  VX AT 3400CC 5P T'!B$11:H$370,7,0)</f>
        <v>86656.001000000004</v>
      </c>
      <c r="L77" s="67">
        <f>VLOOKUP(B77,'[1]FORTUNER SR5 MT 4000CC 4X4'!B$12:H$402,7,0)</f>
        <v>86656.001000000004</v>
      </c>
      <c r="M77" s="68">
        <f>VLOOKUP(B77,'[1]PRADO  LC 150  TX AT 4000CC 5P'!B$11:H$353,7,0)</f>
        <v>86656.001000000004</v>
      </c>
      <c r="N77" s="67">
        <f>VLOOKUP(B77,'[1]BURBUJA  LC 80  AUTANA FZJ80 '!B$12:H$369,7,0)</f>
        <v>86656.001000000004</v>
      </c>
      <c r="O77" s="67">
        <f>VLOOKUP(B77,'[1]PRADO  LC 150  TX-L AT 4000CC 5'!B$12:H$358,7,0)</f>
        <v>86656.001000000004</v>
      </c>
      <c r="P77" s="65">
        <f t="shared" si="1"/>
        <v>85828.500499999995</v>
      </c>
      <c r="Q77" s="65">
        <f t="shared" si="2"/>
        <v>85828.500499999995</v>
      </c>
      <c r="R77" s="65">
        <f t="shared" si="3"/>
        <v>85828.500499999995</v>
      </c>
      <c r="S77" s="65">
        <f t="shared" si="4"/>
        <v>85828.500499999995</v>
      </c>
      <c r="T77" s="65">
        <f t="shared" si="5"/>
        <v>85828.500499999995</v>
      </c>
    </row>
    <row r="78" spans="1:20" s="4" customFormat="1" ht="19.5" customHeight="1">
      <c r="A78" s="5">
        <v>66</v>
      </c>
      <c r="B78" s="58" t="s">
        <v>90</v>
      </c>
      <c r="C78" s="61" t="s">
        <v>15</v>
      </c>
      <c r="D78" s="76">
        <v>189001</v>
      </c>
      <c r="E78" s="77">
        <v>189001</v>
      </c>
      <c r="F78" s="77">
        <v>189001</v>
      </c>
      <c r="G78" s="77">
        <v>113000</v>
      </c>
      <c r="H78" s="77">
        <v>189001</v>
      </c>
      <c r="I78" s="77">
        <v>189001</v>
      </c>
      <c r="J78" s="78">
        <v>189001</v>
      </c>
      <c r="K78" s="66">
        <f>VLOOKUP(B78,'[1]PRADO  LC 90  VX AT 3400CC 5P T'!B$11:H$370,7,0)</f>
        <v>192680.88099999999</v>
      </c>
      <c r="L78" s="67">
        <f>VLOOKUP(B78,'[1]FORTUNER SR5 MT 4000CC 4X4'!B$12:H$402,7,0)</f>
        <v>192680.88099999999</v>
      </c>
      <c r="M78" s="68">
        <f>VLOOKUP(B78,'[1]PRADO  LC 150  TX AT 4000CC 5P'!B$11:H$353,7,0)</f>
        <v>192680.88099999999</v>
      </c>
      <c r="N78" s="67">
        <f>VLOOKUP(B78,'[1]BURBUJA  LC 80  AUTANA FZJ80 '!B$12:H$369,7,0)</f>
        <v>115200.11</v>
      </c>
      <c r="O78" s="67">
        <f>VLOOKUP(B78,'[1]PRADO  LC 150  TX-L AT 4000CC 5'!B$12:H$358,7,0)</f>
        <v>192680.88099999999</v>
      </c>
      <c r="P78" s="65">
        <f t="shared" ref="P78:P140" si="6">AVERAGE(D78,K78)</f>
        <v>190840.9405</v>
      </c>
      <c r="Q78" s="65">
        <f t="shared" ref="Q78:Q141" si="7">AVERAGE(E78,L78)</f>
        <v>190840.9405</v>
      </c>
      <c r="R78" s="65">
        <f t="shared" ref="R78:R141" si="8">AVERAGE(F78,M78)</f>
        <v>190840.9405</v>
      </c>
      <c r="S78" s="65">
        <f t="shared" ref="S78:S140" si="9">AVERAGE(G78,N78)</f>
        <v>114100.05499999999</v>
      </c>
      <c r="T78" s="65">
        <f t="shared" ref="T78:T141" si="10">AVERAGE(H78,O78)</f>
        <v>190840.9405</v>
      </c>
    </row>
    <row r="79" spans="1:20" s="4" customFormat="1" ht="19.5" customHeight="1">
      <c r="A79" s="5">
        <v>67</v>
      </c>
      <c r="B79" s="58" t="s">
        <v>91</v>
      </c>
      <c r="C79" s="61" t="s">
        <v>15</v>
      </c>
      <c r="D79" s="76">
        <v>189001</v>
      </c>
      <c r="E79" s="77">
        <v>189001</v>
      </c>
      <c r="F79" s="77">
        <v>189001</v>
      </c>
      <c r="G79" s="77">
        <v>189001</v>
      </c>
      <c r="H79" s="77">
        <v>189001</v>
      </c>
      <c r="I79" s="77">
        <v>189001</v>
      </c>
      <c r="J79" s="78">
        <v>189001</v>
      </c>
      <c r="K79" s="66">
        <f>VLOOKUP(B79,'[1]PRADO  LC 90  VX AT 3400CC 5P T'!B$11:H$370,7,0)</f>
        <v>192680.88099999999</v>
      </c>
      <c r="L79" s="67">
        <f>VLOOKUP(B79,'[1]FORTUNER SR5 MT 4000CC 4X4'!B$12:H$402,7,0)</f>
        <v>192680.88099999999</v>
      </c>
      <c r="M79" s="68">
        <f>VLOOKUP(B79,'[1]PRADO  LC 150  TX AT 4000CC 5P'!B$11:H$353,7,0)</f>
        <v>192680.88099999999</v>
      </c>
      <c r="N79" s="67">
        <f>VLOOKUP(B79,'[1]BURBUJA  LC 80  AUTANA FZJ80 '!B$12:H$369,7,0)</f>
        <v>192680.88099999999</v>
      </c>
      <c r="O79" s="67">
        <f>VLOOKUP(B79,'[1]PRADO  LC 150  TX-L AT 4000CC 5'!B$12:H$358,7,0)</f>
        <v>192680.88099999999</v>
      </c>
      <c r="P79" s="65">
        <f t="shared" si="6"/>
        <v>190840.9405</v>
      </c>
      <c r="Q79" s="65">
        <f t="shared" si="7"/>
        <v>190840.9405</v>
      </c>
      <c r="R79" s="65">
        <f t="shared" si="8"/>
        <v>190840.9405</v>
      </c>
      <c r="S79" s="65">
        <f t="shared" si="9"/>
        <v>190840.9405</v>
      </c>
      <c r="T79" s="65">
        <f t="shared" si="10"/>
        <v>190840.9405</v>
      </c>
    </row>
    <row r="80" spans="1:20" s="4" customFormat="1" ht="19.5" customHeight="1">
      <c r="A80" s="5">
        <v>68</v>
      </c>
      <c r="B80" s="58" t="s">
        <v>92</v>
      </c>
      <c r="C80" s="62" t="s">
        <v>15</v>
      </c>
      <c r="D80" s="76">
        <v>8000</v>
      </c>
      <c r="E80" s="77">
        <v>8000</v>
      </c>
      <c r="F80" s="77">
        <v>8000</v>
      </c>
      <c r="G80" s="77">
        <v>8000</v>
      </c>
      <c r="H80" s="77">
        <v>8000</v>
      </c>
      <c r="I80" s="77">
        <v>8000</v>
      </c>
      <c r="J80" s="78">
        <v>8000</v>
      </c>
      <c r="K80" s="66">
        <f>VLOOKUP(B80,'[1]PRADO  LC 90  VX AT 3400CC 5P T'!B$11:H$370,7,0)</f>
        <v>8155.76</v>
      </c>
      <c r="L80" s="67">
        <f>VLOOKUP(B80,'[1]FORTUNER SR5 MT 4000CC 4X4'!B$12:H$402,7,0)</f>
        <v>8155.76</v>
      </c>
      <c r="M80" s="68">
        <f>VLOOKUP(B80,'[1]PRADO  LC 150  TX AT 4000CC 5P'!B$11:H$353,7,0)</f>
        <v>8155.76</v>
      </c>
      <c r="N80" s="67">
        <f>VLOOKUP(B80,'[1]BURBUJA  LC 80  AUTANA FZJ80 '!B$12:H$369,7,0)</f>
        <v>8155.76</v>
      </c>
      <c r="O80" s="67">
        <f>VLOOKUP(B80,'[1]PRADO  LC 150  TX-L AT 4000CC 5'!B$12:H$358,7,0)</f>
        <v>8155.76</v>
      </c>
      <c r="P80" s="65">
        <f t="shared" si="6"/>
        <v>8077.88</v>
      </c>
      <c r="Q80" s="65">
        <f t="shared" si="7"/>
        <v>8077.88</v>
      </c>
      <c r="R80" s="65">
        <f t="shared" si="8"/>
        <v>8077.88</v>
      </c>
      <c r="S80" s="65">
        <f t="shared" si="9"/>
        <v>8077.88</v>
      </c>
      <c r="T80" s="65">
        <f t="shared" si="10"/>
        <v>8077.88</v>
      </c>
    </row>
    <row r="81" spans="1:20" s="4" customFormat="1" ht="19.5" customHeight="1">
      <c r="A81" s="5">
        <v>69</v>
      </c>
      <c r="B81" s="58" t="s">
        <v>93</v>
      </c>
      <c r="C81" s="61" t="s">
        <v>15</v>
      </c>
      <c r="D81" s="76">
        <v>17000</v>
      </c>
      <c r="E81" s="77">
        <v>17000</v>
      </c>
      <c r="F81" s="77">
        <v>17000</v>
      </c>
      <c r="G81" s="77">
        <v>17000</v>
      </c>
      <c r="H81" s="77">
        <v>17000</v>
      </c>
      <c r="I81" s="77">
        <v>17000</v>
      </c>
      <c r="J81" s="78">
        <v>17000</v>
      </c>
      <c r="K81" s="66">
        <f>VLOOKUP(B81,'[1]PRADO  LC 90  VX AT 3400CC 5P T'!B$11:H$370,7,0)</f>
        <v>17330.990000000002</v>
      </c>
      <c r="L81" s="67">
        <f>VLOOKUP(B81,'[1]FORTUNER SR5 MT 4000CC 4X4'!B$12:H$402,7,0)</f>
        <v>17330.990000000002</v>
      </c>
      <c r="M81" s="68">
        <f>VLOOKUP(B81,'[1]PRADO  LC 150  TX AT 4000CC 5P'!B$11:H$353,7,0)</f>
        <v>17330.990000000002</v>
      </c>
      <c r="N81" s="67">
        <f>VLOOKUP(B81,'[1]BURBUJA  LC 80  AUTANA FZJ80 '!B$12:H$369,7,0)</f>
        <v>17330.990000000002</v>
      </c>
      <c r="O81" s="67">
        <f>VLOOKUP(B81,'[1]PRADO  LC 150  TX-L AT 4000CC 5'!B$12:H$358,7,0)</f>
        <v>17330.990000000002</v>
      </c>
      <c r="P81" s="65">
        <f t="shared" si="6"/>
        <v>17165.495000000003</v>
      </c>
      <c r="Q81" s="65">
        <f t="shared" si="7"/>
        <v>17165.495000000003</v>
      </c>
      <c r="R81" s="65">
        <f t="shared" si="8"/>
        <v>17165.495000000003</v>
      </c>
      <c r="S81" s="65">
        <f t="shared" si="9"/>
        <v>17165.495000000003</v>
      </c>
      <c r="T81" s="65">
        <f t="shared" si="10"/>
        <v>17165.495000000003</v>
      </c>
    </row>
    <row r="82" spans="1:20" s="4" customFormat="1" ht="19.5" customHeight="1">
      <c r="A82" s="5">
        <v>70</v>
      </c>
      <c r="B82" s="58" t="s">
        <v>94</v>
      </c>
      <c r="C82" s="61" t="s">
        <v>15</v>
      </c>
      <c r="D82" s="76">
        <v>18000</v>
      </c>
      <c r="E82" s="77">
        <v>18000</v>
      </c>
      <c r="F82" s="77">
        <v>18000</v>
      </c>
      <c r="G82" s="77">
        <v>18000</v>
      </c>
      <c r="H82" s="77">
        <v>18000</v>
      </c>
      <c r="I82" s="77">
        <v>18000</v>
      </c>
      <c r="J82" s="78">
        <v>18000</v>
      </c>
      <c r="K82" s="66">
        <f>VLOOKUP(B82,'[1]PRADO  LC 90  VX AT 3400CC 5P T'!B$11:H$370,7,0)</f>
        <v>18350.46</v>
      </c>
      <c r="L82" s="67">
        <f>VLOOKUP(B82,'[1]FORTUNER SR5 MT 4000CC 4X4'!B$12:H$402,7,0)</f>
        <v>18350.46</v>
      </c>
      <c r="M82" s="68">
        <f>VLOOKUP(B82,'[1]PRADO  LC 150  TX AT 4000CC 5P'!B$11:H$353,7,0)</f>
        <v>18350.46</v>
      </c>
      <c r="N82" s="67">
        <f>VLOOKUP(B82,'[1]BURBUJA  LC 80  AUTANA FZJ80 '!B$12:H$369,7,0)</f>
        <v>18350.46</v>
      </c>
      <c r="O82" s="67">
        <f>VLOOKUP(B82,'[1]PRADO  LC 150  TX-L AT 4000CC 5'!B$12:H$358,7,0)</f>
        <v>18350.46</v>
      </c>
      <c r="P82" s="65">
        <f t="shared" si="6"/>
        <v>18175.23</v>
      </c>
      <c r="Q82" s="65">
        <f t="shared" si="7"/>
        <v>18175.23</v>
      </c>
      <c r="R82" s="65">
        <f t="shared" si="8"/>
        <v>18175.23</v>
      </c>
      <c r="S82" s="65">
        <f t="shared" si="9"/>
        <v>18175.23</v>
      </c>
      <c r="T82" s="65">
        <f t="shared" si="10"/>
        <v>18175.23</v>
      </c>
    </row>
    <row r="83" spans="1:20" s="4" customFormat="1" ht="19.5" customHeight="1">
      <c r="A83" s="5">
        <v>71</v>
      </c>
      <c r="B83" s="58" t="s">
        <v>95</v>
      </c>
      <c r="C83" s="62" t="s">
        <v>15</v>
      </c>
      <c r="D83" s="76">
        <v>8000</v>
      </c>
      <c r="E83" s="77">
        <v>8000</v>
      </c>
      <c r="F83" s="77">
        <v>8000</v>
      </c>
      <c r="G83" s="77">
        <v>8000</v>
      </c>
      <c r="H83" s="77">
        <v>8000</v>
      </c>
      <c r="I83" s="77">
        <v>8000</v>
      </c>
      <c r="J83" s="78">
        <v>8000</v>
      </c>
      <c r="K83" s="66">
        <f>VLOOKUP(B83,'[1]PRADO  LC 90  VX AT 3400CC 5P T'!B$11:H$370,7,0)</f>
        <v>8155.76</v>
      </c>
      <c r="L83" s="67">
        <f>VLOOKUP(B83,'[1]FORTUNER SR5 MT 4000CC 4X4'!B$12:H$402,7,0)</f>
        <v>8155.76</v>
      </c>
      <c r="M83" s="68">
        <f>VLOOKUP(B83,'[1]PRADO  LC 150  TX AT 4000CC 5P'!B$11:H$353,7,0)</f>
        <v>8155.76</v>
      </c>
      <c r="N83" s="67">
        <f>VLOOKUP(B83,'[1]BURBUJA  LC 80  AUTANA FZJ80 '!B$12:H$369,7,0)</f>
        <v>8155.76</v>
      </c>
      <c r="O83" s="67">
        <f>VLOOKUP(B83,'[1]PRADO  LC 150  TX-L AT 4000CC 5'!B$12:H$358,7,0)</f>
        <v>8155.76</v>
      </c>
      <c r="P83" s="65">
        <f t="shared" si="6"/>
        <v>8077.88</v>
      </c>
      <c r="Q83" s="65">
        <f t="shared" si="7"/>
        <v>8077.88</v>
      </c>
      <c r="R83" s="65">
        <f t="shared" si="8"/>
        <v>8077.88</v>
      </c>
      <c r="S83" s="65">
        <f t="shared" si="9"/>
        <v>8077.88</v>
      </c>
      <c r="T83" s="65">
        <f t="shared" si="10"/>
        <v>8077.88</v>
      </c>
    </row>
    <row r="84" spans="1:20" s="4" customFormat="1" ht="19.5" customHeight="1">
      <c r="A84" s="5">
        <v>72</v>
      </c>
      <c r="B84" s="58" t="s">
        <v>96</v>
      </c>
      <c r="C84" s="61" t="s">
        <v>15</v>
      </c>
      <c r="D84" s="76">
        <v>9202</v>
      </c>
      <c r="E84" s="77">
        <v>9202</v>
      </c>
      <c r="F84" s="77">
        <v>9202</v>
      </c>
      <c r="G84" s="77">
        <v>9202</v>
      </c>
      <c r="H84" s="77">
        <v>9202</v>
      </c>
      <c r="I84" s="77">
        <v>9202</v>
      </c>
      <c r="J84" s="78">
        <v>9202</v>
      </c>
      <c r="K84" s="66">
        <f>VLOOKUP(B84,'[1]PRADO  LC 90  VX AT 3400CC 5P T'!B$11:H$370,7,0)</f>
        <v>9175.23</v>
      </c>
      <c r="L84" s="67">
        <f>VLOOKUP(B84,'[1]FORTUNER SR5 MT 4000CC 4X4'!B$12:H$402,7,0)</f>
        <v>9175.23</v>
      </c>
      <c r="M84" s="68">
        <f>VLOOKUP(B84,'[1]PRADO  LC 150  TX AT 4000CC 5P'!B$11:H$353,7,0)</f>
        <v>9175.23</v>
      </c>
      <c r="N84" s="67">
        <f>VLOOKUP(B84,'[1]BURBUJA  LC 80  AUTANA FZJ80 '!B$12:H$369,7,0)</f>
        <v>9175.23</v>
      </c>
      <c r="O84" s="67">
        <f>VLOOKUP(B84,'[1]PRADO  LC 150  TX-L AT 4000CC 5'!B$12:H$358,7,0)</f>
        <v>9175.23</v>
      </c>
      <c r="P84" s="65">
        <f t="shared" si="6"/>
        <v>9188.6149999999998</v>
      </c>
      <c r="Q84" s="65">
        <f t="shared" si="7"/>
        <v>9188.6149999999998</v>
      </c>
      <c r="R84" s="65">
        <f t="shared" si="8"/>
        <v>9188.6149999999998</v>
      </c>
      <c r="S84" s="65">
        <f t="shared" si="9"/>
        <v>9188.6149999999998</v>
      </c>
      <c r="T84" s="65">
        <f t="shared" si="10"/>
        <v>9188.6149999999998</v>
      </c>
    </row>
    <row r="85" spans="1:20" s="4" customFormat="1" ht="19.5" customHeight="1">
      <c r="A85" s="5">
        <v>73</v>
      </c>
      <c r="B85" s="58" t="s">
        <v>97</v>
      </c>
      <c r="C85" s="61" t="s">
        <v>15</v>
      </c>
      <c r="D85" s="76">
        <v>189001</v>
      </c>
      <c r="E85" s="77">
        <v>189001</v>
      </c>
      <c r="F85" s="77">
        <v>85001</v>
      </c>
      <c r="G85" s="77">
        <v>189001</v>
      </c>
      <c r="H85" s="77">
        <v>85001</v>
      </c>
      <c r="I85" s="77">
        <v>85001</v>
      </c>
      <c r="J85" s="78">
        <v>189001</v>
      </c>
      <c r="K85" s="66">
        <f>VLOOKUP(B85,'[1]PRADO  LC 90  VX AT 3400CC 5P T'!B$11:H$370,7,0)</f>
        <v>192680.88099999999</v>
      </c>
      <c r="L85" s="67">
        <f>VLOOKUP(B85,'[1]FORTUNER SR5 MT 4000CC 4X4'!B$12:H$402,7,0)</f>
        <v>192680.88099999999</v>
      </c>
      <c r="M85" s="68">
        <f>VLOOKUP(B85,'[1]PRADO  LC 150  TX AT 4000CC 5P'!B$11:H$353,7,0)</f>
        <v>86656.001000000004</v>
      </c>
      <c r="N85" s="67">
        <f>VLOOKUP(B85,'[1]BURBUJA  LC 80  AUTANA FZJ80 '!B$12:H$369,7,0)</f>
        <v>192680.88099999999</v>
      </c>
      <c r="O85" s="67">
        <f>VLOOKUP(B85,'[1]PRADO  LC 150  TX-L AT 4000CC 5'!B$12:H$358,7,0)</f>
        <v>86656.001000000004</v>
      </c>
      <c r="P85" s="65">
        <f t="shared" si="6"/>
        <v>190840.9405</v>
      </c>
      <c r="Q85" s="65">
        <f t="shared" si="7"/>
        <v>190840.9405</v>
      </c>
      <c r="R85" s="65">
        <f t="shared" si="8"/>
        <v>85828.500499999995</v>
      </c>
      <c r="S85" s="65">
        <f t="shared" si="9"/>
        <v>190840.9405</v>
      </c>
      <c r="T85" s="65">
        <f t="shared" si="10"/>
        <v>85828.500499999995</v>
      </c>
    </row>
    <row r="86" spans="1:20" s="4" customFormat="1" ht="19.5" customHeight="1">
      <c r="A86" s="5">
        <v>74</v>
      </c>
      <c r="B86" s="58" t="s">
        <v>98</v>
      </c>
      <c r="C86" s="61" t="s">
        <v>15</v>
      </c>
      <c r="D86" s="76">
        <v>189001</v>
      </c>
      <c r="E86" s="77">
        <v>189001</v>
      </c>
      <c r="F86" s="77">
        <v>83000</v>
      </c>
      <c r="G86" s="77">
        <v>83000</v>
      </c>
      <c r="H86" s="77">
        <v>83000</v>
      </c>
      <c r="I86" s="77">
        <v>83000</v>
      </c>
      <c r="J86" s="78">
        <v>189001</v>
      </c>
      <c r="K86" s="66">
        <f>VLOOKUP(B86,'[1]PRADO  LC 90  VX AT 3400CC 5P T'!B$11:H$370,7,0)</f>
        <v>192680.88099999999</v>
      </c>
      <c r="L86" s="67">
        <f>VLOOKUP(B86,'[1]FORTUNER SR5 MT 4000CC 4X4'!B$12:H$402,7,0)</f>
        <v>192680.88099999999</v>
      </c>
      <c r="M86" s="68">
        <f>VLOOKUP(B86,'[1]PRADO  LC 150  TX AT 4000CC 5P'!B$11:H$353,7,0)</f>
        <v>84616.01</v>
      </c>
      <c r="N86" s="67">
        <f>VLOOKUP(B86,'[1]BURBUJA  LC 80  AUTANA FZJ80 '!B$12:H$369,7,0)</f>
        <v>84616.01</v>
      </c>
      <c r="O86" s="67">
        <f>VLOOKUP(B86,'[1]PRADO  LC 150  TX-L AT 4000CC 5'!B$12:H$358,7,0)</f>
        <v>84616.01</v>
      </c>
      <c r="P86" s="65">
        <f t="shared" si="6"/>
        <v>190840.9405</v>
      </c>
      <c r="Q86" s="65">
        <f t="shared" si="7"/>
        <v>190840.9405</v>
      </c>
      <c r="R86" s="65">
        <f t="shared" si="8"/>
        <v>83808.005000000005</v>
      </c>
      <c r="S86" s="65">
        <f t="shared" si="9"/>
        <v>83808.005000000005</v>
      </c>
      <c r="T86" s="65">
        <f t="shared" si="10"/>
        <v>83808.005000000005</v>
      </c>
    </row>
    <row r="87" spans="1:20" s="4" customFormat="1" ht="19.5" customHeight="1">
      <c r="A87" s="5">
        <v>75</v>
      </c>
      <c r="B87" s="58" t="s">
        <v>99</v>
      </c>
      <c r="C87" s="61" t="s">
        <v>15</v>
      </c>
      <c r="D87" s="76">
        <v>5851000</v>
      </c>
      <c r="E87" s="77">
        <v>3437000</v>
      </c>
      <c r="F87" s="77">
        <v>14069000</v>
      </c>
      <c r="G87" s="77">
        <v>3816000</v>
      </c>
      <c r="H87" s="77">
        <v>14069000</v>
      </c>
      <c r="I87" s="77">
        <v>14069000</v>
      </c>
      <c r="J87" s="78">
        <v>3437000</v>
      </c>
      <c r="K87" s="66">
        <f>VLOOKUP(B87,'[1]PRADO  LC 90  VX AT 3400CC 5P T'!B$11:H$370,7,0)</f>
        <v>1274337.5</v>
      </c>
      <c r="L87" s="67">
        <f>VLOOKUP(B87,'[1]FORTUNER SR5 MT 4000CC 4X4'!B$12:H$402,7,0)</f>
        <v>3268420.82</v>
      </c>
      <c r="M87" s="68">
        <f>VLOOKUP(B87,'[1]PRADO  LC 150  TX AT 4000CC 5P'!B$11:H$353,7,0)</f>
        <v>14342923.43</v>
      </c>
      <c r="N87" s="67">
        <f>VLOOKUP(B87,'[1]BURBUJA  LC 80  AUTANA FZJ80 '!B$12:H$369,7,0)</f>
        <v>3890297.52</v>
      </c>
      <c r="O87" s="67">
        <f>VLOOKUP(B87,'[1]PRADO  LC 150  TX-L AT 4000CC 5'!B$12:H$358,7,0)</f>
        <v>18148095.204999998</v>
      </c>
      <c r="P87" s="65">
        <f t="shared" si="6"/>
        <v>3562668.75</v>
      </c>
      <c r="Q87" s="65">
        <f t="shared" si="7"/>
        <v>3352710.41</v>
      </c>
      <c r="R87" s="65">
        <f t="shared" si="8"/>
        <v>14205961.715</v>
      </c>
      <c r="S87" s="65">
        <f t="shared" si="9"/>
        <v>3853148.76</v>
      </c>
      <c r="T87" s="65">
        <f t="shared" si="10"/>
        <v>16108547.602499999</v>
      </c>
    </row>
    <row r="88" spans="1:20" s="4" customFormat="1" ht="19.5" customHeight="1">
      <c r="A88" s="5">
        <v>76</v>
      </c>
      <c r="B88" s="58" t="s">
        <v>101</v>
      </c>
      <c r="C88" s="61" t="s">
        <v>15</v>
      </c>
      <c r="D88" s="76">
        <v>322000</v>
      </c>
      <c r="E88" s="77">
        <v>396000</v>
      </c>
      <c r="F88" s="77">
        <v>396000</v>
      </c>
      <c r="G88" s="77">
        <v>383000</v>
      </c>
      <c r="H88" s="77">
        <v>396000</v>
      </c>
      <c r="I88" s="77">
        <v>396000</v>
      </c>
      <c r="J88" s="78">
        <v>396000</v>
      </c>
      <c r="K88" s="66">
        <f>VLOOKUP(B88,'[1]PRADO  LC 90  VX AT 3400CC 5P T'!B$11:H$370,7,0)</f>
        <v>328269.34000000003</v>
      </c>
      <c r="L88" s="67">
        <f>VLOOKUP(B88,'[1]FORTUNER SR5 MT 4000CC 4X4'!B$12:H$402,7,0)</f>
        <v>403710.12</v>
      </c>
      <c r="M88" s="68">
        <f>VLOOKUP(B88,'[1]PRADO  LC 150  TX AT 4000CC 5P'!B$11:H$353,7,0)</f>
        <v>403710.12</v>
      </c>
      <c r="N88" s="67">
        <f>VLOOKUP(B88,'[1]BURBUJA  LC 80  AUTANA FZJ80 '!B$12:H$369,7,0)</f>
        <v>390457.01</v>
      </c>
      <c r="O88" s="67">
        <f>VLOOKUP(B88,'[1]PRADO  LC 150  TX-L AT 4000CC 5'!B$12:H$358,7,0)</f>
        <v>403710.12</v>
      </c>
      <c r="P88" s="65">
        <f t="shared" si="6"/>
        <v>325134.67000000004</v>
      </c>
      <c r="Q88" s="65">
        <f t="shared" si="7"/>
        <v>399855.06</v>
      </c>
      <c r="R88" s="65">
        <f t="shared" si="8"/>
        <v>399855.06</v>
      </c>
      <c r="S88" s="65">
        <f t="shared" si="9"/>
        <v>386728.505</v>
      </c>
      <c r="T88" s="65">
        <f t="shared" si="10"/>
        <v>399855.06</v>
      </c>
    </row>
    <row r="89" spans="1:20" s="4" customFormat="1" ht="19.5" customHeight="1">
      <c r="A89" s="5">
        <v>77</v>
      </c>
      <c r="B89" s="58" t="s">
        <v>102</v>
      </c>
      <c r="C89" s="61" t="s">
        <v>103</v>
      </c>
      <c r="D89" s="76">
        <v>101150</v>
      </c>
      <c r="E89" s="77">
        <v>101150</v>
      </c>
      <c r="F89" s="77">
        <v>101150</v>
      </c>
      <c r="G89" s="77">
        <v>101150</v>
      </c>
      <c r="H89" s="77">
        <v>101150</v>
      </c>
      <c r="I89" s="77">
        <v>101150</v>
      </c>
      <c r="J89" s="78">
        <v>101150</v>
      </c>
      <c r="K89" s="66">
        <f>VLOOKUP(B89,'[1]PRADO  LC 90  VX AT 3400CC 5P T'!B$11:H$370,7,0)</f>
        <v>63207.14</v>
      </c>
      <c r="L89" s="67">
        <f>VLOOKUP(B89,'[1]FORTUNER SR5 MT 4000CC 4X4'!B$12:H$402,7,0)</f>
        <v>63207.14</v>
      </c>
      <c r="M89" s="68">
        <f>VLOOKUP(B89,'[1]PRADO  LC 150  TX AT 4000CC 5P'!B$11:H$353,7,0)</f>
        <v>63207.14</v>
      </c>
      <c r="N89" s="67">
        <f>VLOOKUP(B89,'[1]BURBUJA  LC 80  AUTANA FZJ80 '!B$12:H$369,7,0)</f>
        <v>63207.14</v>
      </c>
      <c r="O89" s="67">
        <f>VLOOKUP(B89,'[1]PRADO  LC 150  TX-L AT 4000CC 5'!B$12:H$358,7,0)</f>
        <v>63207.14</v>
      </c>
      <c r="P89" s="65">
        <f t="shared" si="6"/>
        <v>82178.570000000007</v>
      </c>
      <c r="Q89" s="65">
        <f t="shared" si="7"/>
        <v>82178.570000000007</v>
      </c>
      <c r="R89" s="65">
        <f t="shared" si="8"/>
        <v>82178.570000000007</v>
      </c>
      <c r="S89" s="65">
        <f t="shared" si="9"/>
        <v>82178.570000000007</v>
      </c>
      <c r="T89" s="65">
        <f t="shared" si="10"/>
        <v>82178.570000000007</v>
      </c>
    </row>
    <row r="90" spans="1:20" s="4" customFormat="1" ht="19.5" customHeight="1">
      <c r="A90" s="5">
        <v>78</v>
      </c>
      <c r="B90" s="58" t="s">
        <v>104</v>
      </c>
      <c r="C90" s="61" t="s">
        <v>15</v>
      </c>
      <c r="D90" s="76">
        <v>743000</v>
      </c>
      <c r="E90" s="77">
        <v>661000</v>
      </c>
      <c r="F90" s="77">
        <v>756999</v>
      </c>
      <c r="G90" s="79" t="s">
        <v>19</v>
      </c>
      <c r="H90" s="77">
        <v>756999</v>
      </c>
      <c r="I90" s="77">
        <v>756999</v>
      </c>
      <c r="J90" s="78">
        <v>661000</v>
      </c>
      <c r="K90" s="66">
        <f>VLOOKUP(B90,'[1]PRADO  LC 90  VX AT 3400CC 5P T'!B$11:H$370,7,0)</f>
        <v>757466.21</v>
      </c>
      <c r="L90" s="67">
        <f>VLOOKUP(B90,'[1]FORTUNER SR5 MT 4000CC 4X4'!B$12:H$402,7,0)</f>
        <v>673869.67</v>
      </c>
      <c r="M90" s="68">
        <f>VLOOKUP(B90,'[1]PRADO  LC 150  TX AT 4000CC 5P'!B$11:H$353,7,0)</f>
        <v>771737.73899999994</v>
      </c>
      <c r="N90" s="67" t="e">
        <f>VLOOKUP(B90,'[1]BURBUJA  LC 80  AUTANA FZJ80 '!B$12:H$369,7,0)</f>
        <v>#N/A</v>
      </c>
      <c r="O90" s="67">
        <f>VLOOKUP(B90,'[1]PRADO  LC 150  TX-L AT 4000CC 5'!B$12:H$358,7,0)</f>
        <v>771737.73899999994</v>
      </c>
      <c r="P90" s="65">
        <f t="shared" si="6"/>
        <v>750233.10499999998</v>
      </c>
      <c r="Q90" s="65">
        <f t="shared" si="7"/>
        <v>667434.83499999996</v>
      </c>
      <c r="R90" s="65">
        <f t="shared" si="8"/>
        <v>764368.36950000003</v>
      </c>
      <c r="S90" s="65" t="s">
        <v>19</v>
      </c>
      <c r="T90" s="65">
        <f t="shared" si="10"/>
        <v>764368.36950000003</v>
      </c>
    </row>
    <row r="91" spans="1:20" s="4" customFormat="1" ht="19.5" customHeight="1">
      <c r="A91" s="5">
        <v>79</v>
      </c>
      <c r="B91" s="58" t="s">
        <v>105</v>
      </c>
      <c r="C91" s="61" t="s">
        <v>15</v>
      </c>
      <c r="D91" s="76">
        <v>743000</v>
      </c>
      <c r="E91" s="77">
        <v>661000</v>
      </c>
      <c r="F91" s="77">
        <v>756999</v>
      </c>
      <c r="G91" s="79" t="s">
        <v>19</v>
      </c>
      <c r="H91" s="77">
        <v>756999</v>
      </c>
      <c r="I91" s="77">
        <v>756999</v>
      </c>
      <c r="J91" s="78">
        <v>661000</v>
      </c>
      <c r="K91" s="66">
        <f>VLOOKUP(B91,'[1]PRADO  LC 90  VX AT 3400CC 5P T'!B$11:H$370,7,0)</f>
        <v>757466.21</v>
      </c>
      <c r="L91" s="67">
        <f>VLOOKUP(B91,'[1]FORTUNER SR5 MT 4000CC 4X4'!B$12:H$402,7,0)</f>
        <v>673869.67</v>
      </c>
      <c r="M91" s="68">
        <f>VLOOKUP(B91,'[1]PRADO  LC 150  TX AT 4000CC 5P'!B$11:H$353,7,0)</f>
        <v>771737.73899999994</v>
      </c>
      <c r="N91" s="67" t="e">
        <f>VLOOKUP(B91,'[1]BURBUJA  LC 80  AUTANA FZJ80 '!B$12:H$369,7,0)</f>
        <v>#N/A</v>
      </c>
      <c r="O91" s="67">
        <f>VLOOKUP(B91,'[1]PRADO  LC 150  TX-L AT 4000CC 5'!B$12:H$358,7,0)</f>
        <v>771737.73899999994</v>
      </c>
      <c r="P91" s="65">
        <f t="shared" si="6"/>
        <v>750233.10499999998</v>
      </c>
      <c r="Q91" s="65">
        <f t="shared" si="7"/>
        <v>667434.83499999996</v>
      </c>
      <c r="R91" s="65">
        <f t="shared" si="8"/>
        <v>764368.36950000003</v>
      </c>
      <c r="S91" s="65" t="s">
        <v>19</v>
      </c>
      <c r="T91" s="65">
        <f t="shared" si="10"/>
        <v>764368.36950000003</v>
      </c>
    </row>
    <row r="92" spans="1:20" s="4" customFormat="1" ht="19.5" customHeight="1">
      <c r="A92" s="5">
        <v>80</v>
      </c>
      <c r="B92" s="58" t="s">
        <v>106</v>
      </c>
      <c r="C92" s="61" t="s">
        <v>15</v>
      </c>
      <c r="D92" s="76">
        <v>733000</v>
      </c>
      <c r="E92" s="77">
        <v>1071000</v>
      </c>
      <c r="F92" s="77">
        <v>824000</v>
      </c>
      <c r="G92" s="77">
        <v>1102000</v>
      </c>
      <c r="H92" s="77">
        <v>824000</v>
      </c>
      <c r="I92" s="77">
        <v>824000</v>
      </c>
      <c r="J92" s="78">
        <v>1071000</v>
      </c>
      <c r="K92" s="66">
        <f>VLOOKUP(B92,'[1]PRADO  LC 90  VX AT 3400CC 5P T'!B$11:H$370,7,0)</f>
        <v>747271.51</v>
      </c>
      <c r="L92" s="67">
        <f>VLOOKUP(B92,'[1]FORTUNER SR5 MT 4000CC 4X4'!B$12:H$402,7,0)</f>
        <v>1091852.3700000001</v>
      </c>
      <c r="M92" s="68">
        <f>VLOOKUP(B92,'[1]PRADO  LC 150  TX AT 4000CC 5P'!B$11:H$353,7,0)</f>
        <v>840043.28</v>
      </c>
      <c r="N92" s="67">
        <f>VLOOKUP(B92,'[1]BURBUJA  LC 80  AUTANA FZJ80 '!B$12:H$369,7,0)</f>
        <v>1123455.94</v>
      </c>
      <c r="O92" s="67">
        <f>VLOOKUP(B92,'[1]PRADO  LC 150  TX-L AT 4000CC 5'!B$12:H$358,7,0)</f>
        <v>840043.28</v>
      </c>
      <c r="P92" s="65">
        <f t="shared" si="6"/>
        <v>740135.755</v>
      </c>
      <c r="Q92" s="65">
        <f t="shared" si="7"/>
        <v>1081426.1850000001</v>
      </c>
      <c r="R92" s="65">
        <f t="shared" si="8"/>
        <v>832021.64</v>
      </c>
      <c r="S92" s="65">
        <f t="shared" si="9"/>
        <v>1112727.97</v>
      </c>
      <c r="T92" s="65">
        <f t="shared" si="10"/>
        <v>832021.64</v>
      </c>
    </row>
    <row r="93" spans="1:20" s="4" customFormat="1" ht="19.5" customHeight="1">
      <c r="A93" s="5">
        <v>81</v>
      </c>
      <c r="B93" s="58" t="s">
        <v>108</v>
      </c>
      <c r="C93" s="61" t="s">
        <v>15</v>
      </c>
      <c r="D93" s="76">
        <v>441000</v>
      </c>
      <c r="E93" s="77">
        <v>664000</v>
      </c>
      <c r="F93" s="77">
        <v>476000</v>
      </c>
      <c r="G93" s="77">
        <v>787001</v>
      </c>
      <c r="H93" s="77">
        <v>476000</v>
      </c>
      <c r="I93" s="77">
        <v>476000</v>
      </c>
      <c r="J93" s="78">
        <v>664000</v>
      </c>
      <c r="K93" s="66">
        <f>VLOOKUP(B93,'[1]PRADO  LC 90  VX AT 3400CC 5P T'!B$11:H$370,7,0)</f>
        <v>449586.27</v>
      </c>
      <c r="L93" s="67">
        <f>VLOOKUP(B93,'[1]FORTUNER SR5 MT 4000CC 4X4'!B$12:H$402,7,0)</f>
        <v>676928.08</v>
      </c>
      <c r="M93" s="68">
        <f>VLOOKUP(B93,'[1]PRADO  LC 150  TX AT 4000CC 5P'!B$11:H$353,7,0)</f>
        <v>485267.72</v>
      </c>
      <c r="N93" s="67">
        <f>VLOOKUP(B93,'[1]BURBUJA  LC 80  AUTANA FZJ80 '!B$12:H$369,7,0)</f>
        <v>802323.94099999999</v>
      </c>
      <c r="O93" s="67">
        <f>VLOOKUP(B93,'[1]PRADO  LC 150  TX-L AT 4000CC 5'!B$12:H$358,7,0)</f>
        <v>485267.72</v>
      </c>
      <c r="P93" s="65">
        <f t="shared" si="6"/>
        <v>445293.13500000001</v>
      </c>
      <c r="Q93" s="65">
        <f t="shared" si="7"/>
        <v>670464.04</v>
      </c>
      <c r="R93" s="65">
        <f t="shared" si="8"/>
        <v>480633.86</v>
      </c>
      <c r="S93" s="65">
        <f t="shared" si="9"/>
        <v>794662.47050000005</v>
      </c>
      <c r="T93" s="65">
        <f t="shared" si="10"/>
        <v>480633.86</v>
      </c>
    </row>
    <row r="94" spans="1:20" s="4" customFormat="1" ht="19.5" customHeight="1">
      <c r="A94" s="5">
        <v>82</v>
      </c>
      <c r="B94" s="58" t="s">
        <v>109</v>
      </c>
      <c r="C94" s="61" t="s">
        <v>28</v>
      </c>
      <c r="D94" s="79" t="s">
        <v>19</v>
      </c>
      <c r="E94" s="77">
        <v>507000</v>
      </c>
      <c r="F94" s="77">
        <v>958000</v>
      </c>
      <c r="G94" s="77">
        <v>490000</v>
      </c>
      <c r="H94" s="77">
        <v>958000</v>
      </c>
      <c r="I94" s="77">
        <v>958000</v>
      </c>
      <c r="J94" s="78">
        <v>507000</v>
      </c>
      <c r="K94" s="66" t="e">
        <f>VLOOKUP(B94,'[1]PRADO  LC 90  VX AT 3400CC 5P T'!B$11:H$370,7,0)</f>
        <v>#N/A</v>
      </c>
      <c r="L94" s="67">
        <f>VLOOKUP(B94,'[1]FORTUNER SR5 MT 4000CC 4X4'!B$12:H$402,7,0)</f>
        <v>516871.29</v>
      </c>
      <c r="M94" s="94">
        <f>VLOOKUP(B94,'[1]PRADO  LC 150  TX AT 4000CC 5P'!B$11:H$353,7,0)</f>
        <v>976652.26</v>
      </c>
      <c r="N94" s="67">
        <f>VLOOKUP(B94,'[1]BURBUJA  LC 80  AUTANA FZJ80 '!B$12:H$369,7,0)</f>
        <v>499540.3</v>
      </c>
      <c r="O94" s="67">
        <f>VLOOKUP(B94,'[1]PRADO  LC 150  TX-L AT 4000CC 5'!B$12:H$358,7,0)</f>
        <v>976652.26</v>
      </c>
      <c r="P94" s="65" t="s">
        <v>19</v>
      </c>
      <c r="Q94" s="65">
        <f t="shared" si="7"/>
        <v>511935.64500000002</v>
      </c>
      <c r="R94" s="65">
        <f t="shared" si="8"/>
        <v>967326.13</v>
      </c>
      <c r="S94" s="65">
        <f t="shared" si="9"/>
        <v>494770.15</v>
      </c>
      <c r="T94" s="65">
        <f t="shared" si="10"/>
        <v>967326.13</v>
      </c>
    </row>
    <row r="95" spans="1:20" s="4" customFormat="1" ht="19.5" customHeight="1">
      <c r="A95" s="5">
        <v>83</v>
      </c>
      <c r="B95" s="58" t="s">
        <v>111</v>
      </c>
      <c r="C95" s="61" t="s">
        <v>28</v>
      </c>
      <c r="D95" s="76">
        <v>6000</v>
      </c>
      <c r="E95" s="77">
        <v>22000</v>
      </c>
      <c r="F95" s="77">
        <v>28000</v>
      </c>
      <c r="G95" s="77">
        <v>16000</v>
      </c>
      <c r="H95" s="77">
        <v>28000</v>
      </c>
      <c r="I95" s="77">
        <v>28000</v>
      </c>
      <c r="J95" s="78">
        <v>22000</v>
      </c>
      <c r="K95" s="66">
        <f>VLOOKUP(B95,'[1]PRADO  LC 90  VX AT 3400CC 5P T'!B$11:H$370,7,0)</f>
        <v>6116.82</v>
      </c>
      <c r="L95" s="67">
        <f>VLOOKUP(B95,'[1]FORTUNER SR5 MT 4000CC 4X4'!B$12:H$402,7,0)</f>
        <v>22428.34</v>
      </c>
      <c r="M95" s="68">
        <f>VLOOKUP(B95,'[1]PRADO  LC 150  TX AT 4000CC 5P'!B$11:H$353,7,0)</f>
        <v>28545.16</v>
      </c>
      <c r="N95" s="67">
        <f>VLOOKUP(B95,'[1]BURBUJA  LC 80  AUTANA FZJ80 '!B$12:H$369,7,0)</f>
        <v>16311.52</v>
      </c>
      <c r="O95" s="67">
        <f>VLOOKUP(B95,'[1]PRADO  LC 150  TX-L AT 4000CC 5'!B$12:H$358,7,0)</f>
        <v>28545.16</v>
      </c>
      <c r="P95" s="65">
        <f t="shared" si="6"/>
        <v>6058.41</v>
      </c>
      <c r="Q95" s="65">
        <f t="shared" si="7"/>
        <v>22214.17</v>
      </c>
      <c r="R95" s="65">
        <f t="shared" si="8"/>
        <v>28272.58</v>
      </c>
      <c r="S95" s="65">
        <f t="shared" si="9"/>
        <v>16155.76</v>
      </c>
      <c r="T95" s="65">
        <f t="shared" si="10"/>
        <v>28272.58</v>
      </c>
    </row>
    <row r="96" spans="1:20" s="4" customFormat="1" ht="19.5" customHeight="1">
      <c r="A96" s="5">
        <v>84</v>
      </c>
      <c r="B96" s="58" t="s">
        <v>113</v>
      </c>
      <c r="C96" s="62" t="s">
        <v>15</v>
      </c>
      <c r="D96" s="76">
        <v>6000</v>
      </c>
      <c r="E96" s="79" t="s">
        <v>19</v>
      </c>
      <c r="F96" s="77">
        <v>28000</v>
      </c>
      <c r="G96" s="79" t="s">
        <v>19</v>
      </c>
      <c r="H96" s="77">
        <v>28000</v>
      </c>
      <c r="I96" s="77">
        <v>28000</v>
      </c>
      <c r="J96" s="80" t="s">
        <v>19</v>
      </c>
      <c r="K96" s="66">
        <f>VLOOKUP(B96,'[1]PRADO  LC 90  VX AT 3400CC 5P T'!B$11:H$370,7,0)</f>
        <v>6116.82</v>
      </c>
      <c r="L96" s="67" t="e">
        <f>VLOOKUP(B96,'[1]FORTUNER SR5 MT 4000CC 4X4'!B$12:H$402,7,0)</f>
        <v>#N/A</v>
      </c>
      <c r="M96" s="68">
        <f>VLOOKUP(B96,'[1]PRADO  LC 150  TX AT 4000CC 5P'!B$11:H$353,7,0)</f>
        <v>28545.16</v>
      </c>
      <c r="N96" s="67" t="e">
        <f>VLOOKUP(B96,'[1]BURBUJA  LC 80  AUTANA FZJ80 '!B$12:H$369,7,0)</f>
        <v>#N/A</v>
      </c>
      <c r="O96" s="67">
        <f>VLOOKUP(B96,'[1]PRADO  LC 150  TX-L AT 4000CC 5'!B$12:H$358,7,0)</f>
        <v>28545.16</v>
      </c>
      <c r="P96" s="65">
        <f t="shared" si="6"/>
        <v>6058.41</v>
      </c>
      <c r="Q96" s="65" t="s">
        <v>19</v>
      </c>
      <c r="R96" s="65">
        <f t="shared" si="8"/>
        <v>28272.58</v>
      </c>
      <c r="S96" s="65" t="s">
        <v>19</v>
      </c>
      <c r="T96" s="65">
        <f t="shared" si="10"/>
        <v>28272.58</v>
      </c>
    </row>
    <row r="97" spans="1:20" s="4" customFormat="1" ht="19.5" customHeight="1">
      <c r="A97" s="5">
        <v>85</v>
      </c>
      <c r="B97" s="58" t="s">
        <v>116</v>
      </c>
      <c r="C97" s="61" t="s">
        <v>15</v>
      </c>
      <c r="D97" s="76">
        <v>1958000</v>
      </c>
      <c r="E97" s="79" t="s">
        <v>19</v>
      </c>
      <c r="F97" s="79" t="s">
        <v>19</v>
      </c>
      <c r="G97" s="79" t="s">
        <v>19</v>
      </c>
      <c r="H97" s="79" t="s">
        <v>19</v>
      </c>
      <c r="I97" s="79" t="s">
        <v>19</v>
      </c>
      <c r="J97" s="80" t="s">
        <v>19</v>
      </c>
      <c r="K97" s="66">
        <f>VLOOKUP(B97,'[1]PRADO  LC 90  VX AT 3400CC 5P T'!B$11:H$370,7,0)</f>
        <v>1996122.26</v>
      </c>
      <c r="L97" s="67" t="e">
        <f>VLOOKUP(B97,'[1]FORTUNER SR5 MT 4000CC 4X4'!B$12:H$402,7,0)</f>
        <v>#N/A</v>
      </c>
      <c r="M97" s="68" t="e">
        <f>VLOOKUP(B97,'[1]PRADO  LC 150  TX AT 4000CC 5P'!B$11:H$353,7,0)</f>
        <v>#N/A</v>
      </c>
      <c r="N97" s="67" t="e">
        <f>VLOOKUP(B97,'[1]BURBUJA  LC 80  AUTANA FZJ80 '!B$12:H$369,7,0)</f>
        <v>#N/A</v>
      </c>
      <c r="O97" s="67" t="e">
        <f>VLOOKUP(B97,'[1]PRADO  LC 150  TX-L AT 4000CC 5'!B$12:H$358,7,0)</f>
        <v>#N/A</v>
      </c>
      <c r="P97" s="65">
        <f t="shared" si="6"/>
        <v>1977061.13</v>
      </c>
      <c r="Q97" s="65" t="s">
        <v>19</v>
      </c>
      <c r="R97" s="65" t="s">
        <v>19</v>
      </c>
      <c r="S97" s="65" t="s">
        <v>19</v>
      </c>
      <c r="T97" s="65" t="s">
        <v>19</v>
      </c>
    </row>
    <row r="98" spans="1:20" s="4" customFormat="1" ht="19.5" customHeight="1">
      <c r="A98" s="5">
        <v>86</v>
      </c>
      <c r="B98" s="58" t="s">
        <v>117</v>
      </c>
      <c r="C98" s="61" t="s">
        <v>15</v>
      </c>
      <c r="D98" s="76">
        <v>122000</v>
      </c>
      <c r="E98" s="79" t="s">
        <v>19</v>
      </c>
      <c r="F98" s="79" t="s">
        <v>19</v>
      </c>
      <c r="G98" s="79" t="s">
        <v>19</v>
      </c>
      <c r="H98" s="79" t="s">
        <v>19</v>
      </c>
      <c r="I98" s="79" t="s">
        <v>19</v>
      </c>
      <c r="J98" s="80" t="s">
        <v>19</v>
      </c>
      <c r="K98" s="66">
        <f>VLOOKUP(B98,'[1]PRADO  LC 90  VX AT 3400CC 5P T'!B$11:H$370,7,0)</f>
        <v>124375.34</v>
      </c>
      <c r="L98" s="67" t="e">
        <f>VLOOKUP(B98,'[1]FORTUNER SR5 MT 4000CC 4X4'!B$12:H$402,7,0)</f>
        <v>#N/A</v>
      </c>
      <c r="M98" s="68" t="e">
        <f>VLOOKUP(B98,'[1]PRADO  LC 150  TX AT 4000CC 5P'!B$11:H$353,7,0)</f>
        <v>#N/A</v>
      </c>
      <c r="N98" s="67" t="e">
        <f>VLOOKUP(B98,'[1]BURBUJA  LC 80  AUTANA FZJ80 '!B$12:H$369,7,0)</f>
        <v>#N/A</v>
      </c>
      <c r="O98" s="67" t="e">
        <f>VLOOKUP(B98,'[1]PRADO  LC 150  TX-L AT 4000CC 5'!B$12:H$358,7,0)</f>
        <v>#N/A</v>
      </c>
      <c r="P98" s="65">
        <f t="shared" si="6"/>
        <v>123187.67</v>
      </c>
      <c r="Q98" s="65" t="s">
        <v>19</v>
      </c>
      <c r="R98" s="65" t="s">
        <v>19</v>
      </c>
      <c r="S98" s="65" t="s">
        <v>19</v>
      </c>
      <c r="T98" s="65" t="s">
        <v>19</v>
      </c>
    </row>
    <row r="99" spans="1:20" s="4" customFormat="1" ht="19.5" customHeight="1">
      <c r="A99" s="5">
        <v>87</v>
      </c>
      <c r="B99" s="58" t="s">
        <v>118</v>
      </c>
      <c r="C99" s="61" t="s">
        <v>15</v>
      </c>
      <c r="D99" s="76">
        <v>122000</v>
      </c>
      <c r="E99" s="79" t="s">
        <v>19</v>
      </c>
      <c r="F99" s="79" t="s">
        <v>19</v>
      </c>
      <c r="G99" s="79" t="s">
        <v>19</v>
      </c>
      <c r="H99" s="79" t="s">
        <v>19</v>
      </c>
      <c r="I99" s="79" t="s">
        <v>19</v>
      </c>
      <c r="J99" s="80" t="s">
        <v>19</v>
      </c>
      <c r="K99" s="66">
        <f>VLOOKUP(B99,'[1]PRADO  LC 90  VX AT 3400CC 5P T'!B$11:H$370,7,0)</f>
        <v>124375.34</v>
      </c>
      <c r="L99" s="67" t="e">
        <f>VLOOKUP(B99,'[1]FORTUNER SR5 MT 4000CC 4X4'!B$12:H$402,7,0)</f>
        <v>#N/A</v>
      </c>
      <c r="M99" s="68" t="e">
        <f>VLOOKUP(B99,'[1]PRADO  LC 150  TX AT 4000CC 5P'!B$11:H$353,7,0)</f>
        <v>#N/A</v>
      </c>
      <c r="N99" s="67" t="e">
        <f>VLOOKUP(B99,'[1]BURBUJA  LC 80  AUTANA FZJ80 '!B$12:H$369,7,0)</f>
        <v>#N/A</v>
      </c>
      <c r="O99" s="67" t="e">
        <f>VLOOKUP(B99,'[1]PRADO  LC 150  TX-L AT 4000CC 5'!B$12:H$358,7,0)</f>
        <v>#N/A</v>
      </c>
      <c r="P99" s="65">
        <f t="shared" si="6"/>
        <v>123187.67</v>
      </c>
      <c r="Q99" s="65" t="s">
        <v>19</v>
      </c>
      <c r="R99" s="65" t="s">
        <v>19</v>
      </c>
      <c r="S99" s="65" t="s">
        <v>19</v>
      </c>
      <c r="T99" s="65" t="s">
        <v>19</v>
      </c>
    </row>
    <row r="100" spans="1:20" s="4" customFormat="1" ht="19.5" customHeight="1">
      <c r="A100" s="5">
        <v>88</v>
      </c>
      <c r="B100" s="58" t="s">
        <v>119</v>
      </c>
      <c r="C100" s="61" t="s">
        <v>15</v>
      </c>
      <c r="D100" s="76">
        <v>245000</v>
      </c>
      <c r="E100" s="77">
        <v>249000</v>
      </c>
      <c r="F100" s="77">
        <v>200000</v>
      </c>
      <c r="G100" s="77">
        <v>187000</v>
      </c>
      <c r="H100" s="77">
        <v>200000</v>
      </c>
      <c r="I100" s="77">
        <v>200000</v>
      </c>
      <c r="J100" s="78">
        <v>249000</v>
      </c>
      <c r="K100" s="66">
        <f>VLOOKUP(B100,'[1]PRADO  LC 90  VX AT 3400CC 5P T'!B$11:H$370,7,0)</f>
        <v>249770.15</v>
      </c>
      <c r="L100" s="67">
        <f>VLOOKUP(B100,'[1]FORTUNER SR5 MT 4000CC 4X4'!B$12:H$402,7,0)</f>
        <v>253848.03</v>
      </c>
      <c r="M100" s="68">
        <f>VLOOKUP(B100,'[1]PRADO  LC 150  TX AT 4000CC 5P'!B$11:H$353,7,0)</f>
        <v>203894</v>
      </c>
      <c r="N100" s="67">
        <f>VLOOKUP(B100,'[1]BURBUJA  LC 80  AUTANA FZJ80 '!B$12:H$369,7,0)</f>
        <v>190640.89</v>
      </c>
      <c r="O100" s="67">
        <f>VLOOKUP(B100,'[1]PRADO  LC 150  TX-L AT 4000CC 5'!B$12:H$358,7,0)</f>
        <v>203894</v>
      </c>
      <c r="P100" s="65">
        <f t="shared" si="6"/>
        <v>247385.07500000001</v>
      </c>
      <c r="Q100" s="65">
        <f t="shared" si="7"/>
        <v>251424.01500000001</v>
      </c>
      <c r="R100" s="65">
        <f t="shared" si="8"/>
        <v>201947</v>
      </c>
      <c r="S100" s="65">
        <f t="shared" si="9"/>
        <v>188820.44500000001</v>
      </c>
      <c r="T100" s="65">
        <f t="shared" si="10"/>
        <v>201947</v>
      </c>
    </row>
    <row r="101" spans="1:20" s="4" customFormat="1" ht="19.5" customHeight="1">
      <c r="A101" s="5">
        <v>89</v>
      </c>
      <c r="B101" s="58" t="s">
        <v>120</v>
      </c>
      <c r="C101" s="61" t="s">
        <v>15</v>
      </c>
      <c r="D101" s="76">
        <v>563998</v>
      </c>
      <c r="E101" s="77">
        <v>249000</v>
      </c>
      <c r="F101" s="77">
        <v>167999</v>
      </c>
      <c r="G101" s="79" t="s">
        <v>19</v>
      </c>
      <c r="H101" s="77">
        <v>167999</v>
      </c>
      <c r="I101" s="77">
        <v>167999</v>
      </c>
      <c r="J101" s="78">
        <v>249000</v>
      </c>
      <c r="K101" s="66">
        <f>VLOOKUP(B101,'[1]PRADO  LC 90  VX AT 3400CC 5P T'!B$11:H$370,7,0)</f>
        <v>287490.53999999998</v>
      </c>
      <c r="L101" s="67">
        <f>VLOOKUP(B101,'[1]FORTUNER SR5 MT 4000CC 4X4'!B$12:H$402,7,0)</f>
        <v>1015392.12</v>
      </c>
      <c r="M101" s="68">
        <f>VLOOKUP(B101,'[1]PRADO  LC 150  TX AT 4000CC 5P'!B$11:H$353,7,0)</f>
        <v>685083.84</v>
      </c>
      <c r="N101" s="67" t="e">
        <f>VLOOKUP(B101,'[1]BURBUJA  LC 80  AUTANA FZJ80 '!B$12:H$369,7,0)</f>
        <v>#N/A</v>
      </c>
      <c r="O101" s="67">
        <f>VLOOKUP(B101,'[1]PRADO  LC 150  TX-L AT 4000CC 5'!B$12:H$358,7,0)</f>
        <v>685083.84</v>
      </c>
      <c r="P101" s="65">
        <f t="shared" si="6"/>
        <v>425744.27</v>
      </c>
      <c r="Q101" s="65">
        <f t="shared" si="7"/>
        <v>632196.06000000006</v>
      </c>
      <c r="R101" s="65">
        <f t="shared" si="8"/>
        <v>426541.42</v>
      </c>
      <c r="S101" s="65" t="s">
        <v>19</v>
      </c>
      <c r="T101" s="65">
        <f t="shared" si="10"/>
        <v>426541.42</v>
      </c>
    </row>
    <row r="102" spans="1:20" s="4" customFormat="1" ht="19.5" customHeight="1">
      <c r="A102" s="5">
        <v>90</v>
      </c>
      <c r="B102" s="58" t="s">
        <v>121</v>
      </c>
      <c r="C102" s="61" t="s">
        <v>15</v>
      </c>
      <c r="D102" s="76">
        <v>281999</v>
      </c>
      <c r="E102" s="77">
        <v>316000</v>
      </c>
      <c r="F102" s="77">
        <v>167999</v>
      </c>
      <c r="G102" s="79" t="s">
        <v>19</v>
      </c>
      <c r="H102" s="77">
        <v>167999</v>
      </c>
      <c r="I102" s="77">
        <v>167999</v>
      </c>
      <c r="J102" s="78">
        <v>316000</v>
      </c>
      <c r="K102" s="66">
        <f>VLOOKUP(B102,'[1]PRADO  LC 90  VX AT 3400CC 5P T'!B$11:H$370,7,0)</f>
        <v>143745.26999999999</v>
      </c>
      <c r="L102" s="67">
        <f>VLOOKUP(B102,'[1]FORTUNER SR5 MT 4000CC 4X4'!B$12:H$402,7,0)</f>
        <v>322152.52</v>
      </c>
      <c r="M102" s="68">
        <f>VLOOKUP(B102,'[1]PRADO  LC 150  TX AT 4000CC 5P'!B$11:H$353,7,0)</f>
        <v>342541.92</v>
      </c>
      <c r="N102" s="67" t="e">
        <f>VLOOKUP(B102,'[1]BURBUJA  LC 80  AUTANA FZJ80 '!B$12:H$369,7,0)</f>
        <v>#N/A</v>
      </c>
      <c r="O102" s="67">
        <f>VLOOKUP(B102,'[1]PRADO  LC 150  TX-L AT 4000CC 5'!B$12:H$358,7,0)</f>
        <v>342541.92</v>
      </c>
      <c r="P102" s="65">
        <f t="shared" si="6"/>
        <v>212872.13500000001</v>
      </c>
      <c r="Q102" s="65">
        <f t="shared" si="7"/>
        <v>319076.26</v>
      </c>
      <c r="R102" s="65">
        <f t="shared" si="8"/>
        <v>255270.46</v>
      </c>
      <c r="S102" s="65" t="s">
        <v>19</v>
      </c>
      <c r="T102" s="65">
        <f t="shared" si="10"/>
        <v>255270.46</v>
      </c>
    </row>
    <row r="103" spans="1:20" s="4" customFormat="1" ht="19.5" customHeight="1">
      <c r="A103" s="5">
        <v>91</v>
      </c>
      <c r="B103" s="58" t="s">
        <v>122</v>
      </c>
      <c r="C103" s="61" t="s">
        <v>15</v>
      </c>
      <c r="D103" s="76">
        <v>91999</v>
      </c>
      <c r="E103" s="77">
        <v>152001</v>
      </c>
      <c r="F103" s="77">
        <v>79001</v>
      </c>
      <c r="G103" s="77">
        <v>45999</v>
      </c>
      <c r="H103" s="77">
        <v>79001</v>
      </c>
      <c r="I103" s="77">
        <v>79001</v>
      </c>
      <c r="J103" s="78">
        <v>152001</v>
      </c>
      <c r="K103" s="66">
        <f>VLOOKUP(B103,'[1]PRADO  LC 90  VX AT 3400CC 5P T'!B$11:H$370,7,0)</f>
        <v>93791.24</v>
      </c>
      <c r="L103" s="67">
        <f>VLOOKUP(B103,'[1]FORTUNER SR5 MT 4000CC 4X4'!B$12:H$402,7,0)</f>
        <v>154959.44</v>
      </c>
      <c r="M103" s="68">
        <f>VLOOKUP(B103,'[1]PRADO  LC 150  TX AT 4000CC 5P'!B$11:H$353,7,0)</f>
        <v>80539.180999999997</v>
      </c>
      <c r="N103" s="67">
        <f>VLOOKUP(B103,'[1]BURBUJA  LC 80  AUTANA FZJ80 '!B$12:H$369,7,0)</f>
        <v>46894.569000000003</v>
      </c>
      <c r="O103" s="67">
        <f>VLOOKUP(B103,'[1]PRADO  LC 150  TX-L AT 4000CC 5'!B$12:H$358,7,0)</f>
        <v>80539.180999999997</v>
      </c>
      <c r="P103" s="65">
        <f t="shared" si="6"/>
        <v>92895.12</v>
      </c>
      <c r="Q103" s="65">
        <f t="shared" si="7"/>
        <v>153480.22</v>
      </c>
      <c r="R103" s="65">
        <f t="shared" si="8"/>
        <v>79770.090499999991</v>
      </c>
      <c r="S103" s="65">
        <f t="shared" si="9"/>
        <v>46446.784500000002</v>
      </c>
      <c r="T103" s="65">
        <f t="shared" si="10"/>
        <v>79770.090499999991</v>
      </c>
    </row>
    <row r="104" spans="1:20" s="4" customFormat="1" ht="19.5" customHeight="1">
      <c r="A104" s="5">
        <v>92</v>
      </c>
      <c r="B104" s="58" t="s">
        <v>123</v>
      </c>
      <c r="C104" s="61" t="s">
        <v>15</v>
      </c>
      <c r="D104" s="76">
        <v>91999</v>
      </c>
      <c r="E104" s="77">
        <v>152001</v>
      </c>
      <c r="F104" s="77">
        <v>79001</v>
      </c>
      <c r="G104" s="77">
        <v>45999</v>
      </c>
      <c r="H104" s="77">
        <v>79001</v>
      </c>
      <c r="I104" s="77">
        <v>79001</v>
      </c>
      <c r="J104" s="78">
        <v>152001</v>
      </c>
      <c r="K104" s="66">
        <f>VLOOKUP(B104,'[1]PRADO  LC 90  VX AT 3400CC 5P T'!B$11:H$370,7,0)</f>
        <v>93791.24</v>
      </c>
      <c r="L104" s="67">
        <f>VLOOKUP(B104,'[1]FORTUNER SR5 MT 4000CC 4X4'!B$12:H$402,7,0)</f>
        <v>154959.44</v>
      </c>
      <c r="M104" s="68">
        <f>VLOOKUP(B104,'[1]PRADO  LC 150  TX AT 4000CC 5P'!B$11:H$353,7,0)</f>
        <v>80539.180999999997</v>
      </c>
      <c r="N104" s="67">
        <f>VLOOKUP(B104,'[1]BURBUJA  LC 80  AUTANA FZJ80 '!B$12:H$369,7,0)</f>
        <v>46894.569000000003</v>
      </c>
      <c r="O104" s="67">
        <f>VLOOKUP(B104,'[1]PRADO  LC 150  TX-L AT 4000CC 5'!B$12:H$358,7,0)</f>
        <v>80539.180999999997</v>
      </c>
      <c r="P104" s="65">
        <f t="shared" si="6"/>
        <v>92895.12</v>
      </c>
      <c r="Q104" s="65">
        <f t="shared" si="7"/>
        <v>153480.22</v>
      </c>
      <c r="R104" s="65">
        <f t="shared" si="8"/>
        <v>79770.090499999991</v>
      </c>
      <c r="S104" s="65">
        <f t="shared" si="9"/>
        <v>46446.784500000002</v>
      </c>
      <c r="T104" s="65">
        <f t="shared" si="10"/>
        <v>79770.090499999991</v>
      </c>
    </row>
    <row r="105" spans="1:20" s="4" customFormat="1" ht="19.5" customHeight="1">
      <c r="A105" s="5">
        <v>93</v>
      </c>
      <c r="B105" s="58" t="s">
        <v>124</v>
      </c>
      <c r="C105" s="62" t="s">
        <v>15</v>
      </c>
      <c r="D105" s="79" t="s">
        <v>19</v>
      </c>
      <c r="E105" s="79" t="s">
        <v>19</v>
      </c>
      <c r="F105" s="79" t="s">
        <v>19</v>
      </c>
      <c r="G105" s="77">
        <v>187000</v>
      </c>
      <c r="H105" s="79" t="s">
        <v>19</v>
      </c>
      <c r="I105" s="79" t="s">
        <v>19</v>
      </c>
      <c r="J105" s="80" t="s">
        <v>19</v>
      </c>
      <c r="K105" s="66" t="e">
        <f>VLOOKUP(B105,'[1]PRADO  LC 90  VX AT 3400CC 5P T'!B$11:H$370,7,0)</f>
        <v>#N/A</v>
      </c>
      <c r="L105" s="67" t="e">
        <f>VLOOKUP(B105,'[1]FORTUNER SR5 MT 4000CC 4X4'!B$12:H$402,7,0)</f>
        <v>#N/A</v>
      </c>
      <c r="M105" s="94" t="e">
        <f>VLOOKUP(B105,'[1]PRADO  LC 150  TX AT 4000CC 5P'!B$11:H$353,7,0)</f>
        <v>#N/A</v>
      </c>
      <c r="N105" s="67">
        <f>VLOOKUP(B105,'[1]BURBUJA  LC 80  AUTANA FZJ80 '!B$12:H$369,7,0)</f>
        <v>190640.89</v>
      </c>
      <c r="O105" s="67" t="e">
        <f>VLOOKUP(B105,'[1]PRADO  LC 150  TX-L AT 4000CC 5'!B$12:H$358,7,0)</f>
        <v>#N/A</v>
      </c>
      <c r="P105" s="65" t="s">
        <v>19</v>
      </c>
      <c r="Q105" s="65" t="s">
        <v>19</v>
      </c>
      <c r="R105" s="65" t="s">
        <v>19</v>
      </c>
      <c r="S105" s="65">
        <f t="shared" si="9"/>
        <v>188820.44500000001</v>
      </c>
      <c r="T105" s="65" t="s">
        <v>19</v>
      </c>
    </row>
    <row r="106" spans="1:20" s="4" customFormat="1" ht="19.5" customHeight="1">
      <c r="A106" s="5">
        <v>94</v>
      </c>
      <c r="B106" s="58" t="s">
        <v>126</v>
      </c>
      <c r="C106" s="61" t="s">
        <v>15</v>
      </c>
      <c r="D106" s="79" t="s">
        <v>19</v>
      </c>
      <c r="E106" s="79" t="s">
        <v>19</v>
      </c>
      <c r="F106" s="79" t="s">
        <v>19</v>
      </c>
      <c r="G106" s="77">
        <v>198001</v>
      </c>
      <c r="H106" s="79" t="s">
        <v>19</v>
      </c>
      <c r="I106" s="79" t="s">
        <v>19</v>
      </c>
      <c r="J106" s="80" t="s">
        <v>19</v>
      </c>
      <c r="K106" s="66" t="e">
        <f>VLOOKUP(B106,'[1]PRADO  LC 90  VX AT 3400CC 5P T'!B$11:H$370,7,0)</f>
        <v>#N/A</v>
      </c>
      <c r="L106" s="67" t="e">
        <f>VLOOKUP(B106,'[1]FORTUNER SR5 MT 4000CC 4X4'!B$12:H$402,7,0)</f>
        <v>#N/A</v>
      </c>
      <c r="M106" s="94" t="e">
        <f>VLOOKUP(B106,'[1]PRADO  LC 150  TX AT 4000CC 5P'!B$11:H$353,7,0)</f>
        <v>#N/A</v>
      </c>
      <c r="N106" s="67">
        <f>VLOOKUP(B106,'[1]BURBUJA  LC 80  AUTANA FZJ80 '!B$12:H$369,7,0)</f>
        <v>201856.111</v>
      </c>
      <c r="O106" s="67" t="e">
        <f>VLOOKUP(B106,'[1]PRADO  LC 150  TX-L AT 4000CC 5'!B$12:H$358,7,0)</f>
        <v>#N/A</v>
      </c>
      <c r="P106" s="65" t="s">
        <v>19</v>
      </c>
      <c r="Q106" s="65" t="s">
        <v>19</v>
      </c>
      <c r="R106" s="65" t="s">
        <v>19</v>
      </c>
      <c r="S106" s="65">
        <f t="shared" si="9"/>
        <v>199928.55550000002</v>
      </c>
      <c r="T106" s="65" t="s">
        <v>19</v>
      </c>
    </row>
    <row r="107" spans="1:20" s="4" customFormat="1" ht="19.5" customHeight="1">
      <c r="A107" s="5">
        <v>95</v>
      </c>
      <c r="B107" s="58" t="s">
        <v>128</v>
      </c>
      <c r="C107" s="61" t="s">
        <v>28</v>
      </c>
      <c r="D107" s="76">
        <v>245000</v>
      </c>
      <c r="E107" s="77">
        <v>498001</v>
      </c>
      <c r="F107" s="77">
        <v>399999</v>
      </c>
      <c r="G107" s="77">
        <v>198001</v>
      </c>
      <c r="H107" s="77">
        <v>399999</v>
      </c>
      <c r="I107" s="77">
        <v>399999</v>
      </c>
      <c r="J107" s="78">
        <v>498001</v>
      </c>
      <c r="K107" s="66">
        <f>VLOOKUP(B107,'[1]PRADO  LC 90  VX AT 3400CC 5P T'!B$11:H$370,7,0)</f>
        <v>249770.15</v>
      </c>
      <c r="L107" s="67">
        <f>VLOOKUP(B107,'[1]FORTUNER SR5 MT 4000CC 4X4'!B$12:H$402,7,0)</f>
        <v>1015392.12</v>
      </c>
      <c r="M107" s="68">
        <f>VLOOKUP(B107,'[1]PRADO  LC 150  TX AT 4000CC 5P'!B$11:H$353,7,0)</f>
        <v>407788</v>
      </c>
      <c r="N107" s="67">
        <f>VLOOKUP(B107,'[1]BURBUJA  LC 80  AUTANA FZJ80 '!B$12:H$369,7,0)</f>
        <v>201856.111</v>
      </c>
      <c r="O107" s="67">
        <f>VLOOKUP(B107,'[1]PRADO  LC 150  TX-L AT 4000CC 5'!B$12:H$358,7,0)</f>
        <v>407788</v>
      </c>
      <c r="P107" s="65">
        <f t="shared" si="6"/>
        <v>247385.07500000001</v>
      </c>
      <c r="Q107" s="65">
        <f t="shared" si="7"/>
        <v>756696.56</v>
      </c>
      <c r="R107" s="65">
        <f t="shared" si="8"/>
        <v>403893.5</v>
      </c>
      <c r="S107" s="65">
        <f t="shared" si="9"/>
        <v>199928.55550000002</v>
      </c>
      <c r="T107" s="65">
        <f t="shared" si="10"/>
        <v>403893.5</v>
      </c>
    </row>
    <row r="108" spans="1:20" s="4" customFormat="1" ht="19.5" customHeight="1">
      <c r="A108" s="5">
        <v>96</v>
      </c>
      <c r="B108" s="58" t="s">
        <v>129</v>
      </c>
      <c r="C108" s="61" t="s">
        <v>28</v>
      </c>
      <c r="D108" s="76">
        <v>26000</v>
      </c>
      <c r="E108" s="77">
        <v>33000</v>
      </c>
      <c r="F108" s="77">
        <v>86000</v>
      </c>
      <c r="G108" s="77">
        <v>24000</v>
      </c>
      <c r="H108" s="77">
        <v>86000</v>
      </c>
      <c r="I108" s="77">
        <v>86000</v>
      </c>
      <c r="J108" s="78">
        <v>33000</v>
      </c>
      <c r="K108" s="66">
        <f>VLOOKUP(B108,'[1]PRADO  LC 90  VX AT 3400CC 5P T'!B$11:H$370,7,0)</f>
        <v>26506.22</v>
      </c>
      <c r="L108" s="67">
        <f>VLOOKUP(B108,'[1]FORTUNER SR5 MT 4000CC 4X4'!B$12:H$402,7,0)</f>
        <v>34661.980000000003</v>
      </c>
      <c r="M108" s="68">
        <f>VLOOKUP(B108,'[1]PRADO  LC 150  TX AT 4000CC 5P'!B$11:H$353,7,0)</f>
        <v>87674.42</v>
      </c>
      <c r="N108" s="67">
        <f>VLOOKUP(B108,'[1]BURBUJA  LC 80  AUTANA FZJ80 '!B$12:H$369,7,0)</f>
        <v>24467.279999999999</v>
      </c>
      <c r="O108" s="67">
        <f>VLOOKUP(B108,'[1]PRADO  LC 150  TX-L AT 4000CC 5'!B$12:H$358,7,0)</f>
        <v>87674.42</v>
      </c>
      <c r="P108" s="65">
        <f t="shared" si="6"/>
        <v>26253.11</v>
      </c>
      <c r="Q108" s="65">
        <f t="shared" si="7"/>
        <v>33830.990000000005</v>
      </c>
      <c r="R108" s="65">
        <f t="shared" si="8"/>
        <v>86837.209999999992</v>
      </c>
      <c r="S108" s="65">
        <f t="shared" si="9"/>
        <v>24233.64</v>
      </c>
      <c r="T108" s="65">
        <f t="shared" si="10"/>
        <v>86837.209999999992</v>
      </c>
    </row>
    <row r="109" spans="1:20" s="4" customFormat="1" ht="19.5" customHeight="1">
      <c r="A109" s="5">
        <v>97</v>
      </c>
      <c r="B109" s="58" t="s">
        <v>135</v>
      </c>
      <c r="C109" s="61" t="s">
        <v>15</v>
      </c>
      <c r="D109" s="76">
        <v>8930000</v>
      </c>
      <c r="E109" s="77">
        <v>8074000</v>
      </c>
      <c r="F109" s="77">
        <v>8833000</v>
      </c>
      <c r="G109" s="77">
        <v>15659001</v>
      </c>
      <c r="H109" s="77">
        <v>8833000</v>
      </c>
      <c r="I109" s="77">
        <v>8833000</v>
      </c>
      <c r="J109" s="78">
        <v>8074000</v>
      </c>
      <c r="K109" s="66">
        <f>VLOOKUP(B109,'[1]PRADO  LC 90  VX AT 3400CC 5P T'!B$11:H$370,7,0)</f>
        <v>9103867.0999999996</v>
      </c>
      <c r="L109" s="67">
        <f>VLOOKUP(B109,'[1]FORTUNER SR5 MT 4000CC 4X4'!B$12:H$402,7,0)</f>
        <v>8231200.7800000003</v>
      </c>
      <c r="M109" s="68">
        <f>VLOOKUP(B109,'[1]PRADO  LC 150  TX AT 4000CC 5P'!B$11:H$353,7,0)</f>
        <v>9004978.5099999998</v>
      </c>
      <c r="N109" s="67">
        <f>VLOOKUP(B109,'[1]BURBUJA  LC 80  AUTANA FZJ80 '!B$12:H$369,7,0)</f>
        <v>15963881.780999999</v>
      </c>
      <c r="O109" s="67">
        <f>VLOOKUP(B109,'[1]PRADO  LC 150  TX-L AT 4000CC 5'!B$12:H$358,7,0)</f>
        <v>9004978.5099999998</v>
      </c>
      <c r="P109" s="65">
        <f t="shared" si="6"/>
        <v>9016933.5500000007</v>
      </c>
      <c r="Q109" s="65">
        <f t="shared" si="7"/>
        <v>8152600.3900000006</v>
      </c>
      <c r="R109" s="65">
        <f t="shared" si="8"/>
        <v>8918989.254999999</v>
      </c>
      <c r="S109" s="65">
        <f t="shared" si="9"/>
        <v>15811441.3905</v>
      </c>
      <c r="T109" s="65">
        <f t="shared" si="10"/>
        <v>8918989.254999999</v>
      </c>
    </row>
    <row r="110" spans="1:20" s="4" customFormat="1" ht="19.5" customHeight="1">
      <c r="A110" s="5">
        <v>98</v>
      </c>
      <c r="B110" s="58" t="s">
        <v>136</v>
      </c>
      <c r="C110" s="61" t="s">
        <v>15</v>
      </c>
      <c r="D110" s="76">
        <v>659001</v>
      </c>
      <c r="E110" s="77">
        <v>3115000</v>
      </c>
      <c r="F110" s="77">
        <v>3335000</v>
      </c>
      <c r="G110" s="77">
        <v>3827000</v>
      </c>
      <c r="H110" s="77">
        <v>3335000</v>
      </c>
      <c r="I110" s="77">
        <v>3335000</v>
      </c>
      <c r="J110" s="78">
        <v>3115000</v>
      </c>
      <c r="K110" s="66">
        <f>VLOOKUP(B110,'[1]PRADO  LC 90  VX AT 3400CC 5P T'!B$11:H$370,7,0)</f>
        <v>1616879.42</v>
      </c>
      <c r="L110" s="67">
        <f>VLOOKUP(B110,'[1]FORTUNER SR5 MT 4000CC 4X4'!B$12:H$402,7,0)</f>
        <v>3487606.87</v>
      </c>
      <c r="M110" s="68">
        <f>VLOOKUP(B110,'[1]PRADO  LC 150  TX AT 4000CC 5P'!B$11:H$353,7,0)</f>
        <v>3195017.929</v>
      </c>
      <c r="N110" s="67">
        <f>VLOOKUP(B110,'[1]BURBUJA  LC 80  AUTANA FZJ80 '!B$12:H$369,7,0)</f>
        <v>4289929.76</v>
      </c>
      <c r="O110" s="67">
        <f>VLOOKUP(B110,'[1]PRADO  LC 150  TX-L AT 4000CC 5'!B$12:H$358,7,0)</f>
        <v>3195017.929</v>
      </c>
      <c r="P110" s="65">
        <f t="shared" si="6"/>
        <v>1137940.21</v>
      </c>
      <c r="Q110" s="65">
        <f t="shared" si="7"/>
        <v>3301303.4350000001</v>
      </c>
      <c r="R110" s="65">
        <f t="shared" si="8"/>
        <v>3265008.9644999998</v>
      </c>
      <c r="S110" s="65">
        <f t="shared" si="9"/>
        <v>4058464.88</v>
      </c>
      <c r="T110" s="65">
        <f t="shared" si="10"/>
        <v>3265008.9644999998</v>
      </c>
    </row>
    <row r="111" spans="1:20" s="4" customFormat="1" ht="19.5" customHeight="1">
      <c r="A111" s="5">
        <v>99</v>
      </c>
      <c r="B111" s="58" t="s">
        <v>137</v>
      </c>
      <c r="C111" s="61" t="s">
        <v>15</v>
      </c>
      <c r="D111" s="79" t="s">
        <v>19</v>
      </c>
      <c r="E111" s="77">
        <v>606000</v>
      </c>
      <c r="F111" s="77">
        <v>665001</v>
      </c>
      <c r="G111" s="79" t="s">
        <v>19</v>
      </c>
      <c r="H111" s="77">
        <v>665001</v>
      </c>
      <c r="I111" s="77">
        <v>665001</v>
      </c>
      <c r="J111" s="78">
        <v>606000</v>
      </c>
      <c r="K111" s="66" t="e">
        <f>VLOOKUP(B111,'[1]PRADO  LC 90  VX AT 3400CC 5P T'!B$11:H$370,7,0)</f>
        <v>#N/A</v>
      </c>
      <c r="L111" s="67">
        <f>VLOOKUP(B111,'[1]FORTUNER SR5 MT 4000CC 4X4'!B$12:H$402,7,0)</f>
        <v>679986.49</v>
      </c>
      <c r="M111" s="94">
        <f>VLOOKUP(B111,'[1]PRADO  LC 150  TX AT 4000CC 5P'!B$11:H$353,7,0)</f>
        <v>626974.05000000005</v>
      </c>
      <c r="N111" s="67" t="e">
        <f>VLOOKUP(B111,'[1]BURBUJA  LC 80  AUTANA FZJ80 '!B$12:H$369,7,0)</f>
        <v>#N/A</v>
      </c>
      <c r="O111" s="67">
        <f>VLOOKUP(B111,'[1]PRADO  LC 150  TX-L AT 4000CC 5'!B$12:H$358,7,0)</f>
        <v>626974.05000000005</v>
      </c>
      <c r="P111" s="65" t="s">
        <v>19</v>
      </c>
      <c r="Q111" s="65">
        <f t="shared" si="7"/>
        <v>642993.245</v>
      </c>
      <c r="R111" s="65">
        <f t="shared" si="8"/>
        <v>645987.52500000002</v>
      </c>
      <c r="S111" s="65" t="s">
        <v>19</v>
      </c>
      <c r="T111" s="65">
        <f t="shared" si="10"/>
        <v>645987.52500000002</v>
      </c>
    </row>
    <row r="112" spans="1:20" s="4" customFormat="1" ht="19.5" customHeight="1">
      <c r="A112" s="5">
        <v>100</v>
      </c>
      <c r="B112" s="58" t="s">
        <v>138</v>
      </c>
      <c r="C112" s="61" t="s">
        <v>15</v>
      </c>
      <c r="D112" s="76">
        <v>2788999</v>
      </c>
      <c r="E112" s="77">
        <v>2582000</v>
      </c>
      <c r="F112" s="77">
        <v>2809000</v>
      </c>
      <c r="G112" s="77">
        <v>2776000</v>
      </c>
      <c r="H112" s="77">
        <v>2809000</v>
      </c>
      <c r="I112" s="77">
        <v>2809000</v>
      </c>
      <c r="J112" s="78">
        <v>2582000</v>
      </c>
      <c r="K112" s="66">
        <f>VLOOKUP(B112,'[1]PRADO  LC 90  VX AT 3400CC 5P T'!B$11:H$370,7,0)</f>
        <v>2843300.7790000001</v>
      </c>
      <c r="L112" s="67">
        <f>VLOOKUP(B112,'[1]FORTUNER SR5 MT 4000CC 4X4'!B$12:H$402,7,0)</f>
        <v>2632271.54</v>
      </c>
      <c r="M112" s="68">
        <f>VLOOKUP(B112,'[1]PRADO  LC 150  TX AT 4000CC 5P'!B$11:H$353,7,0)</f>
        <v>2887139.04</v>
      </c>
      <c r="N112" s="67">
        <f>VLOOKUP(B112,'[1]BURBUJA  LC 80  AUTANA FZJ80 '!B$12:H$369,7,0)</f>
        <v>2830048.72</v>
      </c>
      <c r="O112" s="67">
        <f>VLOOKUP(B112,'[1]PRADO  LC 150  TX-L AT 4000CC 5'!B$12:H$358,7,0)</f>
        <v>2887139.04</v>
      </c>
      <c r="P112" s="65">
        <f t="shared" si="6"/>
        <v>2816149.8895</v>
      </c>
      <c r="Q112" s="65">
        <f t="shared" si="7"/>
        <v>2607135.77</v>
      </c>
      <c r="R112" s="65">
        <f t="shared" si="8"/>
        <v>2848069.52</v>
      </c>
      <c r="S112" s="65">
        <f t="shared" si="9"/>
        <v>2803024.3600000003</v>
      </c>
      <c r="T112" s="65">
        <f t="shared" si="10"/>
        <v>2848069.52</v>
      </c>
    </row>
    <row r="113" spans="1:20" s="4" customFormat="1" ht="19.5" customHeight="1">
      <c r="A113" s="5">
        <v>101</v>
      </c>
      <c r="B113" s="58" t="s">
        <v>142</v>
      </c>
      <c r="C113" s="61" t="s">
        <v>15</v>
      </c>
      <c r="D113" s="79" t="s">
        <v>19</v>
      </c>
      <c r="E113" s="77">
        <v>1574000</v>
      </c>
      <c r="F113" s="79" t="s">
        <v>19</v>
      </c>
      <c r="G113" s="79" t="s">
        <v>19</v>
      </c>
      <c r="H113" s="79" t="s">
        <v>19</v>
      </c>
      <c r="I113" s="79" t="s">
        <v>19</v>
      </c>
      <c r="J113" s="78">
        <v>1574000</v>
      </c>
      <c r="K113" s="66" t="e">
        <f>VLOOKUP(B113,'[1]PRADO  LC 90  VX AT 3400CC 5P T'!B$11:H$370,7,0)</f>
        <v>#N/A</v>
      </c>
      <c r="L113" s="67">
        <f>VLOOKUP(B113,'[1]FORTUNER SR5 MT 4000CC 4X4'!B$12:H$402,7,0)</f>
        <v>1604645.78</v>
      </c>
      <c r="M113" s="94" t="e">
        <f>VLOOKUP(B113,'[1]PRADO  LC 150  TX AT 4000CC 5P'!B$11:H$353,7,0)</f>
        <v>#N/A</v>
      </c>
      <c r="N113" s="67" t="e">
        <f>VLOOKUP(B113,'[1]BURBUJA  LC 80  AUTANA FZJ80 '!B$12:H$369,7,0)</f>
        <v>#N/A</v>
      </c>
      <c r="O113" s="67" t="e">
        <f>VLOOKUP(B113,'[1]PRADO  LC 150  TX-L AT 4000CC 5'!B$12:H$358,7,0)</f>
        <v>#N/A</v>
      </c>
      <c r="P113" s="65" t="s">
        <v>19</v>
      </c>
      <c r="Q113" s="65">
        <f t="shared" si="7"/>
        <v>1589322.8900000001</v>
      </c>
      <c r="R113" s="65" t="s">
        <v>19</v>
      </c>
      <c r="S113" s="65" t="s">
        <v>19</v>
      </c>
      <c r="T113" s="65" t="s">
        <v>19</v>
      </c>
    </row>
    <row r="114" spans="1:20" s="4" customFormat="1" ht="19.5" customHeight="1">
      <c r="A114" s="5">
        <v>102</v>
      </c>
      <c r="B114" s="58" t="s">
        <v>143</v>
      </c>
      <c r="C114" s="61" t="s">
        <v>28</v>
      </c>
      <c r="D114" s="79" t="s">
        <v>19</v>
      </c>
      <c r="E114" s="77">
        <v>1574000</v>
      </c>
      <c r="F114" s="79" t="s">
        <v>19</v>
      </c>
      <c r="G114" s="79" t="s">
        <v>19</v>
      </c>
      <c r="H114" s="79" t="s">
        <v>19</v>
      </c>
      <c r="I114" s="79" t="s">
        <v>19</v>
      </c>
      <c r="J114" s="78">
        <v>1574000</v>
      </c>
      <c r="K114" s="66" t="e">
        <f>VLOOKUP(B114,'[1]PRADO  LC 90  VX AT 3400CC 5P T'!B$11:H$370,7,0)</f>
        <v>#N/A</v>
      </c>
      <c r="L114" s="67">
        <f>VLOOKUP(B114,'[1]FORTUNER SR5 MT 4000CC 4X4'!B$12:H$402,7,0)</f>
        <v>1604645.78</v>
      </c>
      <c r="M114" s="94" t="e">
        <f>VLOOKUP(B114,'[1]PRADO  LC 150  TX AT 4000CC 5P'!B$11:H$353,7,0)</f>
        <v>#N/A</v>
      </c>
      <c r="N114" s="67" t="e">
        <f>VLOOKUP(B114,'[1]BURBUJA  LC 80  AUTANA FZJ80 '!B$12:H$369,7,0)</f>
        <v>#N/A</v>
      </c>
      <c r="O114" s="67" t="e">
        <f>VLOOKUP(B114,'[1]PRADO  LC 150  TX-L AT 4000CC 5'!B$12:H$358,7,0)</f>
        <v>#N/A</v>
      </c>
      <c r="P114" s="65" t="s">
        <v>19</v>
      </c>
      <c r="Q114" s="65">
        <f t="shared" si="7"/>
        <v>1589322.8900000001</v>
      </c>
      <c r="R114" s="65" t="s">
        <v>19</v>
      </c>
      <c r="S114" s="65" t="s">
        <v>19</v>
      </c>
      <c r="T114" s="65" t="s">
        <v>19</v>
      </c>
    </row>
    <row r="115" spans="1:20" s="4" customFormat="1" ht="19.5" customHeight="1">
      <c r="A115" s="5">
        <v>103</v>
      </c>
      <c r="B115" s="58" t="s">
        <v>144</v>
      </c>
      <c r="C115" s="61" t="s">
        <v>28</v>
      </c>
      <c r="D115" s="76">
        <v>10755999</v>
      </c>
      <c r="E115" s="77">
        <v>10351000</v>
      </c>
      <c r="F115" s="77">
        <v>10456198</v>
      </c>
      <c r="G115" s="77">
        <v>12714000</v>
      </c>
      <c r="H115" s="77">
        <v>10456198</v>
      </c>
      <c r="I115" s="77">
        <v>10456198</v>
      </c>
      <c r="J115" s="78">
        <v>10351000</v>
      </c>
      <c r="K115" s="66">
        <f>VLOOKUP(B115,'[1]PRADO  LC 90  VX AT 3400CC 5P T'!B$11:H$370,7,0)</f>
        <v>18600230.149999999</v>
      </c>
      <c r="L115" s="67">
        <f>VLOOKUP(B115,'[1]FORTUNER SR5 MT 4000CC 4X4'!B$12:H$402,7,0)</f>
        <v>10432236.51</v>
      </c>
      <c r="M115" s="68">
        <f>VLOOKUP(B115,'[1]PRADO  LC 150  TX AT 4000CC 5P'!B$11:H$353,7,0)</f>
        <v>11021490.17</v>
      </c>
      <c r="N115" s="67">
        <f>VLOOKUP(B115,'[1]BURBUJA  LC 80  AUTANA FZJ80 '!B$12:H$369,7,0)</f>
        <v>14284813.640000001</v>
      </c>
      <c r="O115" s="67">
        <f>VLOOKUP(B115,'[1]PRADO  LC 150  TX-L AT 4000CC 5'!B$12:H$358,7,0)</f>
        <v>11021490.17</v>
      </c>
      <c r="P115" s="65">
        <f t="shared" si="6"/>
        <v>14678114.574999999</v>
      </c>
      <c r="Q115" s="65">
        <f t="shared" si="7"/>
        <v>10391618.254999999</v>
      </c>
      <c r="R115" s="65">
        <f t="shared" si="8"/>
        <v>10738844.085000001</v>
      </c>
      <c r="S115" s="65">
        <f t="shared" si="9"/>
        <v>13499406.82</v>
      </c>
      <c r="T115" s="65">
        <f t="shared" si="10"/>
        <v>10738844.085000001</v>
      </c>
    </row>
    <row r="116" spans="1:20" s="4" customFormat="1" ht="19.5" customHeight="1">
      <c r="A116" s="5">
        <v>104</v>
      </c>
      <c r="B116" s="58" t="s">
        <v>147</v>
      </c>
      <c r="C116" s="61" t="s">
        <v>15</v>
      </c>
      <c r="D116" s="76">
        <v>4182000</v>
      </c>
      <c r="E116" s="77">
        <v>2741000</v>
      </c>
      <c r="F116" s="77">
        <v>2386064</v>
      </c>
      <c r="G116" s="77">
        <v>4005000</v>
      </c>
      <c r="H116" s="77">
        <v>2386064</v>
      </c>
      <c r="I116" s="77">
        <v>2386064</v>
      </c>
      <c r="J116" s="78">
        <v>2741000</v>
      </c>
      <c r="K116" s="66">
        <f>VLOOKUP(B116,'[1]PRADO  LC 90  VX AT 3400CC 5P T'!B$11:H$370,7,0)</f>
        <v>3256187.18</v>
      </c>
      <c r="L116" s="67">
        <f>VLOOKUP(B116,'[1]FORTUNER SR5 MT 4000CC 4X4'!B$12:H$402,7,0)</f>
        <v>2794367.27</v>
      </c>
      <c r="M116" s="68">
        <f>VLOOKUP(B116,'[1]PRADO  LC 150  TX AT 4000CC 5P'!B$11:H$353,7,0)</f>
        <v>3230700.43</v>
      </c>
      <c r="N116" s="67">
        <f>VLOOKUP(B116,'[1]BURBUJA  LC 80  AUTANA FZJ80 '!B$12:H$369,7,0)</f>
        <v>4493823.76</v>
      </c>
      <c r="O116" s="67">
        <f>VLOOKUP(B116,'[1]PRADO  LC 150  TX-L AT 4000CC 5'!B$12:H$358,7,0)</f>
        <v>3230700.43</v>
      </c>
      <c r="P116" s="65">
        <f t="shared" si="6"/>
        <v>3719093.59</v>
      </c>
      <c r="Q116" s="65">
        <f t="shared" si="7"/>
        <v>2767683.6349999998</v>
      </c>
      <c r="R116" s="65">
        <f t="shared" si="8"/>
        <v>2808382.2149999999</v>
      </c>
      <c r="S116" s="65">
        <f t="shared" si="9"/>
        <v>4249411.88</v>
      </c>
      <c r="T116" s="65">
        <f t="shared" si="10"/>
        <v>2808382.2149999999</v>
      </c>
    </row>
    <row r="117" spans="1:20" s="4" customFormat="1" ht="19.5" customHeight="1">
      <c r="A117" s="5">
        <v>105</v>
      </c>
      <c r="B117" s="58" t="s">
        <v>148</v>
      </c>
      <c r="C117" s="61" t="s">
        <v>15</v>
      </c>
      <c r="D117" s="76">
        <v>6741000</v>
      </c>
      <c r="E117" s="77">
        <v>4481000</v>
      </c>
      <c r="F117" s="77">
        <v>4694000</v>
      </c>
      <c r="G117" s="77">
        <v>5480000</v>
      </c>
      <c r="H117" s="77">
        <v>4694000</v>
      </c>
      <c r="I117" s="77">
        <v>4694000</v>
      </c>
      <c r="J117" s="78">
        <v>4481000</v>
      </c>
      <c r="K117" s="66">
        <f>VLOOKUP(B117,'[1]PRADO  LC 90  VX AT 3400CC 5P T'!B$11:H$370,7,0)</f>
        <v>6872247.2699999996</v>
      </c>
      <c r="L117" s="67">
        <f>VLOOKUP(B117,'[1]FORTUNER SR5 MT 4000CC 4X4'!B$12:H$402,7,0)</f>
        <v>4568245.07</v>
      </c>
      <c r="M117" s="68">
        <f>VLOOKUP(B117,'[1]PRADO  LC 150  TX AT 4000CC 5P'!B$11:H$353,7,0)</f>
        <v>4976033.07</v>
      </c>
      <c r="N117" s="67">
        <f>VLOOKUP(B117,'[1]BURBUJA  LC 80  AUTANA FZJ80 '!B$12:H$369,7,0)</f>
        <v>6143326.2199999997</v>
      </c>
      <c r="O117" s="67">
        <f>VLOOKUP(B117,'[1]PRADO  LC 150  TX-L AT 4000CC 5'!B$12:H$358,7,0)</f>
        <v>4976033.07</v>
      </c>
      <c r="P117" s="65">
        <f t="shared" si="6"/>
        <v>6806623.6349999998</v>
      </c>
      <c r="Q117" s="65">
        <f t="shared" si="7"/>
        <v>4524622.5350000001</v>
      </c>
      <c r="R117" s="65">
        <f t="shared" si="8"/>
        <v>4835016.5350000001</v>
      </c>
      <c r="S117" s="65">
        <f t="shared" si="9"/>
        <v>5811663.1099999994</v>
      </c>
      <c r="T117" s="65">
        <f t="shared" si="10"/>
        <v>4835016.5350000001</v>
      </c>
    </row>
    <row r="118" spans="1:20" s="4" customFormat="1" ht="19.5" customHeight="1">
      <c r="A118" s="5">
        <v>106</v>
      </c>
      <c r="B118" s="58" t="s">
        <v>149</v>
      </c>
      <c r="C118" s="61" t="s">
        <v>15</v>
      </c>
      <c r="D118" s="76">
        <v>961000</v>
      </c>
      <c r="E118" s="77">
        <v>842000</v>
      </c>
      <c r="F118" s="77">
        <v>276000</v>
      </c>
      <c r="G118" s="77">
        <v>893632</v>
      </c>
      <c r="H118" s="77">
        <v>276000</v>
      </c>
      <c r="I118" s="77">
        <v>276000</v>
      </c>
      <c r="J118" s="78">
        <v>842000</v>
      </c>
      <c r="K118" s="66">
        <f>VLOOKUP(B118,'[1]PRADO  LC 90  VX AT 3400CC 5P T'!B$11:H$370,7,0)</f>
        <v>979710.67</v>
      </c>
      <c r="L118" s="67">
        <f>VLOOKUP(B118,'[1]FORTUNER SR5 MT 4000CC 4X4'!B$12:H$402,7,0)</f>
        <v>858393.74</v>
      </c>
      <c r="M118" s="68">
        <f>VLOOKUP(B118,'[1]PRADO  LC 150  TX AT 4000CC 5P'!B$11:H$353,7,0)</f>
        <v>281373.71999999997</v>
      </c>
      <c r="N118" s="67">
        <f>VLOOKUP(B118,'[1]BURBUJA  LC 80  AUTANA FZJ80 '!B$12:H$369,7,0)</f>
        <v>866549.5</v>
      </c>
      <c r="O118" s="67">
        <f>VLOOKUP(B118,'[1]PRADO  LC 150  TX-L AT 4000CC 5'!B$12:H$358,7,0)</f>
        <v>281373.71999999997</v>
      </c>
      <c r="P118" s="65">
        <f t="shared" si="6"/>
        <v>970355.33499999996</v>
      </c>
      <c r="Q118" s="65">
        <f t="shared" si="7"/>
        <v>850196.87</v>
      </c>
      <c r="R118" s="65">
        <f t="shared" si="8"/>
        <v>278686.86</v>
      </c>
      <c r="S118" s="65">
        <f t="shared" si="9"/>
        <v>880090.75</v>
      </c>
      <c r="T118" s="65">
        <f t="shared" si="10"/>
        <v>278686.86</v>
      </c>
    </row>
    <row r="119" spans="1:20" s="4" customFormat="1" ht="19.5" customHeight="1">
      <c r="A119" s="5">
        <v>107</v>
      </c>
      <c r="B119" s="58" t="s">
        <v>150</v>
      </c>
      <c r="C119" s="61" t="s">
        <v>15</v>
      </c>
      <c r="D119" s="76">
        <v>533999</v>
      </c>
      <c r="E119" s="77">
        <v>114000</v>
      </c>
      <c r="F119" s="77">
        <v>108000</v>
      </c>
      <c r="G119" s="77">
        <v>938000</v>
      </c>
      <c r="H119" s="77">
        <v>108000</v>
      </c>
      <c r="I119" s="77">
        <v>108000</v>
      </c>
      <c r="J119" s="78">
        <v>114000</v>
      </c>
      <c r="K119" s="66">
        <f>VLOOKUP(B119,'[1]PRADO  LC 90  VX AT 3400CC 5P T'!B$11:H$370,7,0)</f>
        <v>544395.929</v>
      </c>
      <c r="L119" s="67">
        <f>VLOOKUP(B119,'[1]FORTUNER SR5 MT 4000CC 4X4'!B$12:H$402,7,0)</f>
        <v>583136.84</v>
      </c>
      <c r="M119" s="68">
        <f>VLOOKUP(B119,'[1]PRADO  LC 150  TX AT 4000CC 5P'!B$11:H$353,7,0)</f>
        <v>440411.04</v>
      </c>
      <c r="N119" s="67">
        <f>VLOOKUP(B119,'[1]BURBUJA  LC 80  AUTANA FZJ80 '!B$12:H$369,7,0)</f>
        <v>956262.86</v>
      </c>
      <c r="O119" s="67">
        <f>VLOOKUP(B119,'[1]PRADO  LC 150  TX-L AT 4000CC 5'!B$12:H$358,7,0)</f>
        <v>440411.04</v>
      </c>
      <c r="P119" s="65">
        <f t="shared" si="6"/>
        <v>539197.4645</v>
      </c>
      <c r="Q119" s="65">
        <f t="shared" si="7"/>
        <v>348568.42</v>
      </c>
      <c r="R119" s="65">
        <f t="shared" si="8"/>
        <v>274205.52</v>
      </c>
      <c r="S119" s="65">
        <f t="shared" si="9"/>
        <v>947131.42999999993</v>
      </c>
      <c r="T119" s="65">
        <f t="shared" si="10"/>
        <v>274205.52</v>
      </c>
    </row>
    <row r="120" spans="1:20" s="4" customFormat="1" ht="19.5" customHeight="1">
      <c r="A120" s="5">
        <v>108</v>
      </c>
      <c r="B120" s="58" t="s">
        <v>151</v>
      </c>
      <c r="C120" s="61" t="s">
        <v>15</v>
      </c>
      <c r="D120" s="76">
        <v>543001</v>
      </c>
      <c r="E120" s="77">
        <v>65000</v>
      </c>
      <c r="F120" s="77">
        <v>63000</v>
      </c>
      <c r="G120" s="77">
        <v>649999</v>
      </c>
      <c r="H120" s="77">
        <v>63000</v>
      </c>
      <c r="I120" s="77">
        <v>63000</v>
      </c>
      <c r="J120" s="78">
        <v>65000</v>
      </c>
      <c r="K120" s="66">
        <f>VLOOKUP(B120,'[1]PRADO  LC 90  VX AT 3400CC 5P T'!B$11:H$370,7,0)</f>
        <v>553573.26099999994</v>
      </c>
      <c r="L120" s="67">
        <f>VLOOKUP(B120,'[1]FORTUNER SR5 MT 4000CC 4X4'!B$12:H$402,7,0)</f>
        <v>265062.2</v>
      </c>
      <c r="M120" s="68">
        <f>VLOOKUP(B120,'[1]PRADO  LC 150  TX AT 4000CC 5P'!B$11:H$353,7,0)</f>
        <v>385359.66</v>
      </c>
      <c r="N120" s="67">
        <f>VLOOKUP(B120,'[1]BURBUJA  LC 80  AUTANA FZJ80 '!B$12:H$369,7,0)</f>
        <v>662654.44900000002</v>
      </c>
      <c r="O120" s="67">
        <f>VLOOKUP(B120,'[1]PRADO  LC 150  TX-L AT 4000CC 5'!B$12:H$358,7,0)</f>
        <v>385359.66</v>
      </c>
      <c r="P120" s="65">
        <f t="shared" si="6"/>
        <v>548287.13049999997</v>
      </c>
      <c r="Q120" s="65">
        <f t="shared" si="7"/>
        <v>165031.1</v>
      </c>
      <c r="R120" s="65">
        <f t="shared" si="8"/>
        <v>224179.83</v>
      </c>
      <c r="S120" s="65">
        <f t="shared" si="9"/>
        <v>656326.72450000001</v>
      </c>
      <c r="T120" s="65">
        <f t="shared" si="10"/>
        <v>224179.83</v>
      </c>
    </row>
    <row r="121" spans="1:20" s="4" customFormat="1" ht="19.5" customHeight="1">
      <c r="A121" s="5">
        <v>109</v>
      </c>
      <c r="B121" s="58" t="s">
        <v>152</v>
      </c>
      <c r="C121" s="61" t="s">
        <v>15</v>
      </c>
      <c r="D121" s="76">
        <v>15860000</v>
      </c>
      <c r="E121" s="77">
        <v>8396000</v>
      </c>
      <c r="F121" s="77">
        <v>8536000</v>
      </c>
      <c r="G121" s="79" t="s">
        <v>19</v>
      </c>
      <c r="H121" s="77">
        <v>8536000</v>
      </c>
      <c r="I121" s="77">
        <v>8536000</v>
      </c>
      <c r="J121" s="78">
        <v>8396000</v>
      </c>
      <c r="K121" s="66">
        <f>VLOOKUP(B121,'[1]PRADO  LC 90  VX AT 3400CC 5P T'!B$11:H$370,7,0)</f>
        <v>10702396.060000001</v>
      </c>
      <c r="L121" s="67">
        <f>VLOOKUP(B121,'[1]FORTUNER SR5 MT 4000CC 4X4'!B$12:H$402,7,0)</f>
        <v>8559470.1199999992</v>
      </c>
      <c r="M121" s="68">
        <f>VLOOKUP(B121,'[1]PRADO  LC 150  TX AT 4000CC 5P'!B$11:H$353,7,0)</f>
        <v>6512374.3600000003</v>
      </c>
      <c r="N121" s="67" t="e">
        <f>VLOOKUP(B121,'[1]BURBUJA  LC 80  AUTANA FZJ80 '!B$12:H$369,7,0)</f>
        <v>#N/A</v>
      </c>
      <c r="O121" s="67">
        <f>VLOOKUP(B121,'[1]PRADO  LC 150  TX-L AT 4000CC 5'!B$12:H$358,7,0)</f>
        <v>6512374.3600000003</v>
      </c>
      <c r="P121" s="65">
        <f t="shared" si="6"/>
        <v>13281198.030000001</v>
      </c>
      <c r="Q121" s="65">
        <f t="shared" si="7"/>
        <v>8477735.0599999987</v>
      </c>
      <c r="R121" s="65">
        <f t="shared" si="8"/>
        <v>7524187.1799999997</v>
      </c>
      <c r="S121" s="65" t="s">
        <v>19</v>
      </c>
      <c r="T121" s="65">
        <f t="shared" si="10"/>
        <v>7524187.1799999997</v>
      </c>
    </row>
    <row r="122" spans="1:20" s="4" customFormat="1" ht="19.5" customHeight="1">
      <c r="A122" s="5">
        <v>110</v>
      </c>
      <c r="B122" s="58" t="s">
        <v>154</v>
      </c>
      <c r="C122" s="61" t="s">
        <v>15</v>
      </c>
      <c r="D122" s="76">
        <v>1431000</v>
      </c>
      <c r="E122" s="77">
        <v>1060000</v>
      </c>
      <c r="F122" s="77">
        <v>1183000</v>
      </c>
      <c r="G122" s="77">
        <v>439001</v>
      </c>
      <c r="H122" s="77">
        <v>1183000</v>
      </c>
      <c r="I122" s="77">
        <v>1183000</v>
      </c>
      <c r="J122" s="78">
        <v>1060000</v>
      </c>
      <c r="K122" s="66">
        <f>VLOOKUP(B122,'[1]PRADO  LC 90  VX AT 3400CC 5P T'!B$11:H$370,7,0)</f>
        <v>1458861.57</v>
      </c>
      <c r="L122" s="67">
        <f>VLOOKUP(B122,'[1]FORTUNER SR5 MT 4000CC 4X4'!B$12:H$402,7,0)</f>
        <v>1080638.2</v>
      </c>
      <c r="M122" s="68">
        <f>VLOOKUP(B122,'[1]PRADO  LC 150  TX AT 4000CC 5P'!B$11:H$353,7,0)</f>
        <v>1206033.01</v>
      </c>
      <c r="N122" s="67">
        <f>VLOOKUP(B122,'[1]BURBUJA  LC 80  AUTANA FZJ80 '!B$12:H$369,7,0)</f>
        <v>447548.38099999999</v>
      </c>
      <c r="O122" s="67">
        <f>VLOOKUP(B122,'[1]PRADO  LC 150  TX-L AT 4000CC 5'!B$12:H$358,7,0)</f>
        <v>1206033.01</v>
      </c>
      <c r="P122" s="65">
        <f t="shared" si="6"/>
        <v>1444930.7850000001</v>
      </c>
      <c r="Q122" s="65">
        <f t="shared" si="7"/>
        <v>1070319.1000000001</v>
      </c>
      <c r="R122" s="65">
        <f t="shared" si="8"/>
        <v>1194516.5049999999</v>
      </c>
      <c r="S122" s="65">
        <f t="shared" si="9"/>
        <v>443274.69050000003</v>
      </c>
      <c r="T122" s="65">
        <f t="shared" si="10"/>
        <v>1194516.5049999999</v>
      </c>
    </row>
    <row r="123" spans="1:20" s="4" customFormat="1" ht="19.5" customHeight="1">
      <c r="A123" s="5">
        <v>111</v>
      </c>
      <c r="B123" s="58" t="s">
        <v>155</v>
      </c>
      <c r="C123" s="61" t="s">
        <v>15</v>
      </c>
      <c r="D123" s="76">
        <v>594000</v>
      </c>
      <c r="E123" s="77">
        <v>204001</v>
      </c>
      <c r="F123" s="79" t="s">
        <v>19</v>
      </c>
      <c r="G123" s="79" t="s">
        <v>69</v>
      </c>
      <c r="H123" s="79" t="s">
        <v>19</v>
      </c>
      <c r="I123" s="79" t="s">
        <v>19</v>
      </c>
      <c r="J123" s="78">
        <v>204001</v>
      </c>
      <c r="K123" s="66">
        <f>VLOOKUP(B123,'[1]PRADO  LC 90  VX AT 3400CC 5P T'!B$11:H$370,7,0)</f>
        <v>815576</v>
      </c>
      <c r="L123" s="67">
        <f>VLOOKUP(B123,'[1]FORTUNER SR5 MT 4000CC 4X4'!B$12:H$402,7,0)</f>
        <v>207972.93100000001</v>
      </c>
      <c r="M123" s="68" t="e">
        <f>VLOOKUP(B123,'[1]PRADO  LC 150  TX AT 4000CC 5P'!B$11:H$353,7,0)</f>
        <v>#N/A</v>
      </c>
      <c r="N123" s="67" t="e">
        <f>VLOOKUP(B123,'[1]BURBUJA  LC 80  AUTANA FZJ80 '!B$12:H$369,7,0)</f>
        <v>#N/A</v>
      </c>
      <c r="O123" s="67" t="e">
        <f>VLOOKUP(B123,'[1]PRADO  LC 150  TX-L AT 4000CC 5'!B$12:H$358,7,0)</f>
        <v>#N/A</v>
      </c>
      <c r="P123" s="65">
        <f t="shared" si="6"/>
        <v>704788</v>
      </c>
      <c r="Q123" s="65">
        <f t="shared" si="7"/>
        <v>205986.96549999999</v>
      </c>
      <c r="R123" s="65" t="s">
        <v>19</v>
      </c>
      <c r="S123" s="65" t="s">
        <v>19</v>
      </c>
      <c r="T123" s="65" t="s">
        <v>19</v>
      </c>
    </row>
    <row r="124" spans="1:20" s="4" customFormat="1" ht="19.5" customHeight="1">
      <c r="A124" s="5">
        <v>112</v>
      </c>
      <c r="B124" s="58" t="s">
        <v>156</v>
      </c>
      <c r="C124" s="61" t="s">
        <v>15</v>
      </c>
      <c r="D124" s="79" t="s">
        <v>19</v>
      </c>
      <c r="E124" s="77">
        <v>204001</v>
      </c>
      <c r="F124" s="79" t="s">
        <v>19</v>
      </c>
      <c r="G124" s="79" t="s">
        <v>19</v>
      </c>
      <c r="H124" s="79" t="s">
        <v>19</v>
      </c>
      <c r="I124" s="79" t="s">
        <v>19</v>
      </c>
      <c r="J124" s="78">
        <v>204001</v>
      </c>
      <c r="K124" s="66" t="e">
        <f>VLOOKUP(B124,'[1]PRADO  LC 90  VX AT 3400CC 5P T'!B$11:H$370,7,0)</f>
        <v>#N/A</v>
      </c>
      <c r="L124" s="67">
        <f>VLOOKUP(B124,'[1]FORTUNER SR5 MT 4000CC 4X4'!B$12:H$402,7,0)</f>
        <v>207972.93100000001</v>
      </c>
      <c r="M124" s="94" t="e">
        <f>VLOOKUP(B124,'[1]PRADO  LC 150  TX AT 4000CC 5P'!B$11:H$353,7,0)</f>
        <v>#N/A</v>
      </c>
      <c r="N124" s="67" t="e">
        <f>VLOOKUP(B124,'[1]BURBUJA  LC 80  AUTANA FZJ80 '!B$12:H$369,7,0)</f>
        <v>#N/A</v>
      </c>
      <c r="O124" s="67" t="e">
        <f>VLOOKUP(B124,'[1]PRADO  LC 150  TX-L AT 4000CC 5'!B$12:H$358,7,0)</f>
        <v>#N/A</v>
      </c>
      <c r="P124" s="65" t="s">
        <v>19</v>
      </c>
      <c r="Q124" s="65">
        <f t="shared" si="7"/>
        <v>205986.96549999999</v>
      </c>
      <c r="R124" s="65" t="s">
        <v>19</v>
      </c>
      <c r="S124" s="65" t="s">
        <v>19</v>
      </c>
      <c r="T124" s="65" t="s">
        <v>19</v>
      </c>
    </row>
    <row r="125" spans="1:20" s="4" customFormat="1" ht="19.5" customHeight="1">
      <c r="A125" s="5">
        <v>113</v>
      </c>
      <c r="B125" s="58" t="s">
        <v>157</v>
      </c>
      <c r="C125" s="61" t="s">
        <v>15</v>
      </c>
      <c r="D125" s="76">
        <v>12485000</v>
      </c>
      <c r="E125" s="77">
        <v>8197000</v>
      </c>
      <c r="F125" s="77">
        <v>7952000</v>
      </c>
      <c r="G125" s="77">
        <v>11157000</v>
      </c>
      <c r="H125" s="77">
        <v>7952000</v>
      </c>
      <c r="I125" s="77">
        <v>7952000</v>
      </c>
      <c r="J125" s="78">
        <v>8197000</v>
      </c>
      <c r="K125" s="66">
        <f>VLOOKUP(B125,'[1]PRADO  LC 90  VX AT 3400CC 5P T'!B$11:H$370,7,0)</f>
        <v>13993245.220000001</v>
      </c>
      <c r="L125" s="67">
        <f>VLOOKUP(B125,'[1]FORTUNER SR5 MT 4000CC 4X4'!B$12:H$402,7,0)</f>
        <v>8356595.5899999999</v>
      </c>
      <c r="M125" s="68">
        <f>VLOOKUP(B125,'[1]PRADO  LC 150  TX AT 4000CC 5P'!B$11:H$353,7,0)</f>
        <v>8106825.4400000004</v>
      </c>
      <c r="N125" s="67">
        <f>VLOOKUP(B125,'[1]BURBUJA  LC 80  AUTANA FZJ80 '!B$12:H$369,7,0)</f>
        <v>11374226.789999999</v>
      </c>
      <c r="O125" s="67">
        <f>VLOOKUP(B125,'[1]PRADO  LC 150  TX-L AT 4000CC 5'!B$12:H$358,7,0)</f>
        <v>8106825.4400000004</v>
      </c>
      <c r="P125" s="65">
        <f t="shared" si="6"/>
        <v>13239122.609999999</v>
      </c>
      <c r="Q125" s="65">
        <f t="shared" si="7"/>
        <v>8276797.7949999999</v>
      </c>
      <c r="R125" s="65">
        <f t="shared" si="8"/>
        <v>8029412.7200000007</v>
      </c>
      <c r="S125" s="65">
        <f t="shared" si="9"/>
        <v>11265613.395</v>
      </c>
      <c r="T125" s="65">
        <f t="shared" si="10"/>
        <v>8029412.7200000007</v>
      </c>
    </row>
    <row r="126" spans="1:20" s="4" customFormat="1" ht="19.5" customHeight="1">
      <c r="A126" s="5">
        <v>114</v>
      </c>
      <c r="B126" s="58" t="s">
        <v>159</v>
      </c>
      <c r="C126" s="61" t="s">
        <v>15</v>
      </c>
      <c r="D126" s="79" t="s">
        <v>19</v>
      </c>
      <c r="E126" s="77">
        <v>348000</v>
      </c>
      <c r="F126" s="79" t="s">
        <v>19</v>
      </c>
      <c r="G126" s="79" t="s">
        <v>19</v>
      </c>
      <c r="H126" s="79" t="s">
        <v>19</v>
      </c>
      <c r="I126" s="79" t="s">
        <v>19</v>
      </c>
      <c r="J126" s="78">
        <v>348000</v>
      </c>
      <c r="K126" s="66" t="e">
        <f>VLOOKUP(B126,'[1]PRADO  LC 90  VX AT 3400CC 5P T'!B$11:H$370,7,0)</f>
        <v>#N/A</v>
      </c>
      <c r="L126" s="67">
        <f>VLOOKUP(B126,'[1]FORTUNER SR5 MT 4000CC 4X4'!B$12:H$402,7,0)</f>
        <v>354775.56</v>
      </c>
      <c r="M126" s="94" t="e">
        <f>VLOOKUP(B126,'[1]PRADO  LC 150  TX AT 4000CC 5P'!B$11:H$353,7,0)</f>
        <v>#N/A</v>
      </c>
      <c r="N126" s="67" t="e">
        <f>VLOOKUP(B126,'[1]BURBUJA  LC 80  AUTANA FZJ80 '!B$12:H$369,7,0)</f>
        <v>#N/A</v>
      </c>
      <c r="O126" s="67" t="e">
        <f>VLOOKUP(B126,'[1]PRADO  LC 150  TX-L AT 4000CC 5'!B$12:H$358,7,0)</f>
        <v>#N/A</v>
      </c>
      <c r="P126" s="65" t="s">
        <v>19</v>
      </c>
      <c r="Q126" s="65">
        <f t="shared" si="7"/>
        <v>351387.78</v>
      </c>
      <c r="R126" s="65" t="s">
        <v>19</v>
      </c>
      <c r="S126" s="65" t="s">
        <v>19</v>
      </c>
      <c r="T126" s="65" t="s">
        <v>19</v>
      </c>
    </row>
    <row r="127" spans="1:20" s="4" customFormat="1" ht="19.5" customHeight="1">
      <c r="A127" s="5">
        <v>115</v>
      </c>
      <c r="B127" s="58" t="s">
        <v>160</v>
      </c>
      <c r="C127" s="61" t="s">
        <v>15</v>
      </c>
      <c r="D127" s="76">
        <v>53550</v>
      </c>
      <c r="E127" s="77">
        <v>53550</v>
      </c>
      <c r="F127" s="77">
        <v>53550</v>
      </c>
      <c r="G127" s="77">
        <v>53550</v>
      </c>
      <c r="H127" s="77">
        <v>53550</v>
      </c>
      <c r="I127" s="77">
        <v>53550</v>
      </c>
      <c r="J127" s="78">
        <v>53550</v>
      </c>
      <c r="K127" s="66">
        <f>VLOOKUP(B127,'[1]PRADO  LC 90  VX AT 3400CC 5P T'!B$11:H$370,7,0)</f>
        <v>20389.400000000001</v>
      </c>
      <c r="L127" s="67">
        <f>VLOOKUP(B127,'[1]FORTUNER SR5 MT 4000CC 4X4'!B$12:H$402,7,0)</f>
        <v>20389.400000000001</v>
      </c>
      <c r="M127" s="68">
        <f>VLOOKUP(B127,'[1]PRADO  LC 150  TX AT 4000CC 5P'!B$11:H$353,7,0)</f>
        <v>20389.400000000001</v>
      </c>
      <c r="N127" s="67">
        <f>VLOOKUP(B127,'[1]BURBUJA  LC 80  AUTANA FZJ80 '!B$12:H$369,7,0)</f>
        <v>20389.400000000001</v>
      </c>
      <c r="O127" s="67">
        <f>VLOOKUP(B127,'[1]PRADO  LC 150  TX-L AT 4000CC 5'!B$12:H$358,7,0)</f>
        <v>20389.400000000001</v>
      </c>
      <c r="P127" s="65">
        <f t="shared" si="6"/>
        <v>36969.699999999997</v>
      </c>
      <c r="Q127" s="65">
        <f t="shared" si="7"/>
        <v>36969.699999999997</v>
      </c>
      <c r="R127" s="65">
        <f t="shared" si="8"/>
        <v>36969.699999999997</v>
      </c>
      <c r="S127" s="65">
        <f t="shared" si="9"/>
        <v>36969.699999999997</v>
      </c>
      <c r="T127" s="65">
        <f t="shared" si="10"/>
        <v>36969.699999999997</v>
      </c>
    </row>
    <row r="128" spans="1:20" s="4" customFormat="1" ht="19.5" customHeight="1">
      <c r="A128" s="5">
        <v>116</v>
      </c>
      <c r="B128" s="58" t="s">
        <v>162</v>
      </c>
      <c r="C128" s="61" t="s">
        <v>15</v>
      </c>
      <c r="D128" s="79" t="s">
        <v>19</v>
      </c>
      <c r="E128" s="77">
        <v>646999</v>
      </c>
      <c r="F128" s="79" t="s">
        <v>19</v>
      </c>
      <c r="G128" s="79" t="s">
        <v>19</v>
      </c>
      <c r="H128" s="79" t="s">
        <v>19</v>
      </c>
      <c r="I128" s="79" t="s">
        <v>19</v>
      </c>
      <c r="J128" s="78">
        <v>646999</v>
      </c>
      <c r="K128" s="66" t="e">
        <f>VLOOKUP(B128,'[1]PRADO  LC 90  VX AT 3400CC 5P T'!B$11:H$370,7,0)</f>
        <v>#N/A</v>
      </c>
      <c r="L128" s="67">
        <f>VLOOKUP(B128,'[1]FORTUNER SR5 MT 4000CC 4X4'!B$12:H$402,7,0)</f>
        <v>659596.03899999999</v>
      </c>
      <c r="M128" s="94" t="e">
        <f>VLOOKUP(B128,'[1]PRADO  LC 150  TX AT 4000CC 5P'!B$11:H$353,7,0)</f>
        <v>#N/A</v>
      </c>
      <c r="N128" s="67" t="e">
        <f>VLOOKUP(B128,'[1]BURBUJA  LC 80  AUTANA FZJ80 '!B$12:H$369,7,0)</f>
        <v>#N/A</v>
      </c>
      <c r="O128" s="67" t="e">
        <f>VLOOKUP(B128,'[1]PRADO  LC 150  TX-L AT 4000CC 5'!B$12:H$358,7,0)</f>
        <v>#N/A</v>
      </c>
      <c r="P128" s="65" t="s">
        <v>19</v>
      </c>
      <c r="Q128" s="65">
        <f t="shared" si="7"/>
        <v>653297.51949999994</v>
      </c>
      <c r="R128" s="65" t="s">
        <v>19</v>
      </c>
      <c r="S128" s="65" t="s">
        <v>19</v>
      </c>
      <c r="T128" s="65" t="s">
        <v>19</v>
      </c>
    </row>
    <row r="129" spans="1:20" s="4" customFormat="1" ht="19.5" customHeight="1">
      <c r="A129" s="5">
        <v>117</v>
      </c>
      <c r="B129" s="58" t="s">
        <v>163</v>
      </c>
      <c r="C129" s="61" t="s">
        <v>15</v>
      </c>
      <c r="D129" s="76">
        <v>1169000</v>
      </c>
      <c r="E129" s="77">
        <v>756999</v>
      </c>
      <c r="F129" s="77">
        <v>4159000</v>
      </c>
      <c r="G129" s="77">
        <v>1856000</v>
      </c>
      <c r="H129" s="77">
        <v>4159000</v>
      </c>
      <c r="I129" s="77">
        <v>4159000</v>
      </c>
      <c r="J129" s="78">
        <v>756999</v>
      </c>
      <c r="K129" s="66">
        <f>VLOOKUP(B129,'[1]PRADO  LC 90  VX AT 3400CC 5P T'!B$11:H$370,7,0)</f>
        <v>1191760.43</v>
      </c>
      <c r="L129" s="67">
        <f>VLOOKUP(B129,'[1]FORTUNER SR5 MT 4000CC 4X4'!B$12:H$402,7,0)</f>
        <v>691200.66</v>
      </c>
      <c r="M129" s="68">
        <f>VLOOKUP(B129,'[1]PRADO  LC 150  TX AT 4000CC 5P'!B$11:H$353,7,0)</f>
        <v>4239975.7300000004</v>
      </c>
      <c r="N129" s="67">
        <f>VLOOKUP(B129,'[1]BURBUJA  LC 80  AUTANA FZJ80 '!B$12:H$369,7,0)</f>
        <v>2086855.09</v>
      </c>
      <c r="O129" s="67">
        <f>VLOOKUP(B129,'[1]PRADO  LC 150  TX-L AT 4000CC 5'!B$12:H$358,7,0)</f>
        <v>4239975.7300000004</v>
      </c>
      <c r="P129" s="65">
        <f t="shared" si="6"/>
        <v>1180380.2149999999</v>
      </c>
      <c r="Q129" s="65">
        <f t="shared" si="7"/>
        <v>724099.83000000007</v>
      </c>
      <c r="R129" s="65">
        <f t="shared" si="8"/>
        <v>4199487.8650000002</v>
      </c>
      <c r="S129" s="65">
        <f t="shared" si="9"/>
        <v>1971427.5449999999</v>
      </c>
      <c r="T129" s="65">
        <f t="shared" si="10"/>
        <v>4199487.8650000002</v>
      </c>
    </row>
    <row r="130" spans="1:20" s="4" customFormat="1" ht="19.5" customHeight="1">
      <c r="A130" s="5">
        <v>118</v>
      </c>
      <c r="B130" s="58" t="s">
        <v>164</v>
      </c>
      <c r="C130" s="62" t="s">
        <v>15</v>
      </c>
      <c r="D130" s="76">
        <v>5628000</v>
      </c>
      <c r="E130" s="77">
        <v>5016000</v>
      </c>
      <c r="F130" s="77">
        <v>7214000</v>
      </c>
      <c r="G130" s="77">
        <v>6985000</v>
      </c>
      <c r="H130" s="77">
        <v>7214000</v>
      </c>
      <c r="I130" s="77">
        <v>7214000</v>
      </c>
      <c r="J130" s="78">
        <v>5016000</v>
      </c>
      <c r="K130" s="66">
        <f>VLOOKUP(B130,'[1]PRADO  LC 90  VX AT 3400CC 5P T'!B$11:H$370,7,0)</f>
        <v>5737577.1600000001</v>
      </c>
      <c r="L130" s="67">
        <f>VLOOKUP(B130,'[1]FORTUNER SR5 MT 4000CC 4X4'!B$12:H$402,7,0)</f>
        <v>5113661.5199999996</v>
      </c>
      <c r="M130" s="68">
        <f>VLOOKUP(B130,'[1]PRADO  LC 150  TX AT 4000CC 5P'!B$11:H$353,7,0)</f>
        <v>6745832.9900000002</v>
      </c>
      <c r="N130" s="67">
        <f>VLOOKUP(B130,'[1]BURBUJA  LC 80  AUTANA FZJ80 '!B$12:H$369,7,0)</f>
        <v>7120997.9500000002</v>
      </c>
      <c r="O130" s="67">
        <f>VLOOKUP(B130,'[1]PRADO  LC 150  TX-L AT 4000CC 5'!B$12:H$358,7,0)</f>
        <v>6745832.9900000002</v>
      </c>
      <c r="P130" s="65">
        <f t="shared" si="6"/>
        <v>5682788.5800000001</v>
      </c>
      <c r="Q130" s="65">
        <f t="shared" si="7"/>
        <v>5064830.76</v>
      </c>
      <c r="R130" s="65">
        <f t="shared" si="8"/>
        <v>6979916.4950000001</v>
      </c>
      <c r="S130" s="65">
        <f t="shared" si="9"/>
        <v>7052998.9749999996</v>
      </c>
      <c r="T130" s="65">
        <f t="shared" si="10"/>
        <v>6979916.4950000001</v>
      </c>
    </row>
    <row r="131" spans="1:20" s="4" customFormat="1" ht="19.5" customHeight="1">
      <c r="A131" s="5">
        <v>119</v>
      </c>
      <c r="B131" s="58" t="s">
        <v>165</v>
      </c>
      <c r="C131" s="61" t="s">
        <v>15</v>
      </c>
      <c r="D131" s="77" t="s">
        <v>69</v>
      </c>
      <c r="E131" s="79" t="s">
        <v>69</v>
      </c>
      <c r="F131" s="77">
        <v>319000</v>
      </c>
      <c r="G131" s="79" t="s">
        <v>69</v>
      </c>
      <c r="H131" s="77">
        <v>319000</v>
      </c>
      <c r="I131" s="77">
        <v>319000</v>
      </c>
      <c r="J131" s="80" t="s">
        <v>69</v>
      </c>
      <c r="K131" s="66" t="e">
        <f>VLOOKUP(B131,'[1]PRADO  LC 90  VX AT 3400CC 5P T'!B$11:H$370,7,0)</f>
        <v>#N/A</v>
      </c>
      <c r="L131" s="67" t="e">
        <f>VLOOKUP(B131,'[1]FORTUNER SR5 MT 4000CC 4X4'!B$12:H$402,7,0)</f>
        <v>#N/A</v>
      </c>
      <c r="M131" s="94">
        <f>VLOOKUP(B131,'[1]PRADO  LC 150  TX AT 4000CC 5P'!B$11:H$353,7,0)</f>
        <v>325210.93</v>
      </c>
      <c r="N131" s="67" t="e">
        <f>VLOOKUP(B131,'[1]BURBUJA  LC 80  AUTANA FZJ80 '!B$12:H$369,7,0)</f>
        <v>#N/A</v>
      </c>
      <c r="O131" s="67">
        <f>VLOOKUP(B131,'[1]PRADO  LC 150  TX-L AT 4000CC 5'!B$12:H$358,7,0)</f>
        <v>325210.93</v>
      </c>
      <c r="P131" s="65" t="s">
        <v>19</v>
      </c>
      <c r="Q131" s="65" t="s">
        <v>19</v>
      </c>
      <c r="R131" s="65">
        <f t="shared" si="8"/>
        <v>322105.46499999997</v>
      </c>
      <c r="S131" s="65" t="s">
        <v>19</v>
      </c>
      <c r="T131" s="65">
        <f t="shared" si="10"/>
        <v>322105.46499999997</v>
      </c>
    </row>
    <row r="132" spans="1:20" s="4" customFormat="1" ht="19.5" customHeight="1">
      <c r="A132" s="5">
        <v>120</v>
      </c>
      <c r="B132" s="58" t="s">
        <v>166</v>
      </c>
      <c r="C132" s="61" t="s">
        <v>15</v>
      </c>
      <c r="D132" s="77" t="s">
        <v>69</v>
      </c>
      <c r="E132" s="79" t="s">
        <v>69</v>
      </c>
      <c r="F132" s="77">
        <v>746926</v>
      </c>
      <c r="G132" s="79" t="s">
        <v>69</v>
      </c>
      <c r="H132" s="77">
        <v>746926</v>
      </c>
      <c r="I132" s="77">
        <v>746926</v>
      </c>
      <c r="J132" s="80" t="s">
        <v>69</v>
      </c>
      <c r="K132" s="66" t="e">
        <f>VLOOKUP(B132,'[1]PRADO  LC 90  VX AT 3400CC 5P T'!B$11:H$370,7,0)</f>
        <v>#N/A</v>
      </c>
      <c r="L132" s="67" t="e">
        <f>VLOOKUP(B132,'[1]FORTUNER SR5 MT 4000CC 4X4'!B$12:H$402,7,0)</f>
        <v>#N/A</v>
      </c>
      <c r="M132" s="94">
        <f>VLOOKUP(B132,'[1]PRADO  LC 150  TX AT 4000CC 5P'!B$11:H$353,7,0)</f>
        <v>748290.98</v>
      </c>
      <c r="N132" s="67" t="e">
        <f>VLOOKUP(B132,'[1]BURBUJA  LC 80  AUTANA FZJ80 '!B$12:H$369,7,0)</f>
        <v>#N/A</v>
      </c>
      <c r="O132" s="67">
        <f>VLOOKUP(B132,'[1]PRADO  LC 150  TX-L AT 4000CC 5'!B$12:H$358,7,0)</f>
        <v>748290.98</v>
      </c>
      <c r="P132" s="65" t="s">
        <v>19</v>
      </c>
      <c r="Q132" s="65" t="s">
        <v>19</v>
      </c>
      <c r="R132" s="65">
        <f t="shared" si="8"/>
        <v>747608.49</v>
      </c>
      <c r="S132" s="65" t="s">
        <v>19</v>
      </c>
      <c r="T132" s="65">
        <f t="shared" si="10"/>
        <v>747608.49</v>
      </c>
    </row>
    <row r="133" spans="1:20" s="4" customFormat="1" ht="19.5" customHeight="1">
      <c r="A133" s="5">
        <v>121</v>
      </c>
      <c r="B133" s="58" t="s">
        <v>170</v>
      </c>
      <c r="C133" s="61" t="s">
        <v>15</v>
      </c>
      <c r="D133" s="77" t="s">
        <v>19</v>
      </c>
      <c r="E133" s="79" t="s">
        <v>19</v>
      </c>
      <c r="F133" s="79" t="s">
        <v>19</v>
      </c>
      <c r="G133" s="79" t="s">
        <v>19</v>
      </c>
      <c r="H133" s="79" t="s">
        <v>19</v>
      </c>
      <c r="I133" s="79" t="s">
        <v>19</v>
      </c>
      <c r="J133" s="80" t="s">
        <v>19</v>
      </c>
      <c r="K133" s="66" t="e">
        <f>VLOOKUP(B133,'[1]PRADO  LC 90  VX AT 3400CC 5P T'!B$11:H$370,7,0)</f>
        <v>#N/A</v>
      </c>
      <c r="L133" s="67" t="e">
        <f>VLOOKUP(B133,'[1]FORTUNER SR5 MT 4000CC 4X4'!B$12:H$402,7,0)</f>
        <v>#N/A</v>
      </c>
      <c r="M133" s="94" t="e">
        <f>VLOOKUP(B133,'[1]PRADO  LC 150  TX AT 4000CC 5P'!B$11:H$353,7,0)</f>
        <v>#N/A</v>
      </c>
      <c r="N133" s="67" t="e">
        <f>VLOOKUP(B133,'[1]BURBUJA  LC 80  AUTANA FZJ80 '!B$12:H$369,7,0)</f>
        <v>#N/A</v>
      </c>
      <c r="O133" s="67" t="e">
        <f>VLOOKUP(B133,'[1]PRADO  LC 150  TX-L AT 4000CC 5'!B$12:H$358,7,0)</f>
        <v>#N/A</v>
      </c>
      <c r="P133" s="65" t="s">
        <v>19</v>
      </c>
      <c r="Q133" s="65" t="s">
        <v>19</v>
      </c>
      <c r="R133" s="65" t="s">
        <v>19</v>
      </c>
      <c r="S133" s="65" t="s">
        <v>19</v>
      </c>
      <c r="T133" s="65" t="s">
        <v>19</v>
      </c>
    </row>
    <row r="134" spans="1:20" s="4" customFormat="1" ht="19.5" customHeight="1">
      <c r="A134" s="5">
        <v>122</v>
      </c>
      <c r="B134" s="58" t="s">
        <v>171</v>
      </c>
      <c r="C134" s="61" t="s">
        <v>15</v>
      </c>
      <c r="D134" s="77" t="s">
        <v>19</v>
      </c>
      <c r="E134" s="79" t="s">
        <v>19</v>
      </c>
      <c r="F134" s="77">
        <v>1457000</v>
      </c>
      <c r="G134" s="79" t="s">
        <v>19</v>
      </c>
      <c r="H134" s="77">
        <v>1457000</v>
      </c>
      <c r="I134" s="77">
        <v>1457000</v>
      </c>
      <c r="J134" s="80" t="s">
        <v>19</v>
      </c>
      <c r="K134" s="66" t="e">
        <f>VLOOKUP(B134,'[1]PRADO  LC 90  VX AT 3400CC 5P T'!B$11:H$370,7,0)</f>
        <v>#N/A</v>
      </c>
      <c r="L134" s="67" t="e">
        <f>VLOOKUP(B134,'[1]FORTUNER SR5 MT 4000CC 4X4'!B$12:H$402,7,0)</f>
        <v>#N/A</v>
      </c>
      <c r="M134" s="94">
        <f>VLOOKUP(B134,'[1]PRADO  LC 150  TX AT 4000CC 5P'!B$11:H$353,7,0)</f>
        <v>1485367.79</v>
      </c>
      <c r="N134" s="67" t="e">
        <f>VLOOKUP(B134,'[1]BURBUJA  LC 80  AUTANA FZJ80 '!B$12:H$369,7,0)</f>
        <v>#N/A</v>
      </c>
      <c r="O134" s="67">
        <f>VLOOKUP(B134,'[1]PRADO  LC 150  TX-L AT 4000CC 5'!B$12:H$358,7,0)</f>
        <v>1485367.79</v>
      </c>
      <c r="P134" s="65" t="s">
        <v>19</v>
      </c>
      <c r="Q134" s="65" t="s">
        <v>19</v>
      </c>
      <c r="R134" s="65">
        <f t="shared" si="8"/>
        <v>1471183.895</v>
      </c>
      <c r="S134" s="65" t="s">
        <v>19</v>
      </c>
      <c r="T134" s="65">
        <f t="shared" si="10"/>
        <v>1471183.895</v>
      </c>
    </row>
    <row r="135" spans="1:20" s="4" customFormat="1" ht="19.5" customHeight="1">
      <c r="A135" s="5">
        <v>123</v>
      </c>
      <c r="B135" s="58" t="s">
        <v>172</v>
      </c>
      <c r="C135" s="61" t="s">
        <v>15</v>
      </c>
      <c r="D135" s="76">
        <v>643999</v>
      </c>
      <c r="E135" s="77">
        <v>195001</v>
      </c>
      <c r="F135" s="77">
        <v>194000</v>
      </c>
      <c r="G135" s="77">
        <v>300000</v>
      </c>
      <c r="H135" s="77">
        <v>194000</v>
      </c>
      <c r="I135" s="77">
        <v>194000</v>
      </c>
      <c r="J135" s="78">
        <v>195001</v>
      </c>
      <c r="K135" s="66">
        <f>VLOOKUP(B135,'[1]PRADO  LC 90  VX AT 3400CC 5P T'!B$11:H$370,7,0)</f>
        <v>656538.68000000005</v>
      </c>
      <c r="L135" s="67">
        <f>VLOOKUP(B135,'[1]FORTUNER SR5 MT 4000CC 4X4'!B$12:H$402,7,0)</f>
        <v>795186.6</v>
      </c>
      <c r="M135" s="68">
        <f>VLOOKUP(B135,'[1]PRADO  LC 150  TX AT 4000CC 5P'!B$11:H$353,7,0)</f>
        <v>791108.72</v>
      </c>
      <c r="N135" s="67">
        <f>VLOOKUP(B135,'[1]BURBUJA  LC 80  AUTANA FZJ80 '!B$12:H$369,7,0)</f>
        <v>1341622.52</v>
      </c>
      <c r="O135" s="67">
        <f>VLOOKUP(B135,'[1]PRADO  LC 150  TX-L AT 4000CC 5'!B$12:H$358,7,0)</f>
        <v>791108.72</v>
      </c>
      <c r="P135" s="65">
        <f t="shared" si="6"/>
        <v>650268.84000000008</v>
      </c>
      <c r="Q135" s="65">
        <f t="shared" si="7"/>
        <v>495093.8</v>
      </c>
      <c r="R135" s="65">
        <f t="shared" si="8"/>
        <v>492554.36</v>
      </c>
      <c r="S135" s="65">
        <f t="shared" si="9"/>
        <v>820811.26</v>
      </c>
      <c r="T135" s="65">
        <f t="shared" si="10"/>
        <v>492554.36</v>
      </c>
    </row>
    <row r="136" spans="1:20" s="4" customFormat="1" ht="19.5" customHeight="1">
      <c r="A136" s="5">
        <v>124</v>
      </c>
      <c r="B136" s="58" t="s">
        <v>173</v>
      </c>
      <c r="C136" s="61" t="s">
        <v>15</v>
      </c>
      <c r="D136" s="76">
        <v>4755000</v>
      </c>
      <c r="E136" s="77">
        <v>4572000</v>
      </c>
      <c r="F136" s="77">
        <v>1135001</v>
      </c>
      <c r="G136" s="77">
        <v>5199001</v>
      </c>
      <c r="H136" s="77">
        <v>1135001</v>
      </c>
      <c r="I136" s="77">
        <v>1135001</v>
      </c>
      <c r="J136" s="78">
        <v>4572000</v>
      </c>
      <c r="K136" s="66">
        <f>VLOOKUP(B136,'[1]PRADO  LC 90  VX AT 3400CC 5P T'!B$11:H$370,7,0)</f>
        <v>5325711.28</v>
      </c>
      <c r="L136" s="67">
        <f>VLOOKUP(B136,'[1]FORTUNER SR5 MT 4000CC 4X4'!B$12:H$402,7,0)</f>
        <v>4546836.2</v>
      </c>
      <c r="M136" s="68">
        <f>VLOOKUP(B136,'[1]PRADO  LC 150  TX AT 4000CC 5P'!B$11:H$353,7,0)</f>
        <v>4197157.99</v>
      </c>
      <c r="N136" s="67">
        <f>VLOOKUP(B136,'[1]BURBUJA  LC 80  AUTANA FZJ80 '!B$12:H$369,7,0)</f>
        <v>5300225.5810000002</v>
      </c>
      <c r="O136" s="67">
        <f>VLOOKUP(B136,'[1]PRADO  LC 150  TX-L AT 4000CC 5'!B$12:H$358,7,0)</f>
        <v>4197157.99</v>
      </c>
      <c r="P136" s="65">
        <f t="shared" si="6"/>
        <v>5040355.6400000006</v>
      </c>
      <c r="Q136" s="65">
        <f t="shared" si="7"/>
        <v>4559418.0999999996</v>
      </c>
      <c r="R136" s="65">
        <f t="shared" si="8"/>
        <v>2666079.4950000001</v>
      </c>
      <c r="S136" s="65">
        <f t="shared" si="9"/>
        <v>5249613.2905000001</v>
      </c>
      <c r="T136" s="65">
        <f t="shared" si="10"/>
        <v>2666079.4950000001</v>
      </c>
    </row>
    <row r="137" spans="1:20" s="4" customFormat="1" ht="19.5" customHeight="1">
      <c r="A137" s="5">
        <v>125</v>
      </c>
      <c r="B137" s="58" t="s">
        <v>174</v>
      </c>
      <c r="C137" s="61" t="s">
        <v>15</v>
      </c>
      <c r="D137" s="76">
        <v>215000</v>
      </c>
      <c r="E137" s="79" t="s">
        <v>19</v>
      </c>
      <c r="F137" s="79" t="s">
        <v>19</v>
      </c>
      <c r="G137" s="79" t="s">
        <v>19</v>
      </c>
      <c r="H137" s="79" t="s">
        <v>19</v>
      </c>
      <c r="I137" s="79" t="s">
        <v>19</v>
      </c>
      <c r="J137" s="80" t="s">
        <v>19</v>
      </c>
      <c r="K137" s="66">
        <f>VLOOKUP(B137,'[1]PRADO  LC 90  VX AT 3400CC 5P T'!B$11:H$370,7,0)</f>
        <v>219186.05</v>
      </c>
      <c r="L137" s="67" t="e">
        <f>VLOOKUP(B137,'[1]FORTUNER SR5 MT 4000CC 4X4'!B$12:H$402,7,0)</f>
        <v>#N/A</v>
      </c>
      <c r="M137" s="68" t="e">
        <f>VLOOKUP(B137,'[1]PRADO  LC 150  TX AT 4000CC 5P'!B$11:H$353,7,0)</f>
        <v>#N/A</v>
      </c>
      <c r="N137" s="67" t="e">
        <f>VLOOKUP(B137,'[1]BURBUJA  LC 80  AUTANA FZJ80 '!B$12:H$369,7,0)</f>
        <v>#N/A</v>
      </c>
      <c r="O137" s="67" t="e">
        <f>VLOOKUP(B137,'[1]PRADO  LC 150  TX-L AT 4000CC 5'!B$12:H$358,7,0)</f>
        <v>#N/A</v>
      </c>
      <c r="P137" s="65">
        <f t="shared" si="6"/>
        <v>217093.02499999999</v>
      </c>
      <c r="Q137" s="65" t="s">
        <v>19</v>
      </c>
      <c r="R137" s="65" t="s">
        <v>19</v>
      </c>
      <c r="S137" s="65" t="s">
        <v>19</v>
      </c>
      <c r="T137" s="65" t="s">
        <v>19</v>
      </c>
    </row>
    <row r="138" spans="1:20" s="4" customFormat="1" ht="19.5" customHeight="1">
      <c r="A138" s="5">
        <v>126</v>
      </c>
      <c r="B138" s="58" t="s">
        <v>175</v>
      </c>
      <c r="C138" s="61" t="s">
        <v>103</v>
      </c>
      <c r="D138" s="76">
        <v>167000</v>
      </c>
      <c r="E138" s="79" t="s">
        <v>19</v>
      </c>
      <c r="F138" s="79" t="s">
        <v>19</v>
      </c>
      <c r="G138" s="77">
        <v>117000</v>
      </c>
      <c r="H138" s="79" t="s">
        <v>19</v>
      </c>
      <c r="I138" s="79" t="s">
        <v>19</v>
      </c>
      <c r="J138" s="80" t="s">
        <v>19</v>
      </c>
      <c r="K138" s="66">
        <f>VLOOKUP(B138,'[1]PRADO  LC 90  VX AT 3400CC 5P T'!B$11:H$370,7,0)</f>
        <v>170251.49</v>
      </c>
      <c r="L138" s="67" t="e">
        <f>VLOOKUP(B138,'[1]FORTUNER SR5 MT 4000CC 4X4'!B$12:H$402,7,0)</f>
        <v>#N/A</v>
      </c>
      <c r="M138" s="68" t="e">
        <f>VLOOKUP(B138,'[1]PRADO  LC 150  TX AT 4000CC 5P'!B$11:H$353,7,0)</f>
        <v>#N/A</v>
      </c>
      <c r="N138" s="67">
        <f>VLOOKUP(B138,'[1]BURBUJA  LC 80  AUTANA FZJ80 '!B$12:H$369,7,0)</f>
        <v>119277.99</v>
      </c>
      <c r="O138" s="67" t="e">
        <f>VLOOKUP(B138,'[1]PRADO  LC 150  TX-L AT 4000CC 5'!B$12:H$358,7,0)</f>
        <v>#N/A</v>
      </c>
      <c r="P138" s="65">
        <f t="shared" si="6"/>
        <v>168625.745</v>
      </c>
      <c r="Q138" s="65" t="s">
        <v>19</v>
      </c>
      <c r="R138" s="65" t="s">
        <v>19</v>
      </c>
      <c r="S138" s="65">
        <f t="shared" si="9"/>
        <v>118138.995</v>
      </c>
      <c r="T138" s="65" t="s">
        <v>19</v>
      </c>
    </row>
    <row r="139" spans="1:20" s="4" customFormat="1" ht="19.5" customHeight="1">
      <c r="A139" s="5">
        <v>127</v>
      </c>
      <c r="B139" s="58" t="s">
        <v>176</v>
      </c>
      <c r="C139" s="61" t="s">
        <v>28</v>
      </c>
      <c r="D139" s="76">
        <v>209000</v>
      </c>
      <c r="E139" s="79" t="s">
        <v>19</v>
      </c>
      <c r="F139" s="79" t="s">
        <v>19</v>
      </c>
      <c r="G139" s="77">
        <v>295000</v>
      </c>
      <c r="H139" s="79" t="s">
        <v>19</v>
      </c>
      <c r="I139" s="79" t="s">
        <v>19</v>
      </c>
      <c r="J139" s="80" t="s">
        <v>19</v>
      </c>
      <c r="K139" s="66">
        <f>VLOOKUP(B139,'[1]PRADO  LC 90  VX AT 3400CC 5P T'!B$11:H$370,7,0)</f>
        <v>213069.23</v>
      </c>
      <c r="L139" s="67" t="e">
        <f>VLOOKUP(B139,'[1]FORTUNER SR5 MT 4000CC 4X4'!B$12:H$402,7,0)</f>
        <v>#N/A</v>
      </c>
      <c r="M139" s="68" t="e">
        <f>VLOOKUP(B139,'[1]PRADO  LC 150  TX AT 4000CC 5P'!B$11:H$353,7,0)</f>
        <v>#N/A</v>
      </c>
      <c r="N139" s="67">
        <f>VLOOKUP(B139,'[1]BURBUJA  LC 80  AUTANA FZJ80 '!B$12:H$369,7,0)</f>
        <v>300743.65000000002</v>
      </c>
      <c r="O139" s="67" t="e">
        <f>VLOOKUP(B139,'[1]PRADO  LC 150  TX-L AT 4000CC 5'!B$12:H$358,7,0)</f>
        <v>#N/A</v>
      </c>
      <c r="P139" s="65">
        <f t="shared" si="6"/>
        <v>211034.61499999999</v>
      </c>
      <c r="Q139" s="65" t="s">
        <v>19</v>
      </c>
      <c r="R139" s="65" t="s">
        <v>19</v>
      </c>
      <c r="S139" s="65">
        <f t="shared" si="9"/>
        <v>297871.82500000001</v>
      </c>
      <c r="T139" s="65" t="s">
        <v>19</v>
      </c>
    </row>
    <row r="140" spans="1:20" s="4" customFormat="1" ht="19.5" customHeight="1">
      <c r="A140" s="5">
        <v>128</v>
      </c>
      <c r="B140" s="58" t="s">
        <v>178</v>
      </c>
      <c r="C140" s="61" t="s">
        <v>15</v>
      </c>
      <c r="D140" s="76">
        <v>167000</v>
      </c>
      <c r="E140" s="79" t="s">
        <v>19</v>
      </c>
      <c r="F140" s="79" t="s">
        <v>19</v>
      </c>
      <c r="G140" s="77">
        <v>117000</v>
      </c>
      <c r="H140" s="79" t="s">
        <v>19</v>
      </c>
      <c r="I140" s="79" t="s">
        <v>19</v>
      </c>
      <c r="J140" s="80" t="s">
        <v>19</v>
      </c>
      <c r="K140" s="66">
        <f>VLOOKUP(B140,'[1]PRADO  LC 90  VX AT 3400CC 5P T'!B$11:H$370,7,0)</f>
        <v>170251.49</v>
      </c>
      <c r="L140" s="67" t="e">
        <f>VLOOKUP(B140,'[1]FORTUNER SR5 MT 4000CC 4X4'!B$12:H$402,7,0)</f>
        <v>#N/A</v>
      </c>
      <c r="M140" s="68" t="e">
        <f>VLOOKUP(B140,'[1]PRADO  LC 150  TX AT 4000CC 5P'!B$11:H$353,7,0)</f>
        <v>#N/A</v>
      </c>
      <c r="N140" s="67">
        <f>VLOOKUP(B140,'[1]BURBUJA  LC 80  AUTANA FZJ80 '!B$12:H$369,7,0)</f>
        <v>119277.99</v>
      </c>
      <c r="O140" s="67" t="e">
        <f>VLOOKUP(B140,'[1]PRADO  LC 150  TX-L AT 4000CC 5'!B$12:H$358,7,0)</f>
        <v>#N/A</v>
      </c>
      <c r="P140" s="65">
        <f t="shared" si="6"/>
        <v>168625.745</v>
      </c>
      <c r="Q140" s="65" t="s">
        <v>19</v>
      </c>
      <c r="R140" s="65" t="s">
        <v>19</v>
      </c>
      <c r="S140" s="65">
        <f t="shared" si="9"/>
        <v>118138.995</v>
      </c>
      <c r="T140" s="65" t="s">
        <v>19</v>
      </c>
    </row>
    <row r="141" spans="1:20" s="4" customFormat="1" ht="19.5" customHeight="1">
      <c r="A141" s="5">
        <v>129</v>
      </c>
      <c r="B141" s="58" t="s">
        <v>179</v>
      </c>
      <c r="C141" s="61" t="s">
        <v>15</v>
      </c>
      <c r="D141" s="77" t="s">
        <v>19</v>
      </c>
      <c r="E141" s="77">
        <v>663000</v>
      </c>
      <c r="F141" s="77">
        <v>485000</v>
      </c>
      <c r="G141" s="79" t="s">
        <v>19</v>
      </c>
      <c r="H141" s="77">
        <v>485000</v>
      </c>
      <c r="I141" s="77">
        <v>485000</v>
      </c>
      <c r="J141" s="78">
        <v>663000</v>
      </c>
      <c r="K141" s="66" t="e">
        <f>VLOOKUP(B141,'[1]PRADO  LC 90  VX AT 3400CC 5P T'!B$11:H$370,7,0)</f>
        <v>#N/A</v>
      </c>
      <c r="L141" s="67">
        <f>VLOOKUP(B141,'[1]FORTUNER SR5 MT 4000CC 4X4'!B$12:H$402,7,0)</f>
        <v>675908.61</v>
      </c>
      <c r="M141" s="94">
        <f>VLOOKUP(B141,'[1]PRADO  LC 150  TX AT 4000CC 5P'!B$11:H$353,7,0)</f>
        <v>494442.95</v>
      </c>
      <c r="N141" s="67" t="e">
        <f>VLOOKUP(B141,'[1]BURBUJA  LC 80  AUTANA FZJ80 '!B$12:H$369,7,0)</f>
        <v>#N/A</v>
      </c>
      <c r="O141" s="67">
        <f>VLOOKUP(B141,'[1]PRADO  LC 150  TX-L AT 4000CC 5'!B$12:H$358,7,0)</f>
        <v>494442.95</v>
      </c>
      <c r="P141" s="65" t="s">
        <v>19</v>
      </c>
      <c r="Q141" s="65">
        <f t="shared" si="7"/>
        <v>669454.30499999993</v>
      </c>
      <c r="R141" s="65">
        <f t="shared" si="8"/>
        <v>489721.47499999998</v>
      </c>
      <c r="S141" s="65" t="s">
        <v>19</v>
      </c>
      <c r="T141" s="65">
        <f t="shared" si="10"/>
        <v>489721.47499999998</v>
      </c>
    </row>
    <row r="142" spans="1:20" s="4" customFormat="1" ht="19.5" customHeight="1">
      <c r="A142" s="5">
        <v>130</v>
      </c>
      <c r="B142" s="58" t="s">
        <v>180</v>
      </c>
      <c r="C142" s="61" t="s">
        <v>15</v>
      </c>
      <c r="D142" s="76">
        <v>209000</v>
      </c>
      <c r="E142" s="79" t="s">
        <v>19</v>
      </c>
      <c r="F142" s="79" t="s">
        <v>19</v>
      </c>
      <c r="G142" s="77">
        <v>295000</v>
      </c>
      <c r="H142" s="79" t="s">
        <v>19</v>
      </c>
      <c r="I142" s="79" t="s">
        <v>19</v>
      </c>
      <c r="J142" s="80" t="s">
        <v>19</v>
      </c>
      <c r="K142" s="66">
        <f>VLOOKUP(B142,'[1]PRADO  LC 90  VX AT 3400CC 5P T'!B$11:H$370,7,0)</f>
        <v>213069.23</v>
      </c>
      <c r="L142" s="67" t="e">
        <f>VLOOKUP(B142,'[1]FORTUNER SR5 MT 4000CC 4X4'!B$12:H$402,7,0)</f>
        <v>#N/A</v>
      </c>
      <c r="M142" s="68" t="e">
        <f>VLOOKUP(B142,'[1]PRADO  LC 150  TX AT 4000CC 5P'!B$11:H$353,7,0)</f>
        <v>#N/A</v>
      </c>
      <c r="N142" s="67">
        <f>VLOOKUP(B142,'[1]BURBUJA  LC 80  AUTANA FZJ80 '!B$12:H$369,7,0)</f>
        <v>300743.65000000002</v>
      </c>
      <c r="O142" s="67" t="e">
        <f>VLOOKUP(B142,'[1]PRADO  LC 150  TX-L AT 4000CC 5'!B$12:H$358,7,0)</f>
        <v>#N/A</v>
      </c>
      <c r="P142" s="65">
        <f t="shared" ref="P142:P205" si="11">AVERAGE(D142,K142)</f>
        <v>211034.61499999999</v>
      </c>
      <c r="Q142" s="65" t="s">
        <v>19</v>
      </c>
      <c r="R142" s="65" t="s">
        <v>19</v>
      </c>
      <c r="S142" s="65">
        <f t="shared" ref="S142:S204" si="12">AVERAGE(G142,N142)</f>
        <v>297871.82500000001</v>
      </c>
      <c r="T142" s="65" t="s">
        <v>19</v>
      </c>
    </row>
    <row r="143" spans="1:20" s="4" customFormat="1" ht="19.5" customHeight="1">
      <c r="A143" s="5">
        <v>131</v>
      </c>
      <c r="B143" s="58" t="s">
        <v>181</v>
      </c>
      <c r="C143" s="61" t="s">
        <v>15</v>
      </c>
      <c r="D143" s="76">
        <v>215000</v>
      </c>
      <c r="E143" s="79" t="s">
        <v>19</v>
      </c>
      <c r="F143" s="79" t="s">
        <v>19</v>
      </c>
      <c r="G143" s="79" t="s">
        <v>19</v>
      </c>
      <c r="H143" s="79" t="s">
        <v>19</v>
      </c>
      <c r="I143" s="79" t="s">
        <v>19</v>
      </c>
      <c r="J143" s="80" t="s">
        <v>19</v>
      </c>
      <c r="K143" s="66">
        <f>VLOOKUP(B143,'[1]PRADO  LC 90  VX AT 3400CC 5P T'!B$11:H$370,7,0)</f>
        <v>219186.05</v>
      </c>
      <c r="L143" s="67" t="e">
        <f>VLOOKUP(B143,'[1]FORTUNER SR5 MT 4000CC 4X4'!B$12:H$402,7,0)</f>
        <v>#N/A</v>
      </c>
      <c r="M143" s="68" t="e">
        <f>VLOOKUP(B143,'[1]PRADO  LC 150  TX AT 4000CC 5P'!B$11:H$353,7,0)</f>
        <v>#N/A</v>
      </c>
      <c r="N143" s="67" t="e">
        <f>VLOOKUP(B143,'[1]BURBUJA  LC 80  AUTANA FZJ80 '!B$12:H$369,7,0)</f>
        <v>#N/A</v>
      </c>
      <c r="O143" s="67" t="e">
        <f>VLOOKUP(B143,'[1]PRADO  LC 150  TX-L AT 4000CC 5'!B$12:H$358,7,0)</f>
        <v>#N/A</v>
      </c>
      <c r="P143" s="65">
        <f t="shared" si="11"/>
        <v>217093.02499999999</v>
      </c>
      <c r="Q143" s="65" t="s">
        <v>19</v>
      </c>
      <c r="R143" s="65" t="s">
        <v>19</v>
      </c>
      <c r="S143" s="65" t="s">
        <v>19</v>
      </c>
      <c r="T143" s="65" t="s">
        <v>19</v>
      </c>
    </row>
    <row r="144" spans="1:20" s="4" customFormat="1" ht="19.5" customHeight="1">
      <c r="A144" s="5">
        <v>132</v>
      </c>
      <c r="B144" s="58" t="s">
        <v>183</v>
      </c>
      <c r="C144" s="61" t="s">
        <v>15</v>
      </c>
      <c r="D144" s="76">
        <v>627000</v>
      </c>
      <c r="E144" s="77">
        <v>523000</v>
      </c>
      <c r="F144" s="77">
        <v>569000</v>
      </c>
      <c r="G144" s="77">
        <v>777000</v>
      </c>
      <c r="H144" s="77">
        <v>569000</v>
      </c>
      <c r="I144" s="77">
        <v>569000</v>
      </c>
      <c r="J144" s="78">
        <v>523000</v>
      </c>
      <c r="K144" s="66">
        <f>VLOOKUP(B144,'[1]PRADO  LC 90  VX AT 3400CC 5P T'!B$11:H$370,7,0)</f>
        <v>639207.68999999994</v>
      </c>
      <c r="L144" s="67">
        <f>VLOOKUP(B144,'[1]FORTUNER SR5 MT 4000CC 4X4'!B$12:H$402,7,0)</f>
        <v>533182.81000000006</v>
      </c>
      <c r="M144" s="68">
        <f>VLOOKUP(B144,'[1]PRADO  LC 150  TX AT 4000CC 5P'!B$11:H$353,7,0)</f>
        <v>580078.43000000005</v>
      </c>
      <c r="N144" s="67">
        <f>VLOOKUP(B144,'[1]BURBUJA  LC 80  AUTANA FZJ80 '!B$12:H$369,7,0)</f>
        <v>870627.38</v>
      </c>
      <c r="O144" s="67">
        <f>VLOOKUP(B144,'[1]PRADO  LC 150  TX-L AT 4000CC 5'!B$12:H$358,7,0)</f>
        <v>580078.43000000005</v>
      </c>
      <c r="P144" s="65">
        <f t="shared" si="11"/>
        <v>633103.84499999997</v>
      </c>
      <c r="Q144" s="65">
        <f t="shared" ref="Q144:Q205" si="13">AVERAGE(E144,L144)</f>
        <v>528091.40500000003</v>
      </c>
      <c r="R144" s="65">
        <f t="shared" ref="R144:R204" si="14">AVERAGE(F144,M144)</f>
        <v>574539.21500000008</v>
      </c>
      <c r="S144" s="65">
        <f t="shared" si="12"/>
        <v>823813.69</v>
      </c>
      <c r="T144" s="65">
        <f t="shared" ref="T144:T205" si="15">AVERAGE(H144,O144)</f>
        <v>574539.21500000008</v>
      </c>
    </row>
    <row r="145" spans="1:20" s="4" customFormat="1" ht="19.5" customHeight="1">
      <c r="A145" s="5">
        <v>133</v>
      </c>
      <c r="B145" s="58" t="s">
        <v>184</v>
      </c>
      <c r="C145" s="61" t="s">
        <v>15</v>
      </c>
      <c r="D145" s="76">
        <v>435000</v>
      </c>
      <c r="E145" s="77">
        <v>332000</v>
      </c>
      <c r="F145" s="77">
        <v>435000</v>
      </c>
      <c r="G145" s="77">
        <v>435000</v>
      </c>
      <c r="H145" s="77">
        <v>435000</v>
      </c>
      <c r="I145" s="77">
        <v>435000</v>
      </c>
      <c r="J145" s="78">
        <v>332000</v>
      </c>
      <c r="K145" s="66">
        <f>VLOOKUP(B145,'[1]PRADO  LC 90  VX AT 3400CC 5P T'!B$11:H$370,7,0)</f>
        <v>443469.45</v>
      </c>
      <c r="L145" s="67">
        <f>VLOOKUP(B145,'[1]FORTUNER SR5 MT 4000CC 4X4'!B$12:H$402,7,0)</f>
        <v>338464.04</v>
      </c>
      <c r="M145" s="68">
        <f>VLOOKUP(B145,'[1]PRADO  LC 150  TX AT 4000CC 5P'!B$11:H$353,7,0)</f>
        <v>443469.45</v>
      </c>
      <c r="N145" s="67">
        <f>VLOOKUP(B145,'[1]BURBUJA  LC 80  AUTANA FZJ80 '!B$12:H$369,7,0)</f>
        <v>443469.45</v>
      </c>
      <c r="O145" s="67">
        <f>VLOOKUP(B145,'[1]PRADO  LC 150  TX-L AT 4000CC 5'!B$12:H$358,7,0)</f>
        <v>443469.45</v>
      </c>
      <c r="P145" s="65">
        <f t="shared" si="11"/>
        <v>439234.72499999998</v>
      </c>
      <c r="Q145" s="65">
        <f t="shared" si="13"/>
        <v>335232.02</v>
      </c>
      <c r="R145" s="65">
        <f t="shared" si="14"/>
        <v>439234.72499999998</v>
      </c>
      <c r="S145" s="65">
        <f t="shared" si="12"/>
        <v>439234.72499999998</v>
      </c>
      <c r="T145" s="65">
        <f t="shared" si="15"/>
        <v>439234.72499999998</v>
      </c>
    </row>
    <row r="146" spans="1:20" s="4" customFormat="1" ht="19.5" customHeight="1">
      <c r="A146" s="5">
        <v>134</v>
      </c>
      <c r="B146" s="58" t="s">
        <v>185</v>
      </c>
      <c r="C146" s="61" t="s">
        <v>15</v>
      </c>
      <c r="D146" s="76">
        <v>535000</v>
      </c>
      <c r="E146" s="77">
        <v>3561000</v>
      </c>
      <c r="F146" s="77">
        <v>4037000</v>
      </c>
      <c r="G146" s="77">
        <v>1723999</v>
      </c>
      <c r="H146" s="77">
        <v>4037000</v>
      </c>
      <c r="I146" s="77">
        <v>4037000</v>
      </c>
      <c r="J146" s="78">
        <v>3561000</v>
      </c>
      <c r="K146" s="66">
        <f>VLOOKUP(B146,'[1]PRADO  LC 90  VX AT 3400CC 5P T'!B$11:H$370,7,0)</f>
        <v>545416.44999999995</v>
      </c>
      <c r="L146" s="67">
        <f>VLOOKUP(B146,'[1]FORTUNER SR5 MT 4000CC 4X4'!B$12:H$402,7,0)</f>
        <v>3630332.67</v>
      </c>
      <c r="M146" s="68">
        <f>VLOOKUP(B146,'[1]PRADO  LC 150  TX AT 4000CC 5P'!B$11:H$353,7,0)</f>
        <v>4115600.39</v>
      </c>
      <c r="N146" s="67">
        <f>VLOOKUP(B146,'[1]BURBUJA  LC 80  AUTANA FZJ80 '!B$12:H$369,7,0)</f>
        <v>1757565.2290000001</v>
      </c>
      <c r="O146" s="67">
        <f>VLOOKUP(B146,'[1]PRADO  LC 150  TX-L AT 4000CC 5'!B$12:H$358,7,0)</f>
        <v>4115600.39</v>
      </c>
      <c r="P146" s="65">
        <f t="shared" si="11"/>
        <v>540208.22499999998</v>
      </c>
      <c r="Q146" s="65">
        <f t="shared" si="13"/>
        <v>3595666.335</v>
      </c>
      <c r="R146" s="65">
        <f t="shared" si="14"/>
        <v>4076300.1950000003</v>
      </c>
      <c r="S146" s="65">
        <f t="shared" si="12"/>
        <v>1740782.1145000001</v>
      </c>
      <c r="T146" s="65">
        <f t="shared" si="15"/>
        <v>4076300.1950000003</v>
      </c>
    </row>
    <row r="147" spans="1:20" s="4" customFormat="1" ht="19.5" customHeight="1">
      <c r="A147" s="5">
        <v>135</v>
      </c>
      <c r="B147" s="58" t="s">
        <v>186</v>
      </c>
      <c r="C147" s="61" t="s">
        <v>15</v>
      </c>
      <c r="D147" s="77" t="s">
        <v>19</v>
      </c>
      <c r="E147" s="77">
        <v>889000</v>
      </c>
      <c r="F147" s="79" t="s">
        <v>19</v>
      </c>
      <c r="G147" s="77">
        <v>511570</v>
      </c>
      <c r="H147" s="79" t="s">
        <v>19</v>
      </c>
      <c r="I147" s="79" t="s">
        <v>19</v>
      </c>
      <c r="J147" s="78">
        <v>889000</v>
      </c>
      <c r="K147" s="66" t="e">
        <f>VLOOKUP(B147,'[1]PRADO  LC 90  VX AT 3400CC 5P T'!B$11:H$370,7,0)</f>
        <v>#N/A</v>
      </c>
      <c r="L147" s="67">
        <f>VLOOKUP(B147,'[1]FORTUNER SR5 MT 4000CC 4X4'!B$12:H$402,7,0)</f>
        <v>906308.83</v>
      </c>
      <c r="M147" s="94" t="e">
        <f>VLOOKUP(B147,'[1]PRADO  LC 150  TX AT 4000CC 5P'!B$11:H$353,7,0)</f>
        <v>#N/A</v>
      </c>
      <c r="N147" s="67">
        <f>VLOOKUP(B147,'[1]BURBUJA  LC 80  AUTANA FZJ80 '!B$12:H$369,7,0)</f>
        <v>567844.79</v>
      </c>
      <c r="O147" s="67" t="e">
        <f>VLOOKUP(B147,'[1]PRADO  LC 150  TX-L AT 4000CC 5'!B$12:H$358,7,0)</f>
        <v>#N/A</v>
      </c>
      <c r="P147" s="65" t="s">
        <v>19</v>
      </c>
      <c r="Q147" s="65">
        <f t="shared" si="13"/>
        <v>897654.41500000004</v>
      </c>
      <c r="R147" s="65" t="s">
        <v>19</v>
      </c>
      <c r="S147" s="65">
        <f t="shared" si="12"/>
        <v>539707.39500000002</v>
      </c>
      <c r="T147" s="65" t="s">
        <v>19</v>
      </c>
    </row>
    <row r="148" spans="1:20" s="4" customFormat="1" ht="19.5" customHeight="1">
      <c r="A148" s="5">
        <v>136</v>
      </c>
      <c r="B148" s="58" t="s">
        <v>187</v>
      </c>
      <c r="C148" s="61" t="s">
        <v>15</v>
      </c>
      <c r="D148" s="77" t="s">
        <v>19</v>
      </c>
      <c r="E148" s="77">
        <v>515000</v>
      </c>
      <c r="F148" s="79" t="s">
        <v>19</v>
      </c>
      <c r="G148" s="77">
        <v>524000</v>
      </c>
      <c r="H148" s="79" t="s">
        <v>19</v>
      </c>
      <c r="I148" s="79" t="s">
        <v>19</v>
      </c>
      <c r="J148" s="78">
        <v>515000</v>
      </c>
      <c r="K148" s="66" t="e">
        <f>VLOOKUP(B148,'[1]PRADO  LC 90  VX AT 3400CC 5P T'!B$11:H$370,7,0)</f>
        <v>#N/A</v>
      </c>
      <c r="L148" s="67">
        <f>VLOOKUP(B148,'[1]FORTUNER SR5 MT 4000CC 4X4'!B$12:H$402,7,0)</f>
        <v>525027.05000000005</v>
      </c>
      <c r="M148" s="94" t="e">
        <f>VLOOKUP(B148,'[1]PRADO  LC 150  TX AT 4000CC 5P'!B$11:H$353,7,0)</f>
        <v>#N/A</v>
      </c>
      <c r="N148" s="67">
        <f>VLOOKUP(B148,'[1]BURBUJA  LC 80  AUTANA FZJ80 '!B$12:H$369,7,0)</f>
        <v>534202.28</v>
      </c>
      <c r="O148" s="67" t="e">
        <f>VLOOKUP(B148,'[1]PRADO  LC 150  TX-L AT 4000CC 5'!B$12:H$358,7,0)</f>
        <v>#N/A</v>
      </c>
      <c r="P148" s="65" t="s">
        <v>19</v>
      </c>
      <c r="Q148" s="65">
        <f t="shared" si="13"/>
        <v>520013.52500000002</v>
      </c>
      <c r="R148" s="65" t="s">
        <v>19</v>
      </c>
      <c r="S148" s="65">
        <f t="shared" si="12"/>
        <v>529101.14</v>
      </c>
      <c r="T148" s="65" t="s">
        <v>19</v>
      </c>
    </row>
    <row r="149" spans="1:20" s="4" customFormat="1" ht="19.5" customHeight="1">
      <c r="A149" s="5">
        <v>137</v>
      </c>
      <c r="B149" s="58" t="s">
        <v>188</v>
      </c>
      <c r="C149" s="61" t="s">
        <v>15</v>
      </c>
      <c r="D149" s="76">
        <v>14192000</v>
      </c>
      <c r="E149" s="77">
        <v>12845000</v>
      </c>
      <c r="F149" s="77">
        <v>9573924</v>
      </c>
      <c r="G149" s="77">
        <v>18963000</v>
      </c>
      <c r="H149" s="77">
        <v>9573924</v>
      </c>
      <c r="I149" s="77">
        <v>9573924</v>
      </c>
      <c r="J149" s="78">
        <v>12845000</v>
      </c>
      <c r="K149" s="66">
        <f>VLOOKUP(B149,'[1]PRADO  LC 90  VX AT 3400CC 5P T'!B$11:H$370,7,0)</f>
        <v>14468318.24</v>
      </c>
      <c r="L149" s="67">
        <f>VLOOKUP(B149,'[1]FORTUNER SR5 MT 4000CC 4X4'!B$12:H$402,7,0)</f>
        <v>13095092.15</v>
      </c>
      <c r="M149" s="68">
        <f>VLOOKUP(B149,'[1]PRADO  LC 150  TX AT 4000CC 5P'!B$11:H$353,7,0)</f>
        <v>12901392.85</v>
      </c>
      <c r="N149" s="67">
        <f>VLOOKUP(B149,'[1]BURBUJA  LC 80  AUTANA FZJ80 '!B$12:H$369,7,0)</f>
        <v>19332209.609999999</v>
      </c>
      <c r="O149" s="67">
        <f>VLOOKUP(B149,'[1]PRADO  LC 150  TX-L AT 4000CC 5'!B$12:H$358,7,0)</f>
        <v>12901392.85</v>
      </c>
      <c r="P149" s="65">
        <f t="shared" si="11"/>
        <v>14330159.120000001</v>
      </c>
      <c r="Q149" s="65">
        <f t="shared" si="13"/>
        <v>12970046.074999999</v>
      </c>
      <c r="R149" s="65">
        <f t="shared" si="14"/>
        <v>11237658.425000001</v>
      </c>
      <c r="S149" s="65">
        <f t="shared" si="12"/>
        <v>19147604.805</v>
      </c>
      <c r="T149" s="65">
        <f t="shared" si="15"/>
        <v>11237658.425000001</v>
      </c>
    </row>
    <row r="150" spans="1:20" s="4" customFormat="1" ht="19.5" customHeight="1">
      <c r="A150" s="5">
        <v>138</v>
      </c>
      <c r="B150" s="58" t="s">
        <v>190</v>
      </c>
      <c r="C150" s="61" t="s">
        <v>15</v>
      </c>
      <c r="D150" s="76">
        <v>137000</v>
      </c>
      <c r="E150" s="77">
        <v>413000</v>
      </c>
      <c r="F150" s="77">
        <v>454743</v>
      </c>
      <c r="G150" s="77">
        <v>349000</v>
      </c>
      <c r="H150" s="77">
        <v>454743</v>
      </c>
      <c r="I150" s="77">
        <v>454743</v>
      </c>
      <c r="J150" s="78">
        <v>413000</v>
      </c>
      <c r="K150" s="66">
        <f>VLOOKUP(B150,'[1]PRADO  LC 90  VX AT 3400CC 5P T'!B$11:H$370,7,0)</f>
        <v>139667.39000000001</v>
      </c>
      <c r="L150" s="67">
        <f>VLOOKUP(B150,'[1]FORTUNER SR5 MT 4000CC 4X4'!B$12:H$402,7,0)</f>
        <v>421041.11</v>
      </c>
      <c r="M150" s="68">
        <f>VLOOKUP(B150,'[1]PRADO  LC 150  TX AT 4000CC 5P'!B$11:H$353,7,0)</f>
        <v>467936.73</v>
      </c>
      <c r="N150" s="67">
        <f>VLOOKUP(B150,'[1]BURBUJA  LC 80  AUTANA FZJ80 '!B$12:H$369,7,0)</f>
        <v>355795.03</v>
      </c>
      <c r="O150" s="67">
        <f>VLOOKUP(B150,'[1]PRADO  LC 150  TX-L AT 4000CC 5'!B$12:H$358,7,0)</f>
        <v>467936.73</v>
      </c>
      <c r="P150" s="65">
        <f t="shared" si="11"/>
        <v>138333.69500000001</v>
      </c>
      <c r="Q150" s="65">
        <f t="shared" si="13"/>
        <v>417020.55499999999</v>
      </c>
      <c r="R150" s="65">
        <f t="shared" si="14"/>
        <v>461339.86499999999</v>
      </c>
      <c r="S150" s="65">
        <f t="shared" si="12"/>
        <v>352397.51500000001</v>
      </c>
      <c r="T150" s="65">
        <f t="shared" si="15"/>
        <v>461339.86499999999</v>
      </c>
    </row>
    <row r="151" spans="1:20" s="4" customFormat="1" ht="19.5" customHeight="1">
      <c r="A151" s="5">
        <v>139</v>
      </c>
      <c r="B151" s="58" t="s">
        <v>194</v>
      </c>
      <c r="C151" s="61" t="s">
        <v>15</v>
      </c>
      <c r="D151" s="76">
        <v>950000</v>
      </c>
      <c r="E151" s="77">
        <v>784001</v>
      </c>
      <c r="F151" s="77">
        <v>784001</v>
      </c>
      <c r="G151" s="77">
        <v>1322000</v>
      </c>
      <c r="H151" s="77">
        <v>784001</v>
      </c>
      <c r="I151" s="77">
        <v>784001</v>
      </c>
      <c r="J151" s="78">
        <v>784001</v>
      </c>
      <c r="K151" s="66">
        <f>VLOOKUP(B151,'[1]PRADO  LC 90  VX AT 3400CC 5P T'!B$11:H$370,7,0)</f>
        <v>968496.5</v>
      </c>
      <c r="L151" s="67">
        <f>VLOOKUP(B151,'[1]FORTUNER SR5 MT 4000CC 4X4'!B$12:H$402,7,0)</f>
        <v>799265.53099999996</v>
      </c>
      <c r="M151" s="68">
        <f>VLOOKUP(B151,'[1]PRADO  LC 150  TX AT 4000CC 5P'!B$11:H$353,7,0)</f>
        <v>799265.53099999996</v>
      </c>
      <c r="N151" s="67">
        <f>VLOOKUP(B151,'[1]BURBUJA  LC 80  AUTANA FZJ80 '!B$12:H$369,7,0)</f>
        <v>1347739.34</v>
      </c>
      <c r="O151" s="67">
        <f>VLOOKUP(B151,'[1]PRADO  LC 150  TX-L AT 4000CC 5'!B$12:H$358,7,0)</f>
        <v>799265.53099999996</v>
      </c>
      <c r="P151" s="65">
        <f t="shared" si="11"/>
        <v>959248.25</v>
      </c>
      <c r="Q151" s="65">
        <f t="shared" si="13"/>
        <v>791633.26549999998</v>
      </c>
      <c r="R151" s="65">
        <f t="shared" si="14"/>
        <v>791633.26549999998</v>
      </c>
      <c r="S151" s="65">
        <f t="shared" si="12"/>
        <v>1334869.67</v>
      </c>
      <c r="T151" s="65">
        <f t="shared" si="15"/>
        <v>791633.26549999998</v>
      </c>
    </row>
    <row r="152" spans="1:20" s="4" customFormat="1" ht="19.5" customHeight="1">
      <c r="A152" s="5">
        <v>140</v>
      </c>
      <c r="B152" s="58" t="s">
        <v>195</v>
      </c>
      <c r="C152" s="61" t="s">
        <v>15</v>
      </c>
      <c r="D152" s="76">
        <v>950000</v>
      </c>
      <c r="E152" s="77">
        <v>784001</v>
      </c>
      <c r="F152" s="77">
        <v>784001</v>
      </c>
      <c r="G152" s="77">
        <v>2255933</v>
      </c>
      <c r="H152" s="77">
        <v>784001</v>
      </c>
      <c r="I152" s="77">
        <v>784001</v>
      </c>
      <c r="J152" s="78">
        <v>784001</v>
      </c>
      <c r="K152" s="66">
        <f>VLOOKUP(B152,'[1]PRADO  LC 90  VX AT 3400CC 5P T'!B$11:H$370,7,0)</f>
        <v>968496.5</v>
      </c>
      <c r="L152" s="67">
        <f>VLOOKUP(B152,'[1]FORTUNER SR5 MT 4000CC 4X4'!B$12:H$402,7,0)</f>
        <v>799265.53099999996</v>
      </c>
      <c r="M152" s="68">
        <f>VLOOKUP(B152,'[1]PRADO  LC 150  TX AT 4000CC 5P'!B$11:H$353,7,0)</f>
        <v>799265.53099999996</v>
      </c>
      <c r="N152" s="67">
        <f>VLOOKUP(B152,'[1]BURBUJA  LC 80  AUTANA FZJ80 '!B$12:H$369,7,0)</f>
        <v>1172390.5</v>
      </c>
      <c r="O152" s="67">
        <f>VLOOKUP(B152,'[1]PRADO  LC 150  TX-L AT 4000CC 5'!B$12:H$358,7,0)</f>
        <v>799265.53099999996</v>
      </c>
      <c r="P152" s="65">
        <f t="shared" si="11"/>
        <v>959248.25</v>
      </c>
      <c r="Q152" s="65">
        <f t="shared" si="13"/>
        <v>791633.26549999998</v>
      </c>
      <c r="R152" s="65">
        <f t="shared" si="14"/>
        <v>791633.26549999998</v>
      </c>
      <c r="S152" s="65">
        <f t="shared" si="12"/>
        <v>1714161.75</v>
      </c>
      <c r="T152" s="65">
        <f t="shared" si="15"/>
        <v>791633.26549999998</v>
      </c>
    </row>
    <row r="153" spans="1:20" s="4" customFormat="1" ht="19.5" customHeight="1">
      <c r="A153" s="5">
        <v>141</v>
      </c>
      <c r="B153" s="58" t="s">
        <v>196</v>
      </c>
      <c r="C153" s="61" t="s">
        <v>15</v>
      </c>
      <c r="D153" s="76">
        <v>1128000</v>
      </c>
      <c r="E153" s="79" t="s">
        <v>19</v>
      </c>
      <c r="F153" s="77">
        <v>987000</v>
      </c>
      <c r="G153" s="77">
        <v>1285000</v>
      </c>
      <c r="H153" s="77">
        <v>987000</v>
      </c>
      <c r="I153" s="77">
        <v>987000</v>
      </c>
      <c r="J153" s="80" t="s">
        <v>19</v>
      </c>
      <c r="K153" s="66">
        <f>VLOOKUP(B153,'[1]PRADO  LC 90  VX AT 3400CC 5P T'!B$11:H$370,7,0)</f>
        <v>1149962.1599999999</v>
      </c>
      <c r="L153" s="67" t="e">
        <f>VLOOKUP(B153,'[1]FORTUNER SR5 MT 4000CC 4X4'!B$12:H$402,7,0)</f>
        <v>#N/A</v>
      </c>
      <c r="M153" s="68">
        <f>VLOOKUP(B153,'[1]PRADO  LC 150  TX AT 4000CC 5P'!B$11:H$353,7,0)</f>
        <v>1006216.89</v>
      </c>
      <c r="N153" s="67">
        <f>VLOOKUP(B153,'[1]BURBUJA  LC 80  AUTANA FZJ80 '!B$12:H$369,7,0)</f>
        <v>1310018.95</v>
      </c>
      <c r="O153" s="67">
        <f>VLOOKUP(B153,'[1]PRADO  LC 150  TX-L AT 4000CC 5'!B$12:H$358,7,0)</f>
        <v>1006216.89</v>
      </c>
      <c r="P153" s="65">
        <f t="shared" si="11"/>
        <v>1138981.08</v>
      </c>
      <c r="Q153" s="65" t="s">
        <v>19</v>
      </c>
      <c r="R153" s="65">
        <f t="shared" si="14"/>
        <v>996608.44500000007</v>
      </c>
      <c r="S153" s="65">
        <f t="shared" si="12"/>
        <v>1297509.4750000001</v>
      </c>
      <c r="T153" s="65">
        <f t="shared" si="15"/>
        <v>996608.44500000007</v>
      </c>
    </row>
    <row r="154" spans="1:20" s="4" customFormat="1" ht="19.5" customHeight="1">
      <c r="A154" s="5">
        <v>142</v>
      </c>
      <c r="B154" s="58" t="s">
        <v>198</v>
      </c>
      <c r="C154" s="61" t="s">
        <v>15</v>
      </c>
      <c r="D154" s="77" t="s">
        <v>19</v>
      </c>
      <c r="E154" s="79" t="s">
        <v>19</v>
      </c>
      <c r="F154" s="79" t="s">
        <v>19</v>
      </c>
      <c r="G154" s="77">
        <v>4527000</v>
      </c>
      <c r="H154" s="79" t="s">
        <v>19</v>
      </c>
      <c r="I154" s="79" t="s">
        <v>19</v>
      </c>
      <c r="J154" s="80" t="s">
        <v>19</v>
      </c>
      <c r="K154" s="66" t="e">
        <f>VLOOKUP(B154,'[1]PRADO  LC 90  VX AT 3400CC 5P T'!B$11:H$370,7,0)</f>
        <v>#N/A</v>
      </c>
      <c r="L154" s="67" t="e">
        <f>VLOOKUP(B154,'[1]FORTUNER SR5 MT 4000CC 4X4'!B$12:H$402,7,0)</f>
        <v>#N/A</v>
      </c>
      <c r="M154" s="94" t="e">
        <f>VLOOKUP(B154,'[1]PRADO  LC 150  TX AT 4000CC 5P'!B$11:H$353,7,0)</f>
        <v>#N/A</v>
      </c>
      <c r="N154" s="67">
        <f>VLOOKUP(B154,'[1]BURBUJA  LC 80  AUTANA FZJ80 '!B$12:H$369,7,0)</f>
        <v>4615140.6900000004</v>
      </c>
      <c r="O154" s="67" t="e">
        <f>VLOOKUP(B154,'[1]PRADO  LC 150  TX-L AT 4000CC 5'!B$12:H$358,7,0)</f>
        <v>#N/A</v>
      </c>
      <c r="P154" s="65" t="s">
        <v>19</v>
      </c>
      <c r="Q154" s="65" t="s">
        <v>19</v>
      </c>
      <c r="R154" s="65" t="s">
        <v>19</v>
      </c>
      <c r="S154" s="65">
        <f t="shared" si="12"/>
        <v>4571070.3450000007</v>
      </c>
      <c r="T154" s="65" t="s">
        <v>19</v>
      </c>
    </row>
    <row r="155" spans="1:20" s="4" customFormat="1" ht="19.5" customHeight="1">
      <c r="A155" s="5">
        <v>143</v>
      </c>
      <c r="B155" s="58" t="s">
        <v>199</v>
      </c>
      <c r="C155" s="61" t="s">
        <v>15</v>
      </c>
      <c r="D155" s="77" t="s">
        <v>19</v>
      </c>
      <c r="E155" s="79" t="s">
        <v>69</v>
      </c>
      <c r="F155" s="79" t="s">
        <v>19</v>
      </c>
      <c r="G155" s="77">
        <v>97000</v>
      </c>
      <c r="H155" s="79" t="s">
        <v>19</v>
      </c>
      <c r="I155" s="79" t="s">
        <v>19</v>
      </c>
      <c r="J155" s="80" t="s">
        <v>69</v>
      </c>
      <c r="K155" s="66" t="e">
        <f>VLOOKUP(B155,'[1]PRADO  LC 90  VX AT 3400CC 5P T'!B$11:H$370,7,0)</f>
        <v>#N/A</v>
      </c>
      <c r="L155" s="67" t="e">
        <f>VLOOKUP(B155,'[1]FORTUNER SR5 MT 4000CC 4X4'!B$12:H$402,7,0)</f>
        <v>#N/A</v>
      </c>
      <c r="M155" s="94" t="e">
        <f>VLOOKUP(B155,'[1]PRADO  LC 150  TX AT 4000CC 5P'!B$11:H$353,7,0)</f>
        <v>#N/A</v>
      </c>
      <c r="N155" s="67">
        <f>VLOOKUP(B155,'[1]BURBUJA  LC 80  AUTANA FZJ80 '!B$12:H$369,7,0)</f>
        <v>108063.82</v>
      </c>
      <c r="O155" s="67" t="e">
        <f>VLOOKUP(B155,'[1]PRADO  LC 150  TX-L AT 4000CC 5'!B$12:H$358,7,0)</f>
        <v>#N/A</v>
      </c>
      <c r="P155" s="65" t="s">
        <v>19</v>
      </c>
      <c r="Q155" s="65" t="s">
        <v>19</v>
      </c>
      <c r="R155" s="65" t="s">
        <v>19</v>
      </c>
      <c r="S155" s="65">
        <f t="shared" si="12"/>
        <v>102531.91</v>
      </c>
      <c r="T155" s="65" t="s">
        <v>19</v>
      </c>
    </row>
    <row r="156" spans="1:20" s="4" customFormat="1" ht="19.5" customHeight="1">
      <c r="A156" s="5">
        <v>144</v>
      </c>
      <c r="B156" s="58" t="s">
        <v>200</v>
      </c>
      <c r="C156" s="61" t="s">
        <v>15</v>
      </c>
      <c r="D156" s="76">
        <v>99000</v>
      </c>
      <c r="E156" s="77">
        <v>128000</v>
      </c>
      <c r="F156" s="79" t="s">
        <v>19</v>
      </c>
      <c r="G156" s="77">
        <v>185000</v>
      </c>
      <c r="H156" s="79" t="s">
        <v>19</v>
      </c>
      <c r="I156" s="79" t="s">
        <v>19</v>
      </c>
      <c r="J156" s="78">
        <v>128000</v>
      </c>
      <c r="K156" s="66">
        <f>VLOOKUP(B156,'[1]PRADO  LC 90  VX AT 3400CC 5P T'!B$11:H$370,7,0)</f>
        <v>100927.53</v>
      </c>
      <c r="L156" s="67">
        <f>VLOOKUP(B156,'[1]FORTUNER SR5 MT 4000CC 4X4'!B$12:H$402,7,0)</f>
        <v>130492.16</v>
      </c>
      <c r="M156" s="68" t="e">
        <f>VLOOKUP(B156,'[1]PRADO  LC 150  TX AT 4000CC 5P'!B$11:H$353,7,0)</f>
        <v>#N/A</v>
      </c>
      <c r="N156" s="67">
        <f>VLOOKUP(B156,'[1]BURBUJA  LC 80  AUTANA FZJ80 '!B$12:H$369,7,0)</f>
        <v>188601.95</v>
      </c>
      <c r="O156" s="67" t="e">
        <f>VLOOKUP(B156,'[1]PRADO  LC 150  TX-L AT 4000CC 5'!B$12:H$358,7,0)</f>
        <v>#N/A</v>
      </c>
      <c r="P156" s="65">
        <f t="shared" si="11"/>
        <v>99963.764999999999</v>
      </c>
      <c r="Q156" s="65">
        <f t="shared" si="13"/>
        <v>129246.08</v>
      </c>
      <c r="R156" s="65" t="s">
        <v>19</v>
      </c>
      <c r="S156" s="65">
        <f t="shared" si="12"/>
        <v>186800.97500000001</v>
      </c>
      <c r="T156" s="65" t="s">
        <v>19</v>
      </c>
    </row>
    <row r="157" spans="1:20" s="4" customFormat="1" ht="19.5" customHeight="1">
      <c r="A157" s="5">
        <v>145</v>
      </c>
      <c r="B157" s="58" t="s">
        <v>202</v>
      </c>
      <c r="C157" s="61" t="s">
        <v>15</v>
      </c>
      <c r="D157" s="77" t="s">
        <v>19</v>
      </c>
      <c r="E157" s="77">
        <v>1701000</v>
      </c>
      <c r="F157" s="79" t="s">
        <v>19</v>
      </c>
      <c r="G157" s="79" t="s">
        <v>19</v>
      </c>
      <c r="H157" s="79" t="s">
        <v>19</v>
      </c>
      <c r="I157" s="79" t="s">
        <v>19</v>
      </c>
      <c r="J157" s="78">
        <v>1701000</v>
      </c>
      <c r="K157" s="66" t="e">
        <f>VLOOKUP(B157,'[1]PRADO  LC 90  VX AT 3400CC 5P T'!B$11:H$370,7,0)</f>
        <v>#N/A</v>
      </c>
      <c r="L157" s="67">
        <f>VLOOKUP(B157,'[1]FORTUNER SR5 MT 4000CC 4X4'!B$12:H$402,7,0)</f>
        <v>1734118.47</v>
      </c>
      <c r="M157" s="94" t="e">
        <f>VLOOKUP(B157,'[1]PRADO  LC 150  TX AT 4000CC 5P'!B$11:H$353,7,0)</f>
        <v>#N/A</v>
      </c>
      <c r="N157" s="67" t="e">
        <f>VLOOKUP(B157,'[1]BURBUJA  LC 80  AUTANA FZJ80 '!B$12:H$369,7,0)</f>
        <v>#N/A</v>
      </c>
      <c r="O157" s="67" t="e">
        <f>VLOOKUP(B157,'[1]PRADO  LC 150  TX-L AT 4000CC 5'!B$12:H$358,7,0)</f>
        <v>#N/A</v>
      </c>
      <c r="P157" s="65" t="s">
        <v>19</v>
      </c>
      <c r="Q157" s="65">
        <f t="shared" si="13"/>
        <v>1717559.2349999999</v>
      </c>
      <c r="R157" s="65" t="s">
        <v>19</v>
      </c>
      <c r="S157" s="65" t="s">
        <v>19</v>
      </c>
      <c r="T157" s="65" t="s">
        <v>19</v>
      </c>
    </row>
    <row r="158" spans="1:20" s="4" customFormat="1" ht="19.5" customHeight="1">
      <c r="A158" s="5">
        <v>146</v>
      </c>
      <c r="B158" s="58" t="s">
        <v>203</v>
      </c>
      <c r="C158" s="61" t="s">
        <v>15</v>
      </c>
      <c r="D158" s="76">
        <v>3050000</v>
      </c>
      <c r="E158" s="77">
        <v>1745001</v>
      </c>
      <c r="F158" s="79" t="s">
        <v>19</v>
      </c>
      <c r="G158" s="77">
        <v>2098000</v>
      </c>
      <c r="H158" s="79" t="s">
        <v>19</v>
      </c>
      <c r="I158" s="79" t="s">
        <v>19</v>
      </c>
      <c r="J158" s="78">
        <v>1745001</v>
      </c>
      <c r="K158" s="66">
        <f>VLOOKUP(B158,'[1]PRADO  LC 90  VX AT 3400CC 5P T'!B$11:H$370,7,0)</f>
        <v>3415224.5</v>
      </c>
      <c r="L158" s="67">
        <f>VLOOKUP(B158,'[1]FORTUNER SR5 MT 4000CC 4X4'!B$12:H$402,7,0)</f>
        <v>1778976.2009999999</v>
      </c>
      <c r="M158" s="68" t="e">
        <f>VLOOKUP(B158,'[1]PRADO  LC 150  TX AT 4000CC 5P'!B$11:H$353,7,0)</f>
        <v>#N/A</v>
      </c>
      <c r="N158" s="67">
        <f>VLOOKUP(B158,'[1]BURBUJA  LC 80  AUTANA FZJ80 '!B$12:H$369,7,0)</f>
        <v>2348858.88</v>
      </c>
      <c r="O158" s="67" t="e">
        <f>VLOOKUP(B158,'[1]PRADO  LC 150  TX-L AT 4000CC 5'!B$12:H$358,7,0)</f>
        <v>#N/A</v>
      </c>
      <c r="P158" s="65">
        <f t="shared" si="11"/>
        <v>3232612.25</v>
      </c>
      <c r="Q158" s="65">
        <f t="shared" si="13"/>
        <v>1761988.6004999999</v>
      </c>
      <c r="R158" s="65" t="s">
        <v>19</v>
      </c>
      <c r="S158" s="65">
        <f t="shared" si="12"/>
        <v>2223429.44</v>
      </c>
      <c r="T158" s="65" t="s">
        <v>19</v>
      </c>
    </row>
    <row r="159" spans="1:20" s="4" customFormat="1" ht="19.5" customHeight="1">
      <c r="A159" s="5">
        <v>147</v>
      </c>
      <c r="B159" s="58" t="s">
        <v>204</v>
      </c>
      <c r="C159" s="61" t="s">
        <v>15</v>
      </c>
      <c r="D159" s="77" t="s">
        <v>69</v>
      </c>
      <c r="E159" s="79" t="s">
        <v>69</v>
      </c>
      <c r="F159" s="79" t="s">
        <v>19</v>
      </c>
      <c r="G159" s="77">
        <v>151000</v>
      </c>
      <c r="H159" s="79" t="s">
        <v>19</v>
      </c>
      <c r="I159" s="79" t="s">
        <v>19</v>
      </c>
      <c r="J159" s="80" t="s">
        <v>69</v>
      </c>
      <c r="K159" s="66" t="e">
        <f>VLOOKUP(B159,'[1]PRADO  LC 90  VX AT 3400CC 5P T'!B$11:H$370,7,0)</f>
        <v>#N/A</v>
      </c>
      <c r="L159" s="67" t="e">
        <f>VLOOKUP(B159,'[1]FORTUNER SR5 MT 4000CC 4X4'!B$12:H$402,7,0)</f>
        <v>#N/A</v>
      </c>
      <c r="M159" s="94" t="e">
        <f>VLOOKUP(B159,'[1]PRADO  LC 150  TX AT 4000CC 5P'!B$11:H$353,7,0)</f>
        <v>#N/A</v>
      </c>
      <c r="N159" s="67">
        <f>VLOOKUP(B159,'[1]BURBUJA  LC 80  AUTANA FZJ80 '!B$12:H$369,7,0)</f>
        <v>169232.02</v>
      </c>
      <c r="O159" s="67" t="e">
        <f>VLOOKUP(B159,'[1]PRADO  LC 150  TX-L AT 4000CC 5'!B$12:H$358,7,0)</f>
        <v>#N/A</v>
      </c>
      <c r="P159" s="65" t="s">
        <v>19</v>
      </c>
      <c r="Q159" s="65" t="s">
        <v>19</v>
      </c>
      <c r="R159" s="65" t="s">
        <v>19</v>
      </c>
      <c r="S159" s="65">
        <f t="shared" si="12"/>
        <v>160116.01</v>
      </c>
      <c r="T159" s="65" t="s">
        <v>19</v>
      </c>
    </row>
    <row r="160" spans="1:20" s="4" customFormat="1" ht="19.5" customHeight="1">
      <c r="A160" s="5">
        <v>148</v>
      </c>
      <c r="B160" s="58" t="s">
        <v>205</v>
      </c>
      <c r="C160" s="61" t="s">
        <v>15</v>
      </c>
      <c r="D160" s="76">
        <v>536000</v>
      </c>
      <c r="E160" s="77">
        <v>536000</v>
      </c>
      <c r="F160" s="77">
        <v>143081</v>
      </c>
      <c r="G160" s="77">
        <v>256000</v>
      </c>
      <c r="H160" s="77">
        <v>143081</v>
      </c>
      <c r="I160" s="77">
        <v>143081</v>
      </c>
      <c r="J160" s="78">
        <v>536000</v>
      </c>
      <c r="K160" s="66">
        <f>VLOOKUP(B160,'[1]PRADO  LC 90  VX AT 3400CC 5P T'!B$11:H$370,7,0)</f>
        <v>546435.92000000004</v>
      </c>
      <c r="L160" s="67">
        <f>VLOOKUP(B160,'[1]FORTUNER SR5 MT 4000CC 4X4'!B$12:H$402,7,0)</f>
        <v>546435.92000000004</v>
      </c>
      <c r="M160" s="68">
        <f>VLOOKUP(B160,'[1]PRADO  LC 150  TX AT 4000CC 5P'!B$11:H$353,7,0)</f>
        <v>175348.84</v>
      </c>
      <c r="N160" s="67">
        <f>VLOOKUP(B160,'[1]BURBUJA  LC 80  AUTANA FZJ80 '!B$12:H$369,7,0)</f>
        <v>286471.07</v>
      </c>
      <c r="O160" s="67">
        <f>VLOOKUP(B160,'[1]PRADO  LC 150  TX-L AT 4000CC 5'!B$12:H$358,7,0)</f>
        <v>175348.84</v>
      </c>
      <c r="P160" s="65">
        <f t="shared" si="11"/>
        <v>541217.96</v>
      </c>
      <c r="Q160" s="65">
        <f t="shared" si="13"/>
        <v>541217.96</v>
      </c>
      <c r="R160" s="65">
        <f t="shared" si="14"/>
        <v>159214.91999999998</v>
      </c>
      <c r="S160" s="65">
        <f t="shared" si="12"/>
        <v>271235.53500000003</v>
      </c>
      <c r="T160" s="65">
        <f t="shared" si="15"/>
        <v>159214.91999999998</v>
      </c>
    </row>
    <row r="161" spans="1:20" s="4" customFormat="1" ht="19.5" customHeight="1">
      <c r="A161" s="5">
        <v>149</v>
      </c>
      <c r="B161" s="58" t="s">
        <v>206</v>
      </c>
      <c r="C161" s="61" t="s">
        <v>15</v>
      </c>
      <c r="D161" s="76">
        <v>478000</v>
      </c>
      <c r="E161" s="79" t="s">
        <v>19</v>
      </c>
      <c r="F161" s="77">
        <v>1051000</v>
      </c>
      <c r="G161" s="79" t="s">
        <v>19</v>
      </c>
      <c r="H161" s="77">
        <v>1051000</v>
      </c>
      <c r="I161" s="77">
        <v>1051000</v>
      </c>
      <c r="J161" s="80" t="s">
        <v>19</v>
      </c>
      <c r="K161" s="66">
        <f>VLOOKUP(B161,'[1]PRADO  LC 90  VX AT 3400CC 5P T'!B$11:H$370,7,0)</f>
        <v>487306.66</v>
      </c>
      <c r="L161" s="67" t="e">
        <f>VLOOKUP(B161,'[1]FORTUNER SR5 MT 4000CC 4X4'!B$12:H$402,7,0)</f>
        <v>#N/A</v>
      </c>
      <c r="M161" s="68">
        <f>VLOOKUP(B161,'[1]PRADO  LC 150  TX AT 4000CC 5P'!B$11:H$353,7,0)</f>
        <v>1071462.97</v>
      </c>
      <c r="N161" s="67" t="e">
        <f>VLOOKUP(B161,'[1]BURBUJA  LC 80  AUTANA FZJ80 '!B$12:H$369,7,0)</f>
        <v>#N/A</v>
      </c>
      <c r="O161" s="67">
        <f>VLOOKUP(B161,'[1]PRADO  LC 150  TX-L AT 4000CC 5'!B$12:H$358,7,0)</f>
        <v>1071462.97</v>
      </c>
      <c r="P161" s="65">
        <f t="shared" si="11"/>
        <v>482653.32999999996</v>
      </c>
      <c r="Q161" s="65" t="s">
        <v>19</v>
      </c>
      <c r="R161" s="65">
        <f t="shared" si="14"/>
        <v>1061231.4849999999</v>
      </c>
      <c r="S161" s="65" t="s">
        <v>19</v>
      </c>
      <c r="T161" s="65">
        <f t="shared" si="15"/>
        <v>1061231.4849999999</v>
      </c>
    </row>
    <row r="162" spans="1:20" s="4" customFormat="1" ht="19.5" customHeight="1">
      <c r="A162" s="5">
        <v>150</v>
      </c>
      <c r="B162" s="58" t="s">
        <v>208</v>
      </c>
      <c r="C162" s="61" t="s">
        <v>15</v>
      </c>
      <c r="D162" s="77" t="s">
        <v>19</v>
      </c>
      <c r="E162" s="77">
        <v>44000</v>
      </c>
      <c r="F162" s="77">
        <v>115745</v>
      </c>
      <c r="G162" s="77">
        <v>36999</v>
      </c>
      <c r="H162" s="77">
        <v>115745</v>
      </c>
      <c r="I162" s="77">
        <v>115745</v>
      </c>
      <c r="J162" s="78">
        <v>44000</v>
      </c>
      <c r="K162" s="66" t="e">
        <f>VLOOKUP(B162,'[1]PRADO  LC 90  VX AT 3400CC 5P T'!B$11:H$370,7,0)</f>
        <v>#N/A</v>
      </c>
      <c r="L162" s="67">
        <f>VLOOKUP(B162,'[1]FORTUNER SR5 MT 4000CC 4X4'!B$12:H$402,7,0)</f>
        <v>44856.68</v>
      </c>
      <c r="M162" s="94">
        <f>VLOOKUP(B162,'[1]PRADO  LC 150  TX AT 4000CC 5P'!B$11:H$353,7,0)</f>
        <v>122336.4</v>
      </c>
      <c r="N162" s="67">
        <f>VLOOKUP(B162,'[1]BURBUJA  LC 80  AUTANA FZJ80 '!B$12:H$369,7,0)</f>
        <v>37719.339</v>
      </c>
      <c r="O162" s="67">
        <f>VLOOKUP(B162,'[1]PRADO  LC 150  TX-L AT 4000CC 5'!B$12:H$358,7,0)</f>
        <v>122336.4</v>
      </c>
      <c r="P162" s="65" t="s">
        <v>19</v>
      </c>
      <c r="Q162" s="65">
        <f t="shared" si="13"/>
        <v>44428.34</v>
      </c>
      <c r="R162" s="65">
        <f t="shared" si="14"/>
        <v>119040.7</v>
      </c>
      <c r="S162" s="65">
        <f t="shared" si="12"/>
        <v>37359.169500000004</v>
      </c>
      <c r="T162" s="65">
        <f t="shared" si="15"/>
        <v>119040.7</v>
      </c>
    </row>
    <row r="163" spans="1:20" s="4" customFormat="1" ht="19.5" customHeight="1">
      <c r="A163" s="5">
        <v>151</v>
      </c>
      <c r="B163" s="58" t="s">
        <v>209</v>
      </c>
      <c r="C163" s="61" t="s">
        <v>15</v>
      </c>
      <c r="D163" s="76">
        <v>23000</v>
      </c>
      <c r="E163" s="77">
        <v>23000</v>
      </c>
      <c r="F163" s="77">
        <v>23000</v>
      </c>
      <c r="G163" s="77">
        <v>42000</v>
      </c>
      <c r="H163" s="77">
        <v>23000</v>
      </c>
      <c r="I163" s="77">
        <v>23000</v>
      </c>
      <c r="J163" s="78">
        <v>23000</v>
      </c>
      <c r="K163" s="66">
        <f>VLOOKUP(B163,'[1]PRADO  LC 90  VX AT 3400CC 5P T'!B$11:H$370,7,0)</f>
        <v>23447.81</v>
      </c>
      <c r="L163" s="67">
        <f>VLOOKUP(B163,'[1]FORTUNER SR5 MT 4000CC 4X4'!B$12:H$402,7,0)</f>
        <v>23447.81</v>
      </c>
      <c r="M163" s="68">
        <f>VLOOKUP(B163,'[1]PRADO  LC 150  TX AT 4000CC 5P'!B$11:H$353,7,0)</f>
        <v>23447.81</v>
      </c>
      <c r="N163" s="67">
        <f>VLOOKUP(B163,'[1]BURBUJA  LC 80  AUTANA FZJ80 '!B$12:H$369,7,0)</f>
        <v>42817.74</v>
      </c>
      <c r="O163" s="67">
        <f>VLOOKUP(B163,'[1]PRADO  LC 150  TX-L AT 4000CC 5'!B$12:H$358,7,0)</f>
        <v>23447.81</v>
      </c>
      <c r="P163" s="65">
        <f t="shared" si="11"/>
        <v>23223.904999999999</v>
      </c>
      <c r="Q163" s="65">
        <f t="shared" si="13"/>
        <v>23223.904999999999</v>
      </c>
      <c r="R163" s="65">
        <f t="shared" si="14"/>
        <v>23223.904999999999</v>
      </c>
      <c r="S163" s="65">
        <f t="shared" si="12"/>
        <v>42408.869999999995</v>
      </c>
      <c r="T163" s="65">
        <f t="shared" si="15"/>
        <v>23223.904999999999</v>
      </c>
    </row>
    <row r="164" spans="1:20" s="4" customFormat="1" ht="19.5" customHeight="1">
      <c r="A164" s="5">
        <v>152</v>
      </c>
      <c r="B164" s="58" t="s">
        <v>210</v>
      </c>
      <c r="C164" s="61" t="s">
        <v>15</v>
      </c>
      <c r="D164" s="77" t="s">
        <v>69</v>
      </c>
      <c r="E164" s="77">
        <v>124000</v>
      </c>
      <c r="F164" s="77">
        <v>1247000</v>
      </c>
      <c r="G164" s="79" t="s">
        <v>19</v>
      </c>
      <c r="H164" s="77">
        <v>1247000</v>
      </c>
      <c r="I164" s="77">
        <v>1247000</v>
      </c>
      <c r="J164" s="78">
        <v>124000</v>
      </c>
      <c r="K164" s="66" t="e">
        <f>VLOOKUP(B164,'[1]PRADO  LC 90  VX AT 3400CC 5P T'!B$11:H$370,7,0)</f>
        <v>#N/A</v>
      </c>
      <c r="L164" s="67">
        <f>VLOOKUP(B164,'[1]FORTUNER SR5 MT 4000CC 4X4'!B$12:H$402,7,0)</f>
        <v>126414.28</v>
      </c>
      <c r="M164" s="94">
        <f>VLOOKUP(B164,'[1]PRADO  LC 150  TX AT 4000CC 5P'!B$11:H$353,7,0)</f>
        <v>1271279.0900000001</v>
      </c>
      <c r="N164" s="67" t="e">
        <f>VLOOKUP(B164,'[1]BURBUJA  LC 80  AUTANA FZJ80 '!B$12:H$369,7,0)</f>
        <v>#N/A</v>
      </c>
      <c r="O164" s="67">
        <f>VLOOKUP(B164,'[1]PRADO  LC 150  TX-L AT 4000CC 5'!B$12:H$358,7,0)</f>
        <v>1271279.0900000001</v>
      </c>
      <c r="P164" s="65" t="s">
        <v>19</v>
      </c>
      <c r="Q164" s="65">
        <f t="shared" si="13"/>
        <v>125207.14</v>
      </c>
      <c r="R164" s="65">
        <f t="shared" si="14"/>
        <v>1259139.5449999999</v>
      </c>
      <c r="S164" s="65" t="s">
        <v>19</v>
      </c>
      <c r="T164" s="65">
        <f t="shared" si="15"/>
        <v>1259139.5449999999</v>
      </c>
    </row>
    <row r="165" spans="1:20" s="4" customFormat="1" ht="19.5" customHeight="1">
      <c r="A165" s="5">
        <v>153</v>
      </c>
      <c r="B165" s="58" t="s">
        <v>211</v>
      </c>
      <c r="C165" s="61" t="s">
        <v>15</v>
      </c>
      <c r="D165" s="76">
        <v>594000</v>
      </c>
      <c r="E165" s="77">
        <v>395000</v>
      </c>
      <c r="F165" s="79" t="s">
        <v>19</v>
      </c>
      <c r="G165" s="79" t="s">
        <v>69</v>
      </c>
      <c r="H165" s="79" t="s">
        <v>19</v>
      </c>
      <c r="I165" s="79" t="s">
        <v>19</v>
      </c>
      <c r="J165" s="78">
        <v>395000</v>
      </c>
      <c r="K165" s="66">
        <f>VLOOKUP(B165,'[1]PRADO  LC 90  VX AT 3400CC 5P T'!B$11:H$370,7,0)</f>
        <v>585175.78</v>
      </c>
      <c r="L165" s="67">
        <f>VLOOKUP(B165,'[1]FORTUNER SR5 MT 4000CC 4X4'!B$12:H$402,7,0)</f>
        <v>402690.65</v>
      </c>
      <c r="M165" s="68" t="e">
        <f>VLOOKUP(B165,'[1]PRADO  LC 150  TX AT 4000CC 5P'!B$11:H$353,7,0)</f>
        <v>#N/A</v>
      </c>
      <c r="N165" s="67" t="e">
        <f>VLOOKUP(B165,'[1]BURBUJA  LC 80  AUTANA FZJ80 '!B$12:H$369,7,0)</f>
        <v>#N/A</v>
      </c>
      <c r="O165" s="67" t="e">
        <f>VLOOKUP(B165,'[1]PRADO  LC 150  TX-L AT 4000CC 5'!B$12:H$358,7,0)</f>
        <v>#N/A</v>
      </c>
      <c r="P165" s="65">
        <f t="shared" si="11"/>
        <v>589587.89</v>
      </c>
      <c r="Q165" s="65">
        <f t="shared" si="13"/>
        <v>398845.32500000001</v>
      </c>
      <c r="R165" s="65" t="s">
        <v>19</v>
      </c>
      <c r="S165" s="65" t="s">
        <v>19</v>
      </c>
      <c r="T165" s="65" t="s">
        <v>19</v>
      </c>
    </row>
    <row r="166" spans="1:20" s="4" customFormat="1" ht="19.5" customHeight="1">
      <c r="A166" s="5">
        <v>154</v>
      </c>
      <c r="B166" s="58" t="s">
        <v>212</v>
      </c>
      <c r="C166" s="61" t="s">
        <v>15</v>
      </c>
      <c r="D166" s="76">
        <v>586000</v>
      </c>
      <c r="E166" s="77">
        <v>631000</v>
      </c>
      <c r="F166" s="79" t="s">
        <v>19</v>
      </c>
      <c r="G166" s="77">
        <v>925000</v>
      </c>
      <c r="H166" s="79" t="s">
        <v>19</v>
      </c>
      <c r="I166" s="79" t="s">
        <v>19</v>
      </c>
      <c r="J166" s="78">
        <v>631000</v>
      </c>
      <c r="K166" s="66">
        <f>VLOOKUP(B166,'[1]PRADO  LC 90  VX AT 3400CC 5P T'!B$11:H$370,7,0)</f>
        <v>597409.42000000004</v>
      </c>
      <c r="L166" s="67">
        <f>VLOOKUP(B166,'[1]FORTUNER SR5 MT 4000CC 4X4'!B$12:H$402,7,0)</f>
        <v>707512.18</v>
      </c>
      <c r="M166" s="68" t="e">
        <f>VLOOKUP(B166,'[1]PRADO  LC 150  TX AT 4000CC 5P'!B$11:H$353,7,0)</f>
        <v>#N/A</v>
      </c>
      <c r="N166" s="67">
        <f>VLOOKUP(B166,'[1]BURBUJA  LC 80  AUTANA FZJ80 '!B$12:H$369,7,0)</f>
        <v>930776.11</v>
      </c>
      <c r="O166" s="67" t="e">
        <f>VLOOKUP(B166,'[1]PRADO  LC 150  TX-L AT 4000CC 5'!B$12:H$358,7,0)</f>
        <v>#N/A</v>
      </c>
      <c r="P166" s="65">
        <f t="shared" si="11"/>
        <v>591704.71</v>
      </c>
      <c r="Q166" s="65">
        <f t="shared" si="13"/>
        <v>669256.09000000008</v>
      </c>
      <c r="R166" s="65" t="s">
        <v>19</v>
      </c>
      <c r="S166" s="65">
        <f t="shared" si="12"/>
        <v>927888.05499999993</v>
      </c>
      <c r="T166" s="65" t="s">
        <v>19</v>
      </c>
    </row>
    <row r="167" spans="1:20" s="4" customFormat="1" ht="19.5" customHeight="1">
      <c r="A167" s="5">
        <v>155</v>
      </c>
      <c r="B167" s="58" t="s">
        <v>213</v>
      </c>
      <c r="C167" s="61" t="s">
        <v>15</v>
      </c>
      <c r="D167" s="76">
        <v>586000</v>
      </c>
      <c r="E167" s="77">
        <v>631000</v>
      </c>
      <c r="F167" s="79" t="s">
        <v>19</v>
      </c>
      <c r="G167" s="77">
        <v>925000</v>
      </c>
      <c r="H167" s="79" t="s">
        <v>19</v>
      </c>
      <c r="I167" s="79" t="s">
        <v>19</v>
      </c>
      <c r="J167" s="78">
        <v>631000</v>
      </c>
      <c r="K167" s="66">
        <f>VLOOKUP(B167,'[1]PRADO  LC 90  VX AT 3400CC 5P T'!B$11:H$370,7,0)</f>
        <v>597409.42000000004</v>
      </c>
      <c r="L167" s="67">
        <f>VLOOKUP(B167,'[1]FORTUNER SR5 MT 4000CC 4X4'!B$12:H$402,7,0)</f>
        <v>707512.18</v>
      </c>
      <c r="M167" s="68" t="e">
        <f>VLOOKUP(B167,'[1]PRADO  LC 150  TX AT 4000CC 5P'!B$11:H$353,7,0)</f>
        <v>#N/A</v>
      </c>
      <c r="N167" s="67">
        <f>VLOOKUP(B167,'[1]BURBUJA  LC 80  AUTANA FZJ80 '!B$12:H$369,7,0)</f>
        <v>930776.11</v>
      </c>
      <c r="O167" s="67" t="e">
        <f>VLOOKUP(B167,'[1]PRADO  LC 150  TX-L AT 4000CC 5'!B$12:H$358,7,0)</f>
        <v>#N/A</v>
      </c>
      <c r="P167" s="65">
        <f t="shared" si="11"/>
        <v>591704.71</v>
      </c>
      <c r="Q167" s="65">
        <f t="shared" si="13"/>
        <v>669256.09000000008</v>
      </c>
      <c r="R167" s="65" t="s">
        <v>19</v>
      </c>
      <c r="S167" s="65">
        <f t="shared" si="12"/>
        <v>927888.05499999993</v>
      </c>
      <c r="T167" s="65" t="s">
        <v>19</v>
      </c>
    </row>
    <row r="168" spans="1:20" s="4" customFormat="1" ht="19.5" customHeight="1">
      <c r="A168" s="5">
        <v>156</v>
      </c>
      <c r="B168" s="58" t="s">
        <v>214</v>
      </c>
      <c r="C168" s="61" t="s">
        <v>28</v>
      </c>
      <c r="D168" s="76">
        <v>1993000</v>
      </c>
      <c r="E168" s="77">
        <v>1677000</v>
      </c>
      <c r="F168" s="77">
        <v>1958000</v>
      </c>
      <c r="G168" s="77">
        <v>1517000</v>
      </c>
      <c r="H168" s="77">
        <v>1958000</v>
      </c>
      <c r="I168" s="77">
        <v>1958000</v>
      </c>
      <c r="J168" s="78">
        <v>1677000</v>
      </c>
      <c r="K168" s="66">
        <f>VLOOKUP(B168,'[1]PRADO  LC 90  VX AT 3400CC 5P T'!B$11:H$370,7,0)</f>
        <v>2031803.71</v>
      </c>
      <c r="L168" s="67">
        <f>VLOOKUP(B168,'[1]FORTUNER SR5 MT 4000CC 4X4'!B$12:H$402,7,0)</f>
        <v>1709651.19</v>
      </c>
      <c r="M168" s="68">
        <f>VLOOKUP(B168,'[1]PRADO  LC 150  TX AT 4000CC 5P'!B$11:H$353,7,0)</f>
        <v>1996122.26</v>
      </c>
      <c r="N168" s="67">
        <f>VLOOKUP(B168,'[1]BURBUJA  LC 80  AUTANA FZJ80 '!B$12:H$369,7,0)</f>
        <v>1546535.99</v>
      </c>
      <c r="O168" s="67">
        <f>VLOOKUP(B168,'[1]PRADO  LC 150  TX-L AT 4000CC 5'!B$12:H$358,7,0)</f>
        <v>1996122.26</v>
      </c>
      <c r="P168" s="65">
        <f t="shared" si="11"/>
        <v>2012401.855</v>
      </c>
      <c r="Q168" s="65">
        <f t="shared" si="13"/>
        <v>1693325.595</v>
      </c>
      <c r="R168" s="65">
        <f t="shared" si="14"/>
        <v>1977061.13</v>
      </c>
      <c r="S168" s="65">
        <f t="shared" si="12"/>
        <v>1531767.9950000001</v>
      </c>
      <c r="T168" s="65">
        <f t="shared" si="15"/>
        <v>1977061.13</v>
      </c>
    </row>
    <row r="169" spans="1:20" s="4" customFormat="1" ht="19.5" customHeight="1">
      <c r="A169" s="5">
        <v>157</v>
      </c>
      <c r="B169" s="58" t="s">
        <v>215</v>
      </c>
      <c r="C169" s="61" t="s">
        <v>15</v>
      </c>
      <c r="D169" s="76">
        <v>521000</v>
      </c>
      <c r="E169" s="77">
        <v>492000</v>
      </c>
      <c r="F169" s="77">
        <v>628999</v>
      </c>
      <c r="G169" s="77">
        <v>652999</v>
      </c>
      <c r="H169" s="77">
        <v>628999</v>
      </c>
      <c r="I169" s="77">
        <v>628999</v>
      </c>
      <c r="J169" s="78">
        <v>492000</v>
      </c>
      <c r="K169" s="66">
        <f>VLOOKUP(B169,'[1]PRADO  LC 90  VX AT 3400CC 5P T'!B$11:H$370,7,0)</f>
        <v>531143.87</v>
      </c>
      <c r="L169" s="67">
        <f>VLOOKUP(B169,'[1]FORTUNER SR5 MT 4000CC 4X4'!B$12:H$402,7,0)</f>
        <v>501579.24</v>
      </c>
      <c r="M169" s="68">
        <f>VLOOKUP(B169,'[1]PRADO  LC 150  TX AT 4000CC 5P'!B$11:H$353,7,0)</f>
        <v>641245.57900000003</v>
      </c>
      <c r="N169" s="67">
        <f>VLOOKUP(B169,'[1]BURBUJA  LC 80  AUTANA FZJ80 '!B$12:H$369,7,0)</f>
        <v>665712.85899999994</v>
      </c>
      <c r="O169" s="67">
        <f>VLOOKUP(B169,'[1]PRADO  LC 150  TX-L AT 4000CC 5'!B$12:H$358,7,0)</f>
        <v>641245.57900000003</v>
      </c>
      <c r="P169" s="65">
        <f t="shared" si="11"/>
        <v>526071.93500000006</v>
      </c>
      <c r="Q169" s="65">
        <f t="shared" si="13"/>
        <v>496789.62</v>
      </c>
      <c r="R169" s="65">
        <f t="shared" si="14"/>
        <v>635122.28949999996</v>
      </c>
      <c r="S169" s="65">
        <f t="shared" si="12"/>
        <v>659355.92949999997</v>
      </c>
      <c r="T169" s="65">
        <f t="shared" si="15"/>
        <v>635122.28949999996</v>
      </c>
    </row>
    <row r="170" spans="1:20" s="4" customFormat="1" ht="19.5" customHeight="1">
      <c r="A170" s="5">
        <v>158</v>
      </c>
      <c r="B170" s="58" t="s">
        <v>216</v>
      </c>
      <c r="C170" s="62" t="s">
        <v>15</v>
      </c>
      <c r="D170" s="76">
        <v>3535000</v>
      </c>
      <c r="E170" s="77">
        <v>3026000</v>
      </c>
      <c r="F170" s="77">
        <v>3403000</v>
      </c>
      <c r="G170" s="77">
        <v>2886000</v>
      </c>
      <c r="H170" s="77">
        <v>3403000</v>
      </c>
      <c r="I170" s="77">
        <v>3403000</v>
      </c>
      <c r="J170" s="78">
        <v>3026000</v>
      </c>
      <c r="K170" s="66">
        <f>VLOOKUP(B170,'[1]PRADO  LC 90  VX AT 3400CC 5P T'!B$11:H$370,7,0)</f>
        <v>3603826.45</v>
      </c>
      <c r="L170" s="67">
        <f>VLOOKUP(B170,'[1]FORTUNER SR5 MT 4000CC 4X4'!B$12:H$402,7,0)</f>
        <v>2395754.5</v>
      </c>
      <c r="M170" s="68">
        <f>VLOOKUP(B170,'[1]PRADO  LC 150  TX AT 4000CC 5P'!B$11:H$353,7,0)</f>
        <v>3256187.18</v>
      </c>
      <c r="N170" s="67">
        <f>VLOOKUP(B170,'[1]BURBUJA  LC 80  AUTANA FZJ80 '!B$12:H$369,7,0)</f>
        <v>3238856.19</v>
      </c>
      <c r="O170" s="67">
        <f>VLOOKUP(B170,'[1]PRADO  LC 150  TX-L AT 4000CC 5'!B$12:H$358,7,0)</f>
        <v>3256187.18</v>
      </c>
      <c r="P170" s="65">
        <f t="shared" si="11"/>
        <v>3569413.2250000001</v>
      </c>
      <c r="Q170" s="65">
        <f t="shared" si="13"/>
        <v>2710877.25</v>
      </c>
      <c r="R170" s="65">
        <f t="shared" si="14"/>
        <v>3329593.59</v>
      </c>
      <c r="S170" s="65">
        <f t="shared" si="12"/>
        <v>3062428.0949999997</v>
      </c>
      <c r="T170" s="65">
        <f t="shared" si="15"/>
        <v>3329593.59</v>
      </c>
    </row>
    <row r="171" spans="1:20" s="4" customFormat="1" ht="19.5" customHeight="1">
      <c r="A171" s="5">
        <v>159</v>
      </c>
      <c r="B171" s="58" t="s">
        <v>218</v>
      </c>
      <c r="C171" s="61" t="s">
        <v>15</v>
      </c>
      <c r="D171" s="77" t="s">
        <v>19</v>
      </c>
      <c r="E171" s="77">
        <v>1745001</v>
      </c>
      <c r="F171" s="79" t="s">
        <v>19</v>
      </c>
      <c r="G171" s="77">
        <v>2098000</v>
      </c>
      <c r="H171" s="79" t="s">
        <v>19</v>
      </c>
      <c r="I171" s="79" t="s">
        <v>19</v>
      </c>
      <c r="J171" s="78">
        <v>1745001</v>
      </c>
      <c r="K171" s="66" t="e">
        <f>VLOOKUP(B171,'[1]PRADO  LC 90  VX AT 3400CC 5P T'!B$11:H$370,7,0)</f>
        <v>#N/A</v>
      </c>
      <c r="L171" s="67">
        <f>VLOOKUP(B171,'[1]FORTUNER SR5 MT 4000CC 4X4'!B$12:H$402,7,0)</f>
        <v>1778976.2009999999</v>
      </c>
      <c r="M171" s="94" t="e">
        <f>VLOOKUP(B171,'[1]PRADO  LC 150  TX AT 4000CC 5P'!B$11:H$353,7,0)</f>
        <v>#N/A</v>
      </c>
      <c r="N171" s="67">
        <f>VLOOKUP(B171,'[1]BURBUJA  LC 80  AUTANA FZJ80 '!B$12:H$369,7,0)</f>
        <v>2348858.88</v>
      </c>
      <c r="O171" s="67" t="e">
        <f>VLOOKUP(B171,'[1]PRADO  LC 150  TX-L AT 4000CC 5'!B$12:H$358,7,0)</f>
        <v>#N/A</v>
      </c>
      <c r="P171" s="65" t="s">
        <v>19</v>
      </c>
      <c r="Q171" s="65">
        <f t="shared" si="13"/>
        <v>1761988.6004999999</v>
      </c>
      <c r="R171" s="65" t="s">
        <v>19</v>
      </c>
      <c r="S171" s="65">
        <f t="shared" si="12"/>
        <v>2223429.44</v>
      </c>
      <c r="T171" s="65" t="s">
        <v>19</v>
      </c>
    </row>
    <row r="172" spans="1:20" s="4" customFormat="1" ht="19.5" customHeight="1">
      <c r="A172" s="5">
        <v>160</v>
      </c>
      <c r="B172" s="58" t="s">
        <v>219</v>
      </c>
      <c r="C172" s="61" t="s">
        <v>15</v>
      </c>
      <c r="D172" s="77" t="s">
        <v>19</v>
      </c>
      <c r="E172" s="77">
        <v>1745001</v>
      </c>
      <c r="F172" s="79" t="s">
        <v>19</v>
      </c>
      <c r="G172" s="77">
        <v>2098000</v>
      </c>
      <c r="H172" s="79" t="s">
        <v>19</v>
      </c>
      <c r="I172" s="79" t="s">
        <v>19</v>
      </c>
      <c r="J172" s="78">
        <v>1745001</v>
      </c>
      <c r="K172" s="66" t="e">
        <f>VLOOKUP(B172,'[1]PRADO  LC 90  VX AT 3400CC 5P T'!B$11:H$370,7,0)</f>
        <v>#N/A</v>
      </c>
      <c r="L172" s="67">
        <f>VLOOKUP(B172,'[1]FORTUNER SR5 MT 4000CC 4X4'!B$12:H$402,7,0)</f>
        <v>1778976.2009999999</v>
      </c>
      <c r="M172" s="94" t="e">
        <f>VLOOKUP(B172,'[1]PRADO  LC 150  TX AT 4000CC 5P'!B$11:H$353,7,0)</f>
        <v>#N/A</v>
      </c>
      <c r="N172" s="67">
        <f>VLOOKUP(B172,'[1]BURBUJA  LC 80  AUTANA FZJ80 '!B$12:H$369,7,0)</f>
        <v>2348858.88</v>
      </c>
      <c r="O172" s="67" t="e">
        <f>VLOOKUP(B172,'[1]PRADO  LC 150  TX-L AT 4000CC 5'!B$12:H$358,7,0)</f>
        <v>#N/A</v>
      </c>
      <c r="P172" s="65" t="s">
        <v>19</v>
      </c>
      <c r="Q172" s="65">
        <f t="shared" si="13"/>
        <v>1761988.6004999999</v>
      </c>
      <c r="R172" s="65" t="s">
        <v>19</v>
      </c>
      <c r="S172" s="65">
        <f t="shared" si="12"/>
        <v>2223429.44</v>
      </c>
      <c r="T172" s="65" t="s">
        <v>19</v>
      </c>
    </row>
    <row r="173" spans="1:20" s="4" customFormat="1" ht="19.5" customHeight="1">
      <c r="A173" s="5">
        <v>161</v>
      </c>
      <c r="B173" s="58" t="s">
        <v>220</v>
      </c>
      <c r="C173" s="61" t="s">
        <v>15</v>
      </c>
      <c r="D173" s="77" t="s">
        <v>19</v>
      </c>
      <c r="E173" s="77">
        <v>1461999</v>
      </c>
      <c r="F173" s="79" t="s">
        <v>19</v>
      </c>
      <c r="G173" s="77">
        <v>1525000</v>
      </c>
      <c r="H173" s="79" t="s">
        <v>19</v>
      </c>
      <c r="I173" s="79" t="s">
        <v>19</v>
      </c>
      <c r="J173" s="78">
        <v>1461999</v>
      </c>
      <c r="K173" s="66" t="e">
        <f>VLOOKUP(B173,'[1]PRADO  LC 90  VX AT 3400CC 5P T'!B$11:H$370,7,0)</f>
        <v>#N/A</v>
      </c>
      <c r="L173" s="67">
        <f>VLOOKUP(B173,'[1]FORTUNER SR5 MT 4000CC 4X4'!B$12:H$402,7,0)</f>
        <v>1635229.88</v>
      </c>
      <c r="M173" s="94" t="e">
        <f>VLOOKUP(B173,'[1]PRADO  LC 150  TX AT 4000CC 5P'!B$11:H$353,7,0)</f>
        <v>#N/A</v>
      </c>
      <c r="N173" s="67">
        <f>VLOOKUP(B173,'[1]BURBUJA  LC 80  AUTANA FZJ80 '!B$12:H$369,7,0)</f>
        <v>1706592.78</v>
      </c>
      <c r="O173" s="67" t="e">
        <f>VLOOKUP(B173,'[1]PRADO  LC 150  TX-L AT 4000CC 5'!B$12:H$358,7,0)</f>
        <v>#N/A</v>
      </c>
      <c r="P173" s="65" t="s">
        <v>19</v>
      </c>
      <c r="Q173" s="65">
        <f t="shared" si="13"/>
        <v>1548614.44</v>
      </c>
      <c r="R173" s="65" t="s">
        <v>19</v>
      </c>
      <c r="S173" s="65">
        <f t="shared" si="12"/>
        <v>1615796.3900000001</v>
      </c>
      <c r="T173" s="65" t="s">
        <v>19</v>
      </c>
    </row>
    <row r="174" spans="1:20" s="4" customFormat="1" ht="19.5" customHeight="1">
      <c r="A174" s="5">
        <v>162</v>
      </c>
      <c r="B174" s="58" t="s">
        <v>221</v>
      </c>
      <c r="C174" s="62" t="s">
        <v>15</v>
      </c>
      <c r="D174" s="77" t="s">
        <v>19</v>
      </c>
      <c r="E174" s="77">
        <v>900001</v>
      </c>
      <c r="F174" s="79" t="s">
        <v>19</v>
      </c>
      <c r="G174" s="77">
        <v>1013878</v>
      </c>
      <c r="H174" s="79" t="s">
        <v>19</v>
      </c>
      <c r="I174" s="79" t="s">
        <v>19</v>
      </c>
      <c r="J174" s="78">
        <v>900001</v>
      </c>
      <c r="K174" s="66" t="e">
        <f>VLOOKUP(B174,'[1]PRADO  LC 90  VX AT 3400CC 5P T'!B$11:H$370,7,0)</f>
        <v>#N/A</v>
      </c>
      <c r="L174" s="67">
        <f>VLOOKUP(B174,'[1]FORTUNER SR5 MT 4000CC 4X4'!B$12:H$402,7,0)</f>
        <v>917524.05099999998</v>
      </c>
      <c r="M174" s="94" t="e">
        <f>VLOOKUP(B174,'[1]PRADO  LC 150  TX AT 4000CC 5P'!B$11:H$353,7,0)</f>
        <v>#N/A</v>
      </c>
      <c r="N174" s="67">
        <f>VLOOKUP(B174,'[1]BURBUJA  LC 80  AUTANA FZJ80 '!B$12:H$369,7,0)</f>
        <v>1212149.83</v>
      </c>
      <c r="O174" s="67" t="e">
        <f>VLOOKUP(B174,'[1]PRADO  LC 150  TX-L AT 4000CC 5'!B$12:H$358,7,0)</f>
        <v>#N/A</v>
      </c>
      <c r="P174" s="65" t="s">
        <v>19</v>
      </c>
      <c r="Q174" s="65">
        <f t="shared" si="13"/>
        <v>908762.52549999999</v>
      </c>
      <c r="R174" s="65" t="s">
        <v>19</v>
      </c>
      <c r="S174" s="65">
        <f t="shared" si="12"/>
        <v>1113013.915</v>
      </c>
      <c r="T174" s="65" t="s">
        <v>19</v>
      </c>
    </row>
    <row r="175" spans="1:20" s="4" customFormat="1" ht="19.5" customHeight="1">
      <c r="A175" s="5">
        <v>163</v>
      </c>
      <c r="B175" s="58" t="s">
        <v>222</v>
      </c>
      <c r="C175" s="61" t="s">
        <v>28</v>
      </c>
      <c r="D175" s="77" t="s">
        <v>19</v>
      </c>
      <c r="E175" s="77">
        <v>560000</v>
      </c>
      <c r="F175" s="79" t="s">
        <v>19</v>
      </c>
      <c r="G175" s="77">
        <v>883000</v>
      </c>
      <c r="H175" s="79" t="s">
        <v>19</v>
      </c>
      <c r="I175" s="79" t="s">
        <v>19</v>
      </c>
      <c r="J175" s="78">
        <v>560000</v>
      </c>
      <c r="K175" s="66" t="e">
        <f>VLOOKUP(B175,'[1]PRADO  LC 90  VX AT 3400CC 5P T'!B$11:H$370,7,0)</f>
        <v>#N/A</v>
      </c>
      <c r="L175" s="67">
        <f>VLOOKUP(B175,'[1]FORTUNER SR5 MT 4000CC 4X4'!B$12:H$402,7,0)</f>
        <v>772758.26</v>
      </c>
      <c r="M175" s="94" t="e">
        <f>VLOOKUP(B175,'[1]PRADO  LC 150  TX AT 4000CC 5P'!B$11:H$353,7,0)</f>
        <v>#N/A</v>
      </c>
      <c r="N175" s="67">
        <f>VLOOKUP(B175,'[1]BURBUJA  LC 80  AUTANA FZJ80 '!B$12:H$369,7,0)</f>
        <v>988885.9</v>
      </c>
      <c r="O175" s="67" t="e">
        <f>VLOOKUP(B175,'[1]PRADO  LC 150  TX-L AT 4000CC 5'!B$12:H$358,7,0)</f>
        <v>#N/A</v>
      </c>
      <c r="P175" s="65" t="s">
        <v>19</v>
      </c>
      <c r="Q175" s="65">
        <f t="shared" si="13"/>
        <v>666379.13</v>
      </c>
      <c r="R175" s="65" t="s">
        <v>19</v>
      </c>
      <c r="S175" s="65">
        <f t="shared" si="12"/>
        <v>935942.95</v>
      </c>
      <c r="T175" s="65" t="s">
        <v>19</v>
      </c>
    </row>
    <row r="176" spans="1:20" s="4" customFormat="1" ht="19.5" customHeight="1">
      <c r="A176" s="5">
        <v>164</v>
      </c>
      <c r="B176" s="58" t="s">
        <v>223</v>
      </c>
      <c r="C176" s="61" t="s">
        <v>28</v>
      </c>
      <c r="D176" s="77" t="s">
        <v>19</v>
      </c>
      <c r="E176" s="77">
        <v>1055000</v>
      </c>
      <c r="F176" s="79" t="s">
        <v>19</v>
      </c>
      <c r="G176" s="77">
        <v>929000</v>
      </c>
      <c r="H176" s="79" t="s">
        <v>19</v>
      </c>
      <c r="I176" s="79" t="s">
        <v>19</v>
      </c>
      <c r="J176" s="78">
        <v>1055000</v>
      </c>
      <c r="K176" s="66" t="e">
        <f>VLOOKUP(B176,'[1]PRADO  LC 90  VX AT 3400CC 5P T'!B$11:H$370,7,0)</f>
        <v>#N/A</v>
      </c>
      <c r="L176" s="67">
        <f>VLOOKUP(B176,'[1]FORTUNER SR5 MT 4000CC 4X4'!B$12:H$402,7,0)</f>
        <v>1075540.8500000001</v>
      </c>
      <c r="M176" s="94" t="e">
        <f>VLOOKUP(B176,'[1]PRADO  LC 150  TX AT 4000CC 5P'!B$11:H$353,7,0)</f>
        <v>#N/A</v>
      </c>
      <c r="N176" s="67">
        <f>VLOOKUP(B176,'[1]BURBUJA  LC 80  AUTANA FZJ80 '!B$12:H$369,7,0)</f>
        <v>1040878.87</v>
      </c>
      <c r="O176" s="67" t="e">
        <f>VLOOKUP(B176,'[1]PRADO  LC 150  TX-L AT 4000CC 5'!B$12:H$358,7,0)</f>
        <v>#N/A</v>
      </c>
      <c r="P176" s="65" t="s">
        <v>19</v>
      </c>
      <c r="Q176" s="65">
        <f t="shared" si="13"/>
        <v>1065270.425</v>
      </c>
      <c r="R176" s="65" t="s">
        <v>19</v>
      </c>
      <c r="S176" s="65">
        <f t="shared" si="12"/>
        <v>984939.43500000006</v>
      </c>
      <c r="T176" s="65" t="s">
        <v>19</v>
      </c>
    </row>
    <row r="177" spans="1:20" s="4" customFormat="1" ht="19.5" customHeight="1">
      <c r="A177" s="5">
        <v>165</v>
      </c>
      <c r="B177" s="58" t="s">
        <v>224</v>
      </c>
      <c r="C177" s="61" t="s">
        <v>28</v>
      </c>
      <c r="D177" s="77" t="s">
        <v>19</v>
      </c>
      <c r="E177" s="77">
        <v>1023387</v>
      </c>
      <c r="F177" s="79" t="s">
        <v>19</v>
      </c>
      <c r="G177" s="77">
        <v>1297000</v>
      </c>
      <c r="H177" s="79" t="s">
        <v>19</v>
      </c>
      <c r="I177" s="79" t="s">
        <v>19</v>
      </c>
      <c r="J177" s="78">
        <v>1023387</v>
      </c>
      <c r="K177" s="66" t="e">
        <f>VLOOKUP(B177,'[1]PRADO  LC 90  VX AT 3400CC 5P T'!B$11:H$370,7,0)</f>
        <v>#N/A</v>
      </c>
      <c r="L177" s="67">
        <f>VLOOKUP(B177,'[1]FORTUNER SR5 MT 4000CC 4X4'!B$12:H$402,7,0)</f>
        <v>926699.28099999996</v>
      </c>
      <c r="M177" s="94" t="e">
        <f>VLOOKUP(B177,'[1]PRADO  LC 150  TX AT 4000CC 5P'!B$11:H$353,7,0)</f>
        <v>#N/A</v>
      </c>
      <c r="N177" s="67">
        <f>VLOOKUP(B177,'[1]BURBUJA  LC 80  AUTANA FZJ80 '!B$12:H$369,7,0)</f>
        <v>1322252.5900000001</v>
      </c>
      <c r="O177" s="67" t="e">
        <f>VLOOKUP(B177,'[1]PRADO  LC 150  TX-L AT 4000CC 5'!B$12:H$358,7,0)</f>
        <v>#N/A</v>
      </c>
      <c r="P177" s="65" t="s">
        <v>19</v>
      </c>
      <c r="Q177" s="65">
        <f t="shared" si="13"/>
        <v>975043.14049999998</v>
      </c>
      <c r="R177" s="65" t="s">
        <v>19</v>
      </c>
      <c r="S177" s="65">
        <f t="shared" si="12"/>
        <v>1309626.2949999999</v>
      </c>
      <c r="T177" s="65" t="s">
        <v>19</v>
      </c>
    </row>
    <row r="178" spans="1:20" s="4" customFormat="1" ht="19.5" customHeight="1">
      <c r="A178" s="5">
        <v>166</v>
      </c>
      <c r="B178" s="58" t="s">
        <v>225</v>
      </c>
      <c r="C178" s="61" t="s">
        <v>15</v>
      </c>
      <c r="D178" s="77" t="s">
        <v>19</v>
      </c>
      <c r="E178" s="77">
        <v>1023387</v>
      </c>
      <c r="F178" s="79" t="s">
        <v>19</v>
      </c>
      <c r="G178" s="79" t="s">
        <v>19</v>
      </c>
      <c r="H178" s="79" t="s">
        <v>19</v>
      </c>
      <c r="I178" s="79" t="s">
        <v>19</v>
      </c>
      <c r="J178" s="78">
        <v>1023387</v>
      </c>
      <c r="K178" s="66" t="e">
        <f>VLOOKUP(B178,'[1]PRADO  LC 90  VX AT 3400CC 5P T'!B$11:H$370,7,0)</f>
        <v>#N/A</v>
      </c>
      <c r="L178" s="67">
        <f>VLOOKUP(B178,'[1]FORTUNER SR5 MT 4000CC 4X4'!B$12:H$402,7,0)</f>
        <v>926699.28099999996</v>
      </c>
      <c r="M178" s="94" t="e">
        <f>VLOOKUP(B178,'[1]PRADO  LC 150  TX AT 4000CC 5P'!B$11:H$353,7,0)</f>
        <v>#N/A</v>
      </c>
      <c r="N178" s="67" t="e">
        <f>VLOOKUP(B178,'[1]BURBUJA  LC 80  AUTANA FZJ80 '!B$12:H$369,7,0)</f>
        <v>#N/A</v>
      </c>
      <c r="O178" s="67" t="e">
        <f>VLOOKUP(B178,'[1]PRADO  LC 150  TX-L AT 4000CC 5'!B$12:H$358,7,0)</f>
        <v>#N/A</v>
      </c>
      <c r="P178" s="65" t="s">
        <v>19</v>
      </c>
      <c r="Q178" s="65">
        <f t="shared" si="13"/>
        <v>975043.14049999998</v>
      </c>
      <c r="R178" s="65" t="s">
        <v>19</v>
      </c>
      <c r="S178" s="65" t="s">
        <v>19</v>
      </c>
      <c r="T178" s="65" t="s">
        <v>19</v>
      </c>
    </row>
    <row r="179" spans="1:20" s="4" customFormat="1" ht="19.5" customHeight="1">
      <c r="A179" s="5">
        <v>167</v>
      </c>
      <c r="B179" s="58" t="s">
        <v>226</v>
      </c>
      <c r="C179" s="61" t="s">
        <v>15</v>
      </c>
      <c r="D179" s="76">
        <v>2043000</v>
      </c>
      <c r="E179" s="77">
        <v>2123000</v>
      </c>
      <c r="F179" s="77">
        <v>2043000</v>
      </c>
      <c r="G179" s="79" t="s">
        <v>69</v>
      </c>
      <c r="H179" s="77">
        <v>2043000</v>
      </c>
      <c r="I179" s="77">
        <v>2043000</v>
      </c>
      <c r="J179" s="78">
        <v>2123000</v>
      </c>
      <c r="K179" s="66">
        <f>VLOOKUP(B179,'[1]PRADO  LC 90  VX AT 3400CC 5P T'!B$11:H$370,7,0)</f>
        <v>2082777.21</v>
      </c>
      <c r="L179" s="67">
        <f>VLOOKUP(B179,'[1]FORTUNER SR5 MT 4000CC 4X4'!B$12:H$402,7,0)</f>
        <v>2380462.4500000002</v>
      </c>
      <c r="M179" s="68">
        <f>VLOOKUP(B179,'[1]PRADO  LC 150  TX AT 4000CC 5P'!B$11:H$353,7,0)</f>
        <v>2082777.21</v>
      </c>
      <c r="N179" s="67" t="e">
        <f>VLOOKUP(B179,'[1]BURBUJA  LC 80  AUTANA FZJ80 '!B$12:H$369,7,0)</f>
        <v>#N/A</v>
      </c>
      <c r="O179" s="67">
        <f>VLOOKUP(B179,'[1]PRADO  LC 150  TX-L AT 4000CC 5'!B$12:H$358,7,0)</f>
        <v>2082777.21</v>
      </c>
      <c r="P179" s="65">
        <f t="shared" si="11"/>
        <v>2062888.605</v>
      </c>
      <c r="Q179" s="65">
        <f t="shared" si="13"/>
        <v>2251731.2250000001</v>
      </c>
      <c r="R179" s="65">
        <f t="shared" si="14"/>
        <v>2062888.605</v>
      </c>
      <c r="S179" s="65" t="s">
        <v>19</v>
      </c>
      <c r="T179" s="65">
        <f t="shared" si="15"/>
        <v>2062888.605</v>
      </c>
    </row>
    <row r="180" spans="1:20" s="4" customFormat="1" ht="19.5" customHeight="1">
      <c r="A180" s="5">
        <v>168</v>
      </c>
      <c r="B180" s="58" t="s">
        <v>227</v>
      </c>
      <c r="C180" s="61" t="s">
        <v>15</v>
      </c>
      <c r="D180" s="76">
        <v>99000</v>
      </c>
      <c r="E180" s="77">
        <v>128000</v>
      </c>
      <c r="F180" s="79" t="s">
        <v>19</v>
      </c>
      <c r="G180" s="77">
        <v>185000</v>
      </c>
      <c r="H180" s="79" t="s">
        <v>19</v>
      </c>
      <c r="I180" s="79" t="s">
        <v>19</v>
      </c>
      <c r="J180" s="78">
        <v>128000</v>
      </c>
      <c r="K180" s="66">
        <f>VLOOKUP(B180,'[1]PRADO  LC 90  VX AT 3400CC 5P T'!B$11:H$370,7,0)</f>
        <v>100927.53</v>
      </c>
      <c r="L180" s="67">
        <f>VLOOKUP(B180,'[1]FORTUNER SR5 MT 4000CC 4X4'!B$12:H$402,7,0)</f>
        <v>130492.16</v>
      </c>
      <c r="M180" s="68" t="e">
        <f>VLOOKUP(B180,'[1]PRADO  LC 150  TX AT 4000CC 5P'!B$11:H$353,7,0)</f>
        <v>#N/A</v>
      </c>
      <c r="N180" s="67">
        <f>VLOOKUP(B180,'[1]BURBUJA  LC 80  AUTANA FZJ80 '!B$12:H$369,7,0)</f>
        <v>188601.95</v>
      </c>
      <c r="O180" s="67" t="e">
        <f>VLOOKUP(B180,'[1]PRADO  LC 150  TX-L AT 4000CC 5'!B$12:H$358,7,0)</f>
        <v>#N/A</v>
      </c>
      <c r="P180" s="65">
        <f t="shared" si="11"/>
        <v>99963.764999999999</v>
      </c>
      <c r="Q180" s="65">
        <f t="shared" si="13"/>
        <v>129246.08</v>
      </c>
      <c r="R180" s="65" t="s">
        <v>19</v>
      </c>
      <c r="S180" s="65">
        <f t="shared" si="12"/>
        <v>186800.97500000001</v>
      </c>
      <c r="T180" s="65" t="s">
        <v>19</v>
      </c>
    </row>
    <row r="181" spans="1:20" s="4" customFormat="1" ht="19.5" customHeight="1">
      <c r="A181" s="5">
        <v>169</v>
      </c>
      <c r="B181" s="58" t="s">
        <v>228</v>
      </c>
      <c r="C181" s="61" t="s">
        <v>15</v>
      </c>
      <c r="D181" s="76">
        <v>4755000</v>
      </c>
      <c r="E181" s="79" t="s">
        <v>69</v>
      </c>
      <c r="F181" s="77">
        <v>1135001</v>
      </c>
      <c r="G181" s="77">
        <v>5199001</v>
      </c>
      <c r="H181" s="77">
        <v>1135001</v>
      </c>
      <c r="I181" s="77">
        <v>1135001</v>
      </c>
      <c r="J181" s="80" t="s">
        <v>69</v>
      </c>
      <c r="K181" s="66">
        <f>VLOOKUP(B181,'[1]PRADO  LC 90  VX AT 3400CC 5P T'!B$11:H$370,7,0)</f>
        <v>5325711.28</v>
      </c>
      <c r="L181" s="67" t="e">
        <f>VLOOKUP(B181,'[1]FORTUNER SR5 MT 4000CC 4X4'!B$12:H$402,7,0)</f>
        <v>#N/A</v>
      </c>
      <c r="M181" s="68">
        <f>VLOOKUP(B181,'[1]PRADO  LC 150  TX AT 4000CC 5P'!B$11:H$353,7,0)</f>
        <v>4197157.99</v>
      </c>
      <c r="N181" s="67">
        <f>VLOOKUP(B181,'[1]BURBUJA  LC 80  AUTANA FZJ80 '!B$12:H$369,7,0)</f>
        <v>5300225.5810000002</v>
      </c>
      <c r="O181" s="67">
        <f>VLOOKUP(B181,'[1]PRADO  LC 150  TX-L AT 4000CC 5'!B$12:H$358,7,0)</f>
        <v>4197157.99</v>
      </c>
      <c r="P181" s="65">
        <f t="shared" si="11"/>
        <v>5040355.6400000006</v>
      </c>
      <c r="Q181" s="65" t="s">
        <v>19</v>
      </c>
      <c r="R181" s="65">
        <f t="shared" si="14"/>
        <v>2666079.4950000001</v>
      </c>
      <c r="S181" s="65">
        <f t="shared" si="12"/>
        <v>5249613.2905000001</v>
      </c>
      <c r="T181" s="65">
        <f t="shared" si="15"/>
        <v>2666079.4950000001</v>
      </c>
    </row>
    <row r="182" spans="1:20" s="4" customFormat="1" ht="19.5" customHeight="1">
      <c r="A182" s="5">
        <v>170</v>
      </c>
      <c r="B182" s="58" t="s">
        <v>229</v>
      </c>
      <c r="C182" s="61" t="s">
        <v>15</v>
      </c>
      <c r="D182" s="77" t="s">
        <v>19</v>
      </c>
      <c r="E182" s="77">
        <v>900001</v>
      </c>
      <c r="F182" s="79" t="s">
        <v>19</v>
      </c>
      <c r="G182" s="77">
        <v>1013878</v>
      </c>
      <c r="H182" s="79" t="s">
        <v>19</v>
      </c>
      <c r="I182" s="79" t="s">
        <v>19</v>
      </c>
      <c r="J182" s="78">
        <v>900001</v>
      </c>
      <c r="K182" s="66" t="e">
        <f>VLOOKUP(B182,'[1]PRADO  LC 90  VX AT 3400CC 5P T'!B$11:H$370,7,0)</f>
        <v>#N/A</v>
      </c>
      <c r="L182" s="67">
        <f>VLOOKUP(B182,'[1]FORTUNER SR5 MT 4000CC 4X4'!B$12:H$402,7,0)</f>
        <v>917524.05099999998</v>
      </c>
      <c r="M182" s="94" t="e">
        <f>VLOOKUP(B182,'[1]PRADO  LC 150  TX AT 4000CC 5P'!B$11:H$353,7,0)</f>
        <v>#N/A</v>
      </c>
      <c r="N182" s="67">
        <f>VLOOKUP(B182,'[1]BURBUJA  LC 80  AUTANA FZJ80 '!B$12:H$369,7,0)</f>
        <v>1212149.83</v>
      </c>
      <c r="O182" s="67" t="e">
        <f>VLOOKUP(B182,'[1]PRADO  LC 150  TX-L AT 4000CC 5'!B$12:H$358,7,0)</f>
        <v>#N/A</v>
      </c>
      <c r="P182" s="65" t="s">
        <v>19</v>
      </c>
      <c r="Q182" s="65">
        <f t="shared" si="13"/>
        <v>908762.52549999999</v>
      </c>
      <c r="R182" s="65" t="s">
        <v>19</v>
      </c>
      <c r="S182" s="65">
        <f t="shared" si="12"/>
        <v>1113013.915</v>
      </c>
      <c r="T182" s="65" t="s">
        <v>19</v>
      </c>
    </row>
    <row r="183" spans="1:20" s="4" customFormat="1" ht="19.5" customHeight="1">
      <c r="A183" s="5">
        <v>171</v>
      </c>
      <c r="B183" s="58" t="s">
        <v>230</v>
      </c>
      <c r="C183" s="61" t="s">
        <v>15</v>
      </c>
      <c r="D183" s="76">
        <v>664000</v>
      </c>
      <c r="E183" s="77">
        <v>349000</v>
      </c>
      <c r="F183" s="77">
        <v>2459001</v>
      </c>
      <c r="G183" s="77">
        <v>664000</v>
      </c>
      <c r="H183" s="77">
        <v>2459001</v>
      </c>
      <c r="I183" s="77">
        <v>2459001</v>
      </c>
      <c r="J183" s="78">
        <v>349000</v>
      </c>
      <c r="K183" s="66">
        <f>VLOOKUP(B183,'[1]PRADO  LC 90  VX AT 3400CC 5P T'!B$11:H$370,7,0)</f>
        <v>676928.08</v>
      </c>
      <c r="L183" s="67">
        <f>VLOOKUP(B183,'[1]FORTUNER SR5 MT 4000CC 4X4'!B$12:H$402,7,0)</f>
        <v>352736.62</v>
      </c>
      <c r="M183" s="68">
        <f>VLOOKUP(B183,'[1]PRADO  LC 150  TX AT 4000CC 5P'!B$11:H$353,7,0)</f>
        <v>2506877.781</v>
      </c>
      <c r="N183" s="67">
        <f>VLOOKUP(B183,'[1]BURBUJA  LC 80  AUTANA FZJ80 '!B$12:H$369,7,0)</f>
        <v>676928.08</v>
      </c>
      <c r="O183" s="67">
        <f>VLOOKUP(B183,'[1]PRADO  LC 150  TX-L AT 4000CC 5'!B$12:H$358,7,0)</f>
        <v>2506877.781</v>
      </c>
      <c r="P183" s="65">
        <f t="shared" si="11"/>
        <v>670464.04</v>
      </c>
      <c r="Q183" s="65">
        <f t="shared" si="13"/>
        <v>350868.31</v>
      </c>
      <c r="R183" s="65">
        <f t="shared" si="14"/>
        <v>2482939.3904999997</v>
      </c>
      <c r="S183" s="65">
        <f t="shared" si="12"/>
        <v>670464.04</v>
      </c>
      <c r="T183" s="65">
        <f t="shared" si="15"/>
        <v>2482939.3904999997</v>
      </c>
    </row>
    <row r="184" spans="1:20" s="4" customFormat="1" ht="19.5" customHeight="1">
      <c r="A184" s="5">
        <v>172</v>
      </c>
      <c r="B184" s="58" t="s">
        <v>231</v>
      </c>
      <c r="C184" s="61" t="s">
        <v>15</v>
      </c>
      <c r="D184" s="76">
        <v>128000</v>
      </c>
      <c r="E184" s="77">
        <v>113000</v>
      </c>
      <c r="F184" s="77">
        <v>113000</v>
      </c>
      <c r="G184" s="77">
        <v>109000</v>
      </c>
      <c r="H184" s="77">
        <v>113000</v>
      </c>
      <c r="I184" s="77">
        <v>113000</v>
      </c>
      <c r="J184" s="78">
        <v>113000</v>
      </c>
      <c r="K184" s="66">
        <f>VLOOKUP(B184,'[1]PRADO  LC 90  VX AT 3400CC 5P T'!B$11:H$370,7,0)</f>
        <v>143745.26999999999</v>
      </c>
      <c r="L184" s="67">
        <f>VLOOKUP(B184,'[1]FORTUNER SR5 MT 4000CC 4X4'!B$12:H$402,7,0)</f>
        <v>115200.11</v>
      </c>
      <c r="M184" s="68">
        <f>VLOOKUP(B184,'[1]PRADO  LC 150  TX AT 4000CC 5P'!B$11:H$353,7,0)</f>
        <v>115200.11</v>
      </c>
      <c r="N184" s="67">
        <f>VLOOKUP(B184,'[1]BURBUJA  LC 80  AUTANA FZJ80 '!B$12:H$369,7,0)</f>
        <v>111122.23</v>
      </c>
      <c r="O184" s="67">
        <f>VLOOKUP(B184,'[1]PRADO  LC 150  TX-L AT 4000CC 5'!B$12:H$358,7,0)</f>
        <v>115200.11</v>
      </c>
      <c r="P184" s="65">
        <f t="shared" si="11"/>
        <v>135872.63500000001</v>
      </c>
      <c r="Q184" s="65">
        <f t="shared" si="13"/>
        <v>114100.05499999999</v>
      </c>
      <c r="R184" s="65">
        <f t="shared" si="14"/>
        <v>114100.05499999999</v>
      </c>
      <c r="S184" s="65">
        <f t="shared" si="12"/>
        <v>110061.11499999999</v>
      </c>
      <c r="T184" s="65">
        <f t="shared" si="15"/>
        <v>114100.05499999999</v>
      </c>
    </row>
    <row r="185" spans="1:20" s="4" customFormat="1" ht="19.5" customHeight="1">
      <c r="A185" s="5">
        <v>173</v>
      </c>
      <c r="B185" s="58" t="s">
        <v>232</v>
      </c>
      <c r="C185" s="61" t="s">
        <v>15</v>
      </c>
      <c r="D185" s="76">
        <v>664000</v>
      </c>
      <c r="E185" s="77">
        <v>349000</v>
      </c>
      <c r="F185" s="77">
        <v>2459001</v>
      </c>
      <c r="G185" s="77">
        <v>664000</v>
      </c>
      <c r="H185" s="77">
        <v>2459001</v>
      </c>
      <c r="I185" s="77">
        <v>2459001</v>
      </c>
      <c r="J185" s="78">
        <v>349000</v>
      </c>
      <c r="K185" s="66">
        <f>VLOOKUP(B185,'[1]PRADO  LC 90  VX AT 3400CC 5P T'!B$11:H$370,7,0)</f>
        <v>676928.08</v>
      </c>
      <c r="L185" s="67">
        <f>VLOOKUP(B185,'[1]FORTUNER SR5 MT 4000CC 4X4'!B$12:H$402,7,0)</f>
        <v>352736.62</v>
      </c>
      <c r="M185" s="68">
        <f>VLOOKUP(B185,'[1]PRADO  LC 150  TX AT 4000CC 5P'!B$11:H$353,7,0)</f>
        <v>2506877.781</v>
      </c>
      <c r="N185" s="67">
        <f>VLOOKUP(B185,'[1]BURBUJA  LC 80  AUTANA FZJ80 '!B$12:H$369,7,0)</f>
        <v>676928.08</v>
      </c>
      <c r="O185" s="67">
        <f>VLOOKUP(B185,'[1]PRADO  LC 150  TX-L AT 4000CC 5'!B$12:H$358,7,0)</f>
        <v>2506877.781</v>
      </c>
      <c r="P185" s="65">
        <f t="shared" si="11"/>
        <v>670464.04</v>
      </c>
      <c r="Q185" s="65">
        <f t="shared" si="13"/>
        <v>350868.31</v>
      </c>
      <c r="R185" s="65">
        <f t="shared" si="14"/>
        <v>2482939.3904999997</v>
      </c>
      <c r="S185" s="65">
        <f t="shared" si="12"/>
        <v>670464.04</v>
      </c>
      <c r="T185" s="65">
        <f t="shared" si="15"/>
        <v>2482939.3904999997</v>
      </c>
    </row>
    <row r="186" spans="1:20" s="4" customFormat="1" ht="19.5" customHeight="1">
      <c r="A186" s="5">
        <v>174</v>
      </c>
      <c r="B186" s="58" t="s">
        <v>234</v>
      </c>
      <c r="C186" s="62" t="s">
        <v>15</v>
      </c>
      <c r="D186" s="76">
        <v>1836000</v>
      </c>
      <c r="E186" s="77">
        <v>1836000</v>
      </c>
      <c r="F186" s="77">
        <v>1958000</v>
      </c>
      <c r="G186" s="77">
        <v>1897000</v>
      </c>
      <c r="H186" s="77">
        <v>1958000</v>
      </c>
      <c r="I186" s="77">
        <v>1958000</v>
      </c>
      <c r="J186" s="78">
        <v>1836000</v>
      </c>
      <c r="K186" s="66">
        <f>VLOOKUP(B186,'[1]PRADO  LC 90  VX AT 3400CC 5P T'!B$11:H$370,7,0)</f>
        <v>1871746.92</v>
      </c>
      <c r="L186" s="67">
        <f>VLOOKUP(B186,'[1]FORTUNER SR5 MT 4000CC 4X4'!B$12:H$402,7,0)</f>
        <v>1871746.92</v>
      </c>
      <c r="M186" s="68">
        <f>VLOOKUP(B186,'[1]PRADO  LC 150  TX AT 4000CC 5P'!B$11:H$353,7,0)</f>
        <v>1996122.26</v>
      </c>
      <c r="N186" s="67">
        <f>VLOOKUP(B186,'[1]BURBUJA  LC 80  AUTANA FZJ80 '!B$12:H$369,7,0)</f>
        <v>1933934.59</v>
      </c>
      <c r="O186" s="67">
        <f>VLOOKUP(B186,'[1]PRADO  LC 150  TX-L AT 4000CC 5'!B$12:H$358,7,0)</f>
        <v>1996122.26</v>
      </c>
      <c r="P186" s="65">
        <f t="shared" si="11"/>
        <v>1853873.46</v>
      </c>
      <c r="Q186" s="65">
        <f t="shared" si="13"/>
        <v>1853873.46</v>
      </c>
      <c r="R186" s="65">
        <f t="shared" si="14"/>
        <v>1977061.13</v>
      </c>
      <c r="S186" s="65">
        <f t="shared" si="12"/>
        <v>1915467.2949999999</v>
      </c>
      <c r="T186" s="65">
        <f t="shared" si="15"/>
        <v>1977061.13</v>
      </c>
    </row>
    <row r="187" spans="1:20" s="4" customFormat="1" ht="19.5" customHeight="1">
      <c r="A187" s="5">
        <v>175</v>
      </c>
      <c r="B187" s="58" t="s">
        <v>237</v>
      </c>
      <c r="C187" s="61" t="s">
        <v>28</v>
      </c>
      <c r="D187" s="76">
        <v>53000</v>
      </c>
      <c r="E187" s="77">
        <v>81000</v>
      </c>
      <c r="F187" s="77">
        <v>81000</v>
      </c>
      <c r="G187" s="77">
        <v>81000</v>
      </c>
      <c r="H187" s="77">
        <v>81000</v>
      </c>
      <c r="I187" s="77">
        <v>81000</v>
      </c>
      <c r="J187" s="78">
        <v>81000</v>
      </c>
      <c r="K187" s="66">
        <f>VLOOKUP(B187,'[1]PRADO  LC 90  VX AT 3400CC 5P T'!B$11:H$370,7,0)</f>
        <v>54031.91</v>
      </c>
      <c r="L187" s="67">
        <f>VLOOKUP(B187,'[1]FORTUNER SR5 MT 4000CC 4X4'!B$12:H$402,7,0)</f>
        <v>82577.070000000007</v>
      </c>
      <c r="M187" s="68">
        <f>VLOOKUP(B187,'[1]PRADO  LC 150  TX AT 4000CC 5P'!B$11:H$353,7,0)</f>
        <v>82577.070000000007</v>
      </c>
      <c r="N187" s="67">
        <f>VLOOKUP(B187,'[1]BURBUJA  LC 80  AUTANA FZJ80 '!B$12:H$369,7,0)</f>
        <v>82577.070000000007</v>
      </c>
      <c r="O187" s="67">
        <f>VLOOKUP(B187,'[1]PRADO  LC 150  TX-L AT 4000CC 5'!B$12:H$358,7,0)</f>
        <v>82577.070000000007</v>
      </c>
      <c r="P187" s="65">
        <f t="shared" si="11"/>
        <v>53515.955000000002</v>
      </c>
      <c r="Q187" s="65">
        <f t="shared" si="13"/>
        <v>81788.535000000003</v>
      </c>
      <c r="R187" s="65">
        <f t="shared" si="14"/>
        <v>81788.535000000003</v>
      </c>
      <c r="S187" s="65">
        <f t="shared" si="12"/>
        <v>81788.535000000003</v>
      </c>
      <c r="T187" s="65">
        <f t="shared" si="15"/>
        <v>81788.535000000003</v>
      </c>
    </row>
    <row r="188" spans="1:20" s="4" customFormat="1" ht="19.5" customHeight="1">
      <c r="A188" s="5">
        <v>176</v>
      </c>
      <c r="B188" s="58" t="s">
        <v>238</v>
      </c>
      <c r="C188" s="61" t="s">
        <v>28</v>
      </c>
      <c r="D188" s="76">
        <v>255000</v>
      </c>
      <c r="E188" s="77">
        <v>240000</v>
      </c>
      <c r="F188" s="77">
        <v>175000</v>
      </c>
      <c r="G188" s="77">
        <v>316000</v>
      </c>
      <c r="H188" s="77">
        <v>175000</v>
      </c>
      <c r="I188" s="77">
        <v>175000</v>
      </c>
      <c r="J188" s="78">
        <v>240000</v>
      </c>
      <c r="K188" s="66">
        <f>VLOOKUP(B188,'[1]PRADO  LC 90  VX AT 3400CC 5P T'!B$11:H$370,7,0)</f>
        <v>259964.85</v>
      </c>
      <c r="L188" s="67">
        <f>VLOOKUP(B188,'[1]FORTUNER SR5 MT 4000CC 4X4'!B$12:H$402,7,0)</f>
        <v>244672.8</v>
      </c>
      <c r="M188" s="68">
        <f>VLOOKUP(B188,'[1]PRADO  LC 150  TX AT 4000CC 5P'!B$11:H$353,7,0)</f>
        <v>178407.25</v>
      </c>
      <c r="N188" s="67">
        <f>VLOOKUP(B188,'[1]BURBUJA  LC 80  AUTANA FZJ80 '!B$12:H$369,7,0)</f>
        <v>322152.52</v>
      </c>
      <c r="O188" s="67">
        <f>VLOOKUP(B188,'[1]PRADO  LC 150  TX-L AT 4000CC 5'!B$12:H$358,7,0)</f>
        <v>178407.25</v>
      </c>
      <c r="P188" s="65">
        <f t="shared" si="11"/>
        <v>257482.42499999999</v>
      </c>
      <c r="Q188" s="65">
        <f t="shared" si="13"/>
        <v>242336.4</v>
      </c>
      <c r="R188" s="65">
        <f t="shared" si="14"/>
        <v>176703.625</v>
      </c>
      <c r="S188" s="65">
        <f t="shared" si="12"/>
        <v>319076.26</v>
      </c>
      <c r="T188" s="65">
        <f t="shared" si="15"/>
        <v>176703.625</v>
      </c>
    </row>
    <row r="189" spans="1:20" s="4" customFormat="1" ht="19.5" customHeight="1">
      <c r="A189" s="5">
        <v>177</v>
      </c>
      <c r="B189" s="58" t="s">
        <v>239</v>
      </c>
      <c r="C189" s="61" t="s">
        <v>15</v>
      </c>
      <c r="D189" s="77" t="s">
        <v>19</v>
      </c>
      <c r="E189" s="77">
        <v>303000</v>
      </c>
      <c r="F189" s="77">
        <v>229000</v>
      </c>
      <c r="G189" s="79" t="s">
        <v>19</v>
      </c>
      <c r="H189" s="77">
        <v>229000</v>
      </c>
      <c r="I189" s="77">
        <v>229000</v>
      </c>
      <c r="J189" s="78">
        <v>303000</v>
      </c>
      <c r="K189" s="66" t="e">
        <f>VLOOKUP(B189,'[1]PRADO  LC 90  VX AT 3400CC 5P T'!B$11:H$370,7,0)</f>
        <v>#N/A</v>
      </c>
      <c r="L189" s="67">
        <f>VLOOKUP(B189,'[1]FORTUNER SR5 MT 4000CC 4X4'!B$12:H$402,7,0)</f>
        <v>308899.40999999997</v>
      </c>
      <c r="M189" s="94">
        <f>VLOOKUP(B189,'[1]PRADO  LC 150  TX AT 4000CC 5P'!B$11:H$353,7,0)</f>
        <v>233458.63</v>
      </c>
      <c r="N189" s="67" t="e">
        <f>VLOOKUP(B189,'[1]BURBUJA  LC 80  AUTANA FZJ80 '!B$12:H$369,7,0)</f>
        <v>#N/A</v>
      </c>
      <c r="O189" s="67">
        <f>VLOOKUP(B189,'[1]PRADO  LC 150  TX-L AT 4000CC 5'!B$12:H$358,7,0)</f>
        <v>233458.63</v>
      </c>
      <c r="P189" s="65" t="s">
        <v>19</v>
      </c>
      <c r="Q189" s="65">
        <f t="shared" si="13"/>
        <v>305949.70499999996</v>
      </c>
      <c r="R189" s="65">
        <f t="shared" si="14"/>
        <v>231229.315</v>
      </c>
      <c r="S189" s="65" t="s">
        <v>19</v>
      </c>
      <c r="T189" s="65">
        <f t="shared" si="15"/>
        <v>231229.315</v>
      </c>
    </row>
    <row r="190" spans="1:20" s="4" customFormat="1" ht="19.5" customHeight="1">
      <c r="A190" s="5">
        <v>178</v>
      </c>
      <c r="B190" s="58" t="s">
        <v>242</v>
      </c>
      <c r="C190" s="62" t="s">
        <v>15</v>
      </c>
      <c r="D190" s="76">
        <v>395000</v>
      </c>
      <c r="E190" s="77">
        <v>330000</v>
      </c>
      <c r="F190" s="77">
        <v>262000</v>
      </c>
      <c r="G190" s="77">
        <v>398000</v>
      </c>
      <c r="H190" s="77">
        <v>262000</v>
      </c>
      <c r="I190" s="77">
        <v>262000</v>
      </c>
      <c r="J190" s="78">
        <v>330000</v>
      </c>
      <c r="K190" s="66">
        <f>VLOOKUP(B190,'[1]PRADO  LC 90  VX AT 3400CC 5P T'!B$11:H$370,7,0)</f>
        <v>402690.65</v>
      </c>
      <c r="L190" s="67">
        <f>VLOOKUP(B190,'[1]FORTUNER SR5 MT 4000CC 4X4'!B$12:H$402,7,0)</f>
        <v>336425.1</v>
      </c>
      <c r="M190" s="68">
        <f>VLOOKUP(B190,'[1]PRADO  LC 150  TX AT 4000CC 5P'!B$11:H$353,7,0)</f>
        <v>267101.14</v>
      </c>
      <c r="N190" s="67">
        <f>VLOOKUP(B190,'[1]BURBUJA  LC 80  AUTANA FZJ80 '!B$12:H$369,7,0)</f>
        <v>405749.06</v>
      </c>
      <c r="O190" s="67">
        <f>VLOOKUP(B190,'[1]PRADO  LC 150  TX-L AT 4000CC 5'!B$12:H$358,7,0)</f>
        <v>267101.14</v>
      </c>
      <c r="P190" s="65">
        <f t="shared" si="11"/>
        <v>398845.32500000001</v>
      </c>
      <c r="Q190" s="65">
        <f t="shared" si="13"/>
        <v>333212.55</v>
      </c>
      <c r="R190" s="65">
        <f t="shared" si="14"/>
        <v>264550.57</v>
      </c>
      <c r="S190" s="65">
        <f t="shared" si="12"/>
        <v>401874.53</v>
      </c>
      <c r="T190" s="65">
        <f t="shared" si="15"/>
        <v>264550.57</v>
      </c>
    </row>
    <row r="191" spans="1:20" s="4" customFormat="1" ht="19.5" customHeight="1">
      <c r="A191" s="5">
        <v>179</v>
      </c>
      <c r="B191" s="58" t="s">
        <v>243</v>
      </c>
      <c r="C191" s="61" t="s">
        <v>15</v>
      </c>
      <c r="D191" s="76">
        <v>3756001</v>
      </c>
      <c r="E191" s="77">
        <v>3110000</v>
      </c>
      <c r="F191" s="77">
        <v>2863000</v>
      </c>
      <c r="G191" s="79" t="s">
        <v>69</v>
      </c>
      <c r="H191" s="77">
        <v>2863000</v>
      </c>
      <c r="I191" s="77">
        <v>2863000</v>
      </c>
      <c r="J191" s="78">
        <v>3110000</v>
      </c>
      <c r="K191" s="66">
        <f>VLOOKUP(B191,'[1]PRADO  LC 90  VX AT 3400CC 5P T'!B$11:H$370,7,0)</f>
        <v>3829130.3709999998</v>
      </c>
      <c r="L191" s="67">
        <f>VLOOKUP(B191,'[1]FORTUNER SR5 MT 4000CC 4X4'!B$12:H$402,7,0)</f>
        <v>3483528.99</v>
      </c>
      <c r="M191" s="68">
        <f>VLOOKUP(B191,'[1]PRADO  LC 150  TX AT 4000CC 5P'!B$11:H$353,7,0)</f>
        <v>2918742.61</v>
      </c>
      <c r="N191" s="67">
        <f>VLOOKUP(B191,'[1]BURBUJA  LC 80  AUTANA FZJ80 '!B$12:H$369,7,0)</f>
        <v>4147203.96</v>
      </c>
      <c r="O191" s="67">
        <f>VLOOKUP(B191,'[1]PRADO  LC 150  TX-L AT 4000CC 5'!B$12:H$358,7,0)</f>
        <v>2918742.61</v>
      </c>
      <c r="P191" s="65">
        <f t="shared" si="11"/>
        <v>3792565.6854999997</v>
      </c>
      <c r="Q191" s="65">
        <f t="shared" si="13"/>
        <v>3296764.4950000001</v>
      </c>
      <c r="R191" s="65">
        <f t="shared" si="14"/>
        <v>2890871.3049999997</v>
      </c>
      <c r="S191" s="65">
        <f t="shared" si="12"/>
        <v>4147203.96</v>
      </c>
      <c r="T191" s="65">
        <f t="shared" si="15"/>
        <v>2890871.3049999997</v>
      </c>
    </row>
    <row r="192" spans="1:20" s="4" customFormat="1" ht="19.5" customHeight="1">
      <c r="A192" s="5">
        <v>180</v>
      </c>
      <c r="B192" s="58" t="s">
        <v>244</v>
      </c>
      <c r="C192" s="61" t="s">
        <v>15</v>
      </c>
      <c r="D192" s="76">
        <v>53000</v>
      </c>
      <c r="E192" s="77">
        <v>81000</v>
      </c>
      <c r="F192" s="77">
        <v>81000</v>
      </c>
      <c r="G192" s="77">
        <v>81000</v>
      </c>
      <c r="H192" s="77">
        <v>81000</v>
      </c>
      <c r="I192" s="77">
        <v>81000</v>
      </c>
      <c r="J192" s="78">
        <v>81000</v>
      </c>
      <c r="K192" s="66">
        <f>VLOOKUP(B192,'[1]PRADO  LC 90  VX AT 3400CC 5P T'!B$11:H$370,7,0)</f>
        <v>54031.91</v>
      </c>
      <c r="L192" s="67">
        <f>VLOOKUP(B192,'[1]FORTUNER SR5 MT 4000CC 4X4'!B$12:H$402,7,0)</f>
        <v>82577.070000000007</v>
      </c>
      <c r="M192" s="68">
        <f>VLOOKUP(B192,'[1]PRADO  LC 150  TX AT 4000CC 5P'!B$11:H$353,7,0)</f>
        <v>82577.070000000007</v>
      </c>
      <c r="N192" s="67">
        <f>VLOOKUP(B192,'[1]BURBUJA  LC 80  AUTANA FZJ80 '!B$12:H$369,7,0)</f>
        <v>82577.070000000007</v>
      </c>
      <c r="O192" s="67">
        <f>VLOOKUP(B192,'[1]PRADO  LC 150  TX-L AT 4000CC 5'!B$12:H$358,7,0)</f>
        <v>82577.070000000007</v>
      </c>
      <c r="P192" s="65">
        <f t="shared" si="11"/>
        <v>53515.955000000002</v>
      </c>
      <c r="Q192" s="65">
        <f t="shared" si="13"/>
        <v>81788.535000000003</v>
      </c>
      <c r="R192" s="65">
        <f t="shared" si="14"/>
        <v>81788.535000000003</v>
      </c>
      <c r="S192" s="65">
        <f t="shared" si="12"/>
        <v>81788.535000000003</v>
      </c>
      <c r="T192" s="65">
        <f t="shared" si="15"/>
        <v>81788.535000000003</v>
      </c>
    </row>
    <row r="193" spans="1:20" s="4" customFormat="1" ht="19.5" customHeight="1">
      <c r="A193" s="5">
        <v>181</v>
      </c>
      <c r="B193" s="58" t="s">
        <v>249</v>
      </c>
      <c r="C193" s="61" t="s">
        <v>15</v>
      </c>
      <c r="D193" s="76">
        <v>6000</v>
      </c>
      <c r="E193" s="77">
        <v>6000</v>
      </c>
      <c r="F193" s="77">
        <v>6000</v>
      </c>
      <c r="G193" s="77">
        <v>6000</v>
      </c>
      <c r="H193" s="77">
        <v>6000</v>
      </c>
      <c r="I193" s="77">
        <v>6000</v>
      </c>
      <c r="J193" s="78">
        <v>6000</v>
      </c>
      <c r="K193" s="66">
        <f>VLOOKUP(B193,'[1]PRADO  LC 90  VX AT 3400CC 5P T'!B$11:H$370,7,0)</f>
        <v>6116.82</v>
      </c>
      <c r="L193" s="67">
        <f>VLOOKUP(B193,'[1]FORTUNER SR5 MT 4000CC 4X4'!B$12:H$402,7,0)</f>
        <v>6116.82</v>
      </c>
      <c r="M193" s="68">
        <f>VLOOKUP(B193,'[1]PRADO  LC 150  TX AT 4000CC 5P'!B$11:H$353,7,0)</f>
        <v>6116.82</v>
      </c>
      <c r="N193" s="67">
        <f>VLOOKUP(B193,'[1]BURBUJA  LC 80  AUTANA FZJ80 '!B$12:H$369,7,0)</f>
        <v>6116.82</v>
      </c>
      <c r="O193" s="67">
        <f>VLOOKUP(B193,'[1]PRADO  LC 150  TX-L AT 4000CC 5'!B$12:H$358,7,0)</f>
        <v>6116.82</v>
      </c>
      <c r="P193" s="65">
        <f t="shared" si="11"/>
        <v>6058.41</v>
      </c>
      <c r="Q193" s="65">
        <f t="shared" si="13"/>
        <v>6058.41</v>
      </c>
      <c r="R193" s="65">
        <f t="shared" si="14"/>
        <v>6058.41</v>
      </c>
      <c r="S193" s="65">
        <f t="shared" si="12"/>
        <v>6058.41</v>
      </c>
      <c r="T193" s="65">
        <f t="shared" si="15"/>
        <v>6058.41</v>
      </c>
    </row>
    <row r="194" spans="1:20" s="4" customFormat="1" ht="19.5" customHeight="1">
      <c r="A194" s="5">
        <v>182</v>
      </c>
      <c r="B194" s="58" t="s">
        <v>250</v>
      </c>
      <c r="C194" s="61" t="s">
        <v>15</v>
      </c>
      <c r="D194" s="76">
        <v>5000</v>
      </c>
      <c r="E194" s="77">
        <v>5000</v>
      </c>
      <c r="F194" s="77">
        <v>5000</v>
      </c>
      <c r="G194" s="77">
        <v>5000</v>
      </c>
      <c r="H194" s="77">
        <v>5000</v>
      </c>
      <c r="I194" s="77">
        <v>5000</v>
      </c>
      <c r="J194" s="78">
        <v>5000</v>
      </c>
      <c r="K194" s="66">
        <f>VLOOKUP(B194,'[1]PRADO  LC 90  VX AT 3400CC 5P T'!B$11:H$370,7,0)</f>
        <v>5097.3500000000004</v>
      </c>
      <c r="L194" s="67">
        <f>VLOOKUP(B194,'[1]FORTUNER SR5 MT 4000CC 4X4'!B$12:H$402,7,0)</f>
        <v>5097.3500000000004</v>
      </c>
      <c r="M194" s="68">
        <f>VLOOKUP(B194,'[1]PRADO  LC 150  TX AT 4000CC 5P'!B$11:H$353,7,0)</f>
        <v>5097.3500000000004</v>
      </c>
      <c r="N194" s="67">
        <f>VLOOKUP(B194,'[1]BURBUJA  LC 80  AUTANA FZJ80 '!B$12:H$369,7,0)</f>
        <v>15292.05</v>
      </c>
      <c r="O194" s="67">
        <f>VLOOKUP(B194,'[1]PRADO  LC 150  TX-L AT 4000CC 5'!B$12:H$358,7,0)</f>
        <v>5097.3500000000004</v>
      </c>
      <c r="P194" s="65">
        <f t="shared" si="11"/>
        <v>5048.6750000000002</v>
      </c>
      <c r="Q194" s="65">
        <f t="shared" si="13"/>
        <v>5048.6750000000002</v>
      </c>
      <c r="R194" s="65">
        <f t="shared" si="14"/>
        <v>5048.6750000000002</v>
      </c>
      <c r="S194" s="65">
        <f t="shared" si="12"/>
        <v>10146.025</v>
      </c>
      <c r="T194" s="65">
        <f t="shared" si="15"/>
        <v>5048.6750000000002</v>
      </c>
    </row>
    <row r="195" spans="1:20" s="4" customFormat="1" ht="19.5" customHeight="1">
      <c r="A195" s="5">
        <v>183</v>
      </c>
      <c r="B195" s="58" t="s">
        <v>252</v>
      </c>
      <c r="C195" s="61" t="s">
        <v>28</v>
      </c>
      <c r="D195" s="76">
        <v>5000</v>
      </c>
      <c r="E195" s="77">
        <v>5000</v>
      </c>
      <c r="F195" s="77">
        <v>5000</v>
      </c>
      <c r="G195" s="77">
        <v>18890</v>
      </c>
      <c r="H195" s="77">
        <v>5000</v>
      </c>
      <c r="I195" s="77">
        <v>5000</v>
      </c>
      <c r="J195" s="78">
        <v>5000</v>
      </c>
      <c r="K195" s="66">
        <f>VLOOKUP(B195,'[1]PRADO  LC 90  VX AT 3400CC 5P T'!B$11:H$370,7,0)</f>
        <v>5097.3500000000004</v>
      </c>
      <c r="L195" s="67">
        <f>VLOOKUP(B195,'[1]FORTUNER SR5 MT 4000CC 4X4'!B$12:H$402,7,0)</f>
        <v>5097.3500000000004</v>
      </c>
      <c r="M195" s="68">
        <f>VLOOKUP(B195,'[1]PRADO  LC 150  TX AT 4000CC 5P'!B$11:H$353,7,0)</f>
        <v>5097.3500000000004</v>
      </c>
      <c r="N195" s="67">
        <f>VLOOKUP(B195,'[1]BURBUJA  LC 80  AUTANA FZJ80 '!B$12:H$369,7,0)</f>
        <v>15292.05</v>
      </c>
      <c r="O195" s="67">
        <f>VLOOKUP(B195,'[1]PRADO  LC 150  TX-L AT 4000CC 5'!B$12:H$358,7,0)</f>
        <v>5097.3500000000004</v>
      </c>
      <c r="P195" s="65">
        <f t="shared" si="11"/>
        <v>5048.6750000000002</v>
      </c>
      <c r="Q195" s="65">
        <f t="shared" si="13"/>
        <v>5048.6750000000002</v>
      </c>
      <c r="R195" s="65">
        <f t="shared" si="14"/>
        <v>5048.6750000000002</v>
      </c>
      <c r="S195" s="65">
        <f t="shared" si="12"/>
        <v>17091.025000000001</v>
      </c>
      <c r="T195" s="65">
        <f t="shared" si="15"/>
        <v>5048.6750000000002</v>
      </c>
    </row>
    <row r="196" spans="1:20" s="4" customFormat="1" ht="19.5" customHeight="1">
      <c r="A196" s="5">
        <v>184</v>
      </c>
      <c r="B196" s="58" t="s">
        <v>253</v>
      </c>
      <c r="C196" s="61" t="s">
        <v>15</v>
      </c>
      <c r="D196" s="76">
        <v>274000</v>
      </c>
      <c r="E196" s="77">
        <v>262000</v>
      </c>
      <c r="F196" s="77">
        <v>262000</v>
      </c>
      <c r="G196" s="79" t="s">
        <v>69</v>
      </c>
      <c r="H196" s="77">
        <v>262000</v>
      </c>
      <c r="I196" s="77">
        <v>262000</v>
      </c>
      <c r="J196" s="78">
        <v>262000</v>
      </c>
      <c r="K196" s="66">
        <f>VLOOKUP(B196,'[1]PRADO  LC 90  VX AT 3400CC 5P T'!B$11:H$370,7,0)</f>
        <v>279334.78000000003</v>
      </c>
      <c r="L196" s="67">
        <f>VLOOKUP(B196,'[1]FORTUNER SR5 MT 4000CC 4X4'!B$12:H$402,7,0)</f>
        <v>267101.14</v>
      </c>
      <c r="M196" s="68">
        <f>VLOOKUP(B196,'[1]PRADO  LC 150  TX AT 4000CC 5P'!B$11:H$353,7,0)</f>
        <v>267101.14</v>
      </c>
      <c r="N196" s="67" t="e">
        <f>VLOOKUP(B196,'[1]BURBUJA  LC 80  AUTANA FZJ80 '!B$12:H$369,7,0)</f>
        <v>#N/A</v>
      </c>
      <c r="O196" s="67">
        <f>VLOOKUP(B196,'[1]PRADO  LC 150  TX-L AT 4000CC 5'!B$12:H$358,7,0)</f>
        <v>267101.14</v>
      </c>
      <c r="P196" s="65">
        <f t="shared" si="11"/>
        <v>276667.39</v>
      </c>
      <c r="Q196" s="65">
        <f t="shared" si="13"/>
        <v>264550.57</v>
      </c>
      <c r="R196" s="65">
        <f t="shared" si="14"/>
        <v>264550.57</v>
      </c>
      <c r="S196" s="65" t="s">
        <v>19</v>
      </c>
      <c r="T196" s="65">
        <f t="shared" si="15"/>
        <v>264550.57</v>
      </c>
    </row>
    <row r="197" spans="1:20" s="4" customFormat="1" ht="19.5" customHeight="1">
      <c r="A197" s="5">
        <v>185</v>
      </c>
      <c r="B197" s="58" t="s">
        <v>254</v>
      </c>
      <c r="C197" s="61" t="s">
        <v>15</v>
      </c>
      <c r="D197" s="77" t="s">
        <v>69</v>
      </c>
      <c r="E197" s="77">
        <v>308001</v>
      </c>
      <c r="F197" s="77">
        <v>7214000</v>
      </c>
      <c r="G197" s="79" t="s">
        <v>69</v>
      </c>
      <c r="H197" s="77">
        <v>7214000</v>
      </c>
      <c r="I197" s="77">
        <v>7214000</v>
      </c>
      <c r="J197" s="78">
        <v>308001</v>
      </c>
      <c r="K197" s="66" t="e">
        <f>VLOOKUP(B197,'[1]PRADO  LC 90  VX AT 3400CC 5P T'!B$11:H$370,7,0)</f>
        <v>#N/A</v>
      </c>
      <c r="L197" s="67">
        <f>VLOOKUP(B197,'[1]FORTUNER SR5 MT 4000CC 4X4'!B$12:H$402,7,0)</f>
        <v>313997.81099999999</v>
      </c>
      <c r="M197" s="94">
        <f>VLOOKUP(B197,'[1]PRADO  LC 150  TX AT 4000CC 5P'!B$11:H$353,7,0)</f>
        <v>6745832.9900000002</v>
      </c>
      <c r="N197" s="67" t="e">
        <f>VLOOKUP(B197,'[1]BURBUJA  LC 80  AUTANA FZJ80 '!B$12:H$369,7,0)</f>
        <v>#N/A</v>
      </c>
      <c r="O197" s="67">
        <f>VLOOKUP(B197,'[1]PRADO  LC 150  TX-L AT 4000CC 5'!B$12:H$358,7,0)</f>
        <v>6745832.9900000002</v>
      </c>
      <c r="P197" s="65" t="s">
        <v>19</v>
      </c>
      <c r="Q197" s="65">
        <f t="shared" si="13"/>
        <v>310999.40549999999</v>
      </c>
      <c r="R197" s="65">
        <f t="shared" si="14"/>
        <v>6979916.4950000001</v>
      </c>
      <c r="S197" s="65" t="s">
        <v>19</v>
      </c>
      <c r="T197" s="65">
        <f t="shared" si="15"/>
        <v>6979916.4950000001</v>
      </c>
    </row>
    <row r="198" spans="1:20" s="4" customFormat="1" ht="19.5" customHeight="1">
      <c r="A198" s="5">
        <v>186</v>
      </c>
      <c r="B198" s="58" t="s">
        <v>261</v>
      </c>
      <c r="C198" s="61" t="s">
        <v>262</v>
      </c>
      <c r="D198" s="76">
        <v>6000</v>
      </c>
      <c r="E198" s="77">
        <v>6000</v>
      </c>
      <c r="F198" s="77">
        <v>6000</v>
      </c>
      <c r="G198" s="79" t="s">
        <v>19</v>
      </c>
      <c r="H198" s="77">
        <v>6000</v>
      </c>
      <c r="I198" s="77">
        <v>6000</v>
      </c>
      <c r="J198" s="78">
        <v>6000</v>
      </c>
      <c r="K198" s="66">
        <f>VLOOKUP(B198,'[1]PRADO  LC 90  VX AT 3400CC 5P T'!B$11:H$370,7,0)</f>
        <v>6116.82</v>
      </c>
      <c r="L198" s="67">
        <f>VLOOKUP(B198,'[1]FORTUNER SR5 MT 4000CC 4X4'!B$12:H$402,7,0)</f>
        <v>6116.82</v>
      </c>
      <c r="M198" s="68">
        <f>VLOOKUP(B198,'[1]PRADO  LC 150  TX AT 4000CC 5P'!B$11:H$353,7,0)</f>
        <v>6116.82</v>
      </c>
      <c r="N198" s="67" t="e">
        <f>VLOOKUP(B198,'[1]BURBUJA  LC 80  AUTANA FZJ80 '!B$12:H$369,7,0)</f>
        <v>#N/A</v>
      </c>
      <c r="O198" s="67">
        <f>VLOOKUP(B198,'[1]PRADO  LC 150  TX-L AT 4000CC 5'!B$12:H$358,7,0)</f>
        <v>6116.82</v>
      </c>
      <c r="P198" s="65">
        <f t="shared" si="11"/>
        <v>6058.41</v>
      </c>
      <c r="Q198" s="65">
        <f t="shared" si="13"/>
        <v>6058.41</v>
      </c>
      <c r="R198" s="65">
        <f t="shared" si="14"/>
        <v>6058.41</v>
      </c>
      <c r="S198" s="65" t="s">
        <v>19</v>
      </c>
      <c r="T198" s="65">
        <f t="shared" si="15"/>
        <v>6058.41</v>
      </c>
    </row>
    <row r="199" spans="1:20" s="4" customFormat="1" ht="19.5" customHeight="1">
      <c r="A199" s="5">
        <v>187</v>
      </c>
      <c r="B199" s="58" t="s">
        <v>263</v>
      </c>
      <c r="C199" s="61" t="s">
        <v>15</v>
      </c>
      <c r="D199" s="76">
        <v>5000</v>
      </c>
      <c r="E199" s="77">
        <v>5000</v>
      </c>
      <c r="F199" s="77">
        <v>5000</v>
      </c>
      <c r="G199" s="79" t="s">
        <v>19</v>
      </c>
      <c r="H199" s="77">
        <v>5000</v>
      </c>
      <c r="I199" s="77">
        <v>5000</v>
      </c>
      <c r="J199" s="78">
        <v>5000</v>
      </c>
      <c r="K199" s="66">
        <f>VLOOKUP(B199,'[1]PRADO  LC 90  VX AT 3400CC 5P T'!B$11:H$370,7,0)</f>
        <v>5097.3500000000004</v>
      </c>
      <c r="L199" s="67">
        <f>VLOOKUP(B199,'[1]FORTUNER SR5 MT 4000CC 4X4'!B$12:H$402,7,0)</f>
        <v>5097.3500000000004</v>
      </c>
      <c r="M199" s="68">
        <f>VLOOKUP(B199,'[1]PRADO  LC 150  TX AT 4000CC 5P'!B$11:H$353,7,0)</f>
        <v>5097.3500000000004</v>
      </c>
      <c r="N199" s="67" t="e">
        <f>VLOOKUP(B199,'[1]BURBUJA  LC 80  AUTANA FZJ80 '!B$12:H$369,7,0)</f>
        <v>#N/A</v>
      </c>
      <c r="O199" s="67">
        <f>VLOOKUP(B199,'[1]PRADO  LC 150  TX-L AT 4000CC 5'!B$12:H$358,7,0)</f>
        <v>5097.3500000000004</v>
      </c>
      <c r="P199" s="65">
        <f t="shared" si="11"/>
        <v>5048.6750000000002</v>
      </c>
      <c r="Q199" s="65">
        <f t="shared" si="13"/>
        <v>5048.6750000000002</v>
      </c>
      <c r="R199" s="65">
        <f t="shared" si="14"/>
        <v>5048.6750000000002</v>
      </c>
      <c r="S199" s="65" t="s">
        <v>19</v>
      </c>
      <c r="T199" s="65">
        <f t="shared" si="15"/>
        <v>5048.6750000000002</v>
      </c>
    </row>
    <row r="200" spans="1:20" s="4" customFormat="1" ht="19.5" customHeight="1">
      <c r="A200" s="5">
        <v>188</v>
      </c>
      <c r="B200" s="58" t="s">
        <v>265</v>
      </c>
      <c r="C200" s="61" t="s">
        <v>15</v>
      </c>
      <c r="D200" s="76">
        <v>5000</v>
      </c>
      <c r="E200" s="77">
        <v>5000</v>
      </c>
      <c r="F200" s="77">
        <v>5000</v>
      </c>
      <c r="G200" s="79" t="s">
        <v>19</v>
      </c>
      <c r="H200" s="77">
        <v>5000</v>
      </c>
      <c r="I200" s="77">
        <v>5000</v>
      </c>
      <c r="J200" s="78">
        <v>5000</v>
      </c>
      <c r="K200" s="66">
        <f>VLOOKUP(B200,'[1]PRADO  LC 90  VX AT 3400CC 5P T'!B$11:H$370,7,0)</f>
        <v>5097.3500000000004</v>
      </c>
      <c r="L200" s="67">
        <f>VLOOKUP(B200,'[1]FORTUNER SR5 MT 4000CC 4X4'!B$12:H$402,7,0)</f>
        <v>5097.3500000000004</v>
      </c>
      <c r="M200" s="68">
        <f>VLOOKUP(B200,'[1]PRADO  LC 150  TX AT 4000CC 5P'!B$11:H$353,7,0)</f>
        <v>5097.3500000000004</v>
      </c>
      <c r="N200" s="67" t="e">
        <f>VLOOKUP(B200,'[1]BURBUJA  LC 80  AUTANA FZJ80 '!B$12:H$369,7,0)</f>
        <v>#N/A</v>
      </c>
      <c r="O200" s="67">
        <f>VLOOKUP(B200,'[1]PRADO  LC 150  TX-L AT 4000CC 5'!B$12:H$358,7,0)</f>
        <v>5097.3500000000004</v>
      </c>
      <c r="P200" s="65">
        <f t="shared" si="11"/>
        <v>5048.6750000000002</v>
      </c>
      <c r="Q200" s="65">
        <f t="shared" si="13"/>
        <v>5048.6750000000002</v>
      </c>
      <c r="R200" s="65">
        <f t="shared" si="14"/>
        <v>5048.6750000000002</v>
      </c>
      <c r="S200" s="65" t="s">
        <v>19</v>
      </c>
      <c r="T200" s="65">
        <f t="shared" si="15"/>
        <v>5048.6750000000002</v>
      </c>
    </row>
    <row r="201" spans="1:20" s="4" customFormat="1" ht="19.5" customHeight="1">
      <c r="A201" s="5">
        <v>189</v>
      </c>
      <c r="B201" s="58" t="s">
        <v>266</v>
      </c>
      <c r="C201" s="61" t="s">
        <v>15</v>
      </c>
      <c r="D201" s="76">
        <v>274000</v>
      </c>
      <c r="E201" s="77">
        <v>274000</v>
      </c>
      <c r="F201" s="77">
        <v>274000</v>
      </c>
      <c r="G201" s="79" t="s">
        <v>19</v>
      </c>
      <c r="H201" s="77">
        <v>274000</v>
      </c>
      <c r="I201" s="77">
        <v>274000</v>
      </c>
      <c r="J201" s="78">
        <v>274000</v>
      </c>
      <c r="K201" s="66">
        <f>VLOOKUP(B201,'[1]PRADO  LC 90  VX AT 3400CC 5P T'!B$11:H$370,7,0)</f>
        <v>279334.78000000003</v>
      </c>
      <c r="L201" s="67">
        <f>VLOOKUP(B201,'[1]FORTUNER SR5 MT 4000CC 4X4'!B$12:H$402,7,0)</f>
        <v>279334.78000000003</v>
      </c>
      <c r="M201" s="68">
        <f>VLOOKUP(B201,'[1]PRADO  LC 150  TX AT 4000CC 5P'!B$11:H$353,7,0)</f>
        <v>279334.78000000003</v>
      </c>
      <c r="N201" s="67" t="e">
        <f>VLOOKUP(B201,'[1]BURBUJA  LC 80  AUTANA FZJ80 '!B$12:H$369,7,0)</f>
        <v>#N/A</v>
      </c>
      <c r="O201" s="67">
        <f>VLOOKUP(B201,'[1]PRADO  LC 150  TX-L AT 4000CC 5'!B$12:H$358,7,0)</f>
        <v>279334.78000000003</v>
      </c>
      <c r="P201" s="65">
        <f t="shared" si="11"/>
        <v>276667.39</v>
      </c>
      <c r="Q201" s="65">
        <f t="shared" si="13"/>
        <v>276667.39</v>
      </c>
      <c r="R201" s="65">
        <f t="shared" si="14"/>
        <v>276667.39</v>
      </c>
      <c r="S201" s="65" t="s">
        <v>19</v>
      </c>
      <c r="T201" s="65">
        <f t="shared" si="15"/>
        <v>276667.39</v>
      </c>
    </row>
    <row r="202" spans="1:20" s="4" customFormat="1" ht="19.5" customHeight="1">
      <c r="A202" s="5">
        <v>190</v>
      </c>
      <c r="B202" s="58" t="s">
        <v>267</v>
      </c>
      <c r="C202" s="61" t="s">
        <v>15</v>
      </c>
      <c r="D202" s="76">
        <v>59000</v>
      </c>
      <c r="E202" s="77">
        <v>59000</v>
      </c>
      <c r="F202" s="77">
        <v>59000</v>
      </c>
      <c r="G202" s="79" t="s">
        <v>19</v>
      </c>
      <c r="H202" s="77">
        <v>59000</v>
      </c>
      <c r="I202" s="77">
        <v>59000</v>
      </c>
      <c r="J202" s="78">
        <v>59000</v>
      </c>
      <c r="K202" s="66">
        <f>VLOOKUP(B202,'[1]PRADO  LC 90  VX AT 3400CC 5P T'!B$11:H$370,7,0)</f>
        <v>60148.73</v>
      </c>
      <c r="L202" s="67">
        <f>VLOOKUP(B202,'[1]FORTUNER SR5 MT 4000CC 4X4'!B$12:H$402,7,0)</f>
        <v>60148.73</v>
      </c>
      <c r="M202" s="68">
        <f>VLOOKUP(B202,'[1]PRADO  LC 150  TX AT 4000CC 5P'!B$11:H$353,7,0)</f>
        <v>60148.73</v>
      </c>
      <c r="N202" s="67">
        <f>VLOOKUP(B202,'[1]BURBUJA  LC 80  AUTANA FZJ80 '!B$12:H$369,7,0)</f>
        <v>127433.75</v>
      </c>
      <c r="O202" s="67">
        <f>VLOOKUP(B202,'[1]PRADO  LC 150  TX-L AT 4000CC 5'!B$12:H$358,7,0)</f>
        <v>60148.73</v>
      </c>
      <c r="P202" s="65">
        <f t="shared" si="11"/>
        <v>59574.365000000005</v>
      </c>
      <c r="Q202" s="65">
        <f t="shared" si="13"/>
        <v>59574.365000000005</v>
      </c>
      <c r="R202" s="65">
        <f t="shared" si="14"/>
        <v>59574.365000000005</v>
      </c>
      <c r="S202" s="65">
        <f t="shared" si="12"/>
        <v>127433.75</v>
      </c>
      <c r="T202" s="65">
        <f t="shared" si="15"/>
        <v>59574.365000000005</v>
      </c>
    </row>
    <row r="203" spans="1:20" s="4" customFormat="1" ht="19.5" customHeight="1">
      <c r="A203" s="5">
        <v>191</v>
      </c>
      <c r="B203" s="58" t="s">
        <v>269</v>
      </c>
      <c r="C203" s="61" t="s">
        <v>15</v>
      </c>
      <c r="D203" s="76">
        <v>607000</v>
      </c>
      <c r="E203" s="77">
        <v>737000</v>
      </c>
      <c r="F203" s="77">
        <v>1386000</v>
      </c>
      <c r="G203" s="79" t="s">
        <v>19</v>
      </c>
      <c r="H203" s="77">
        <v>1386000</v>
      </c>
      <c r="I203" s="77">
        <v>1386000</v>
      </c>
      <c r="J203" s="78">
        <v>737000</v>
      </c>
      <c r="K203" s="66">
        <f>VLOOKUP(B203,'[1]PRADO  LC 90  VX AT 3400CC 5P T'!B$11:H$370,7,0)</f>
        <v>679986.49</v>
      </c>
      <c r="L203" s="67">
        <f>VLOOKUP(B203,'[1]FORTUNER SR5 MT 4000CC 4X4'!B$12:H$402,7,0)</f>
        <v>751349.39</v>
      </c>
      <c r="M203" s="68">
        <f>VLOOKUP(B203,'[1]PRADO  LC 150  TX AT 4000CC 5P'!B$11:H$353,7,0)</f>
        <v>1546535.99</v>
      </c>
      <c r="N203" s="67" t="e">
        <f>VLOOKUP(B203,'[1]BURBUJA  LC 80  AUTANA FZJ80 '!B$12:H$369,7,0)</f>
        <v>#N/A</v>
      </c>
      <c r="O203" s="67">
        <f>VLOOKUP(B203,'[1]PRADO  LC 150  TX-L AT 4000CC 5'!B$12:H$358,7,0)</f>
        <v>850237.98</v>
      </c>
      <c r="P203" s="65">
        <f t="shared" si="11"/>
        <v>643493.245</v>
      </c>
      <c r="Q203" s="65">
        <f t="shared" si="13"/>
        <v>744174.69500000007</v>
      </c>
      <c r="R203" s="65">
        <f t="shared" si="14"/>
        <v>1466267.9950000001</v>
      </c>
      <c r="S203" s="65" t="s">
        <v>19</v>
      </c>
      <c r="T203" s="65">
        <f t="shared" si="15"/>
        <v>1118118.99</v>
      </c>
    </row>
    <row r="204" spans="1:20" s="4" customFormat="1" ht="19.5" customHeight="1">
      <c r="A204" s="5">
        <v>192</v>
      </c>
      <c r="B204" s="58" t="s">
        <v>270</v>
      </c>
      <c r="C204" s="61" t="s">
        <v>15</v>
      </c>
      <c r="D204" s="76">
        <v>80920</v>
      </c>
      <c r="E204" s="77">
        <v>80920</v>
      </c>
      <c r="F204" s="77">
        <v>80920</v>
      </c>
      <c r="G204" s="77">
        <v>80920</v>
      </c>
      <c r="H204" s="77">
        <v>80920</v>
      </c>
      <c r="I204" s="77">
        <v>80920</v>
      </c>
      <c r="J204" s="78">
        <v>80920</v>
      </c>
      <c r="K204" s="66">
        <f>VLOOKUP(B204,'[1]PRADO  LC 90  VX AT 3400CC 5P T'!B$11:H$370,7,0)</f>
        <v>18350.46</v>
      </c>
      <c r="L204" s="67">
        <f>VLOOKUP(B204,'[1]FORTUNER SR5 MT 4000CC 4X4'!B$12:H$402,7,0)</f>
        <v>18350.46</v>
      </c>
      <c r="M204" s="68">
        <f>VLOOKUP(B204,'[1]PRADO  LC 150  TX AT 4000CC 5P'!B$11:H$353,7,0)</f>
        <v>18350.46</v>
      </c>
      <c r="N204" s="67">
        <f>VLOOKUP(B204,'[1]BURBUJA  LC 80  AUTANA FZJ80 '!B$12:H$369,7,0)</f>
        <v>18350.46</v>
      </c>
      <c r="O204" s="67">
        <f>VLOOKUP(B204,'[1]PRADO  LC 150  TX-L AT 4000CC 5'!B$12:H$358,7,0)</f>
        <v>18350.46</v>
      </c>
      <c r="P204" s="65">
        <f t="shared" si="11"/>
        <v>49635.229999999996</v>
      </c>
      <c r="Q204" s="65">
        <f t="shared" si="13"/>
        <v>49635.229999999996</v>
      </c>
      <c r="R204" s="65">
        <f t="shared" si="14"/>
        <v>49635.229999999996</v>
      </c>
      <c r="S204" s="65">
        <f t="shared" si="12"/>
        <v>49635.229999999996</v>
      </c>
      <c r="T204" s="65">
        <f t="shared" si="15"/>
        <v>49635.229999999996</v>
      </c>
    </row>
    <row r="205" spans="1:20" s="4" customFormat="1" ht="19.5" customHeight="1">
      <c r="A205" s="5">
        <v>193</v>
      </c>
      <c r="B205" s="58" t="s">
        <v>271</v>
      </c>
      <c r="C205" s="61" t="s">
        <v>15</v>
      </c>
      <c r="D205" s="76">
        <v>95000</v>
      </c>
      <c r="E205" s="77">
        <v>86000</v>
      </c>
      <c r="F205" s="79" t="s">
        <v>19</v>
      </c>
      <c r="G205" s="79" t="s">
        <v>19</v>
      </c>
      <c r="H205" s="79" t="s">
        <v>19</v>
      </c>
      <c r="I205" s="79" t="s">
        <v>19</v>
      </c>
      <c r="J205" s="78">
        <v>86000</v>
      </c>
      <c r="K205" s="66">
        <f>VLOOKUP(B205,'[1]PRADO  LC 90  VX AT 3400CC 5P T'!B$11:H$370,7,0)</f>
        <v>96849.65</v>
      </c>
      <c r="L205" s="67">
        <f>VLOOKUP(B205,'[1]FORTUNER SR5 MT 4000CC 4X4'!B$12:H$402,7,0)</f>
        <v>87674.42</v>
      </c>
      <c r="M205" s="68" t="e">
        <f>VLOOKUP(B205,'[1]PRADO  LC 150  TX AT 4000CC 5P'!B$11:H$353,7,0)</f>
        <v>#N/A</v>
      </c>
      <c r="N205" s="67" t="e">
        <f>VLOOKUP(B205,'[1]BURBUJA  LC 80  AUTANA FZJ80 '!B$12:H$369,7,0)</f>
        <v>#N/A</v>
      </c>
      <c r="O205" s="67">
        <f>VLOOKUP(B205,'[1]PRADO  LC 150  TX-L AT 4000CC 5'!B$12:H$358,7,0)</f>
        <v>93791.24</v>
      </c>
      <c r="P205" s="65">
        <f t="shared" si="11"/>
        <v>95924.824999999997</v>
      </c>
      <c r="Q205" s="65">
        <f t="shared" si="13"/>
        <v>86837.209999999992</v>
      </c>
      <c r="R205" s="65" t="s">
        <v>19</v>
      </c>
      <c r="S205" s="65" t="s">
        <v>19</v>
      </c>
      <c r="T205" s="65">
        <f t="shared" si="15"/>
        <v>93791.24</v>
      </c>
    </row>
    <row r="206" spans="1:20" s="4" customFormat="1" ht="19.5" customHeight="1">
      <c r="A206" s="5">
        <v>194</v>
      </c>
      <c r="B206" s="58" t="s">
        <v>272</v>
      </c>
      <c r="C206" s="61" t="s">
        <v>15</v>
      </c>
      <c r="D206" s="76">
        <v>190000</v>
      </c>
      <c r="E206" s="77">
        <v>86000</v>
      </c>
      <c r="F206" s="79" t="s">
        <v>19</v>
      </c>
      <c r="G206" s="79" t="s">
        <v>19</v>
      </c>
      <c r="H206" s="79" t="s">
        <v>19</v>
      </c>
      <c r="I206" s="79" t="s">
        <v>19</v>
      </c>
      <c r="J206" s="78">
        <v>86000</v>
      </c>
      <c r="K206" s="66">
        <f>VLOOKUP(B206,'[1]PRADO  LC 90  VX AT 3400CC 5P T'!B$11:H$370,7,0)</f>
        <v>193699.3</v>
      </c>
      <c r="L206" s="67">
        <f>VLOOKUP(B206,'[1]FORTUNER SR5 MT 4000CC 4X4'!B$12:H$402,7,0)</f>
        <v>175348.84</v>
      </c>
      <c r="M206" s="68" t="e">
        <f>VLOOKUP(B206,'[1]PRADO  LC 150  TX AT 4000CC 5P'!B$11:H$353,7,0)</f>
        <v>#N/A</v>
      </c>
      <c r="N206" s="67" t="e">
        <f>VLOOKUP(B206,'[1]BURBUJA  LC 80  AUTANA FZJ80 '!B$12:H$369,7,0)</f>
        <v>#N/A</v>
      </c>
      <c r="O206" s="67">
        <f>VLOOKUP(B206,'[1]PRADO  LC 150  TX-L AT 4000CC 5'!B$12:H$358,7,0)</f>
        <v>93791.24</v>
      </c>
      <c r="P206" s="65">
        <f t="shared" ref="P206:P269" si="16">AVERAGE(D206,K206)</f>
        <v>191849.65</v>
      </c>
      <c r="Q206" s="65">
        <f t="shared" ref="Q206:Q269" si="17">AVERAGE(E206,L206)</f>
        <v>130674.42</v>
      </c>
      <c r="R206" s="65" t="s">
        <v>19</v>
      </c>
      <c r="S206" s="65" t="s">
        <v>19</v>
      </c>
      <c r="T206" s="65">
        <f t="shared" ref="T206:T269" si="18">AVERAGE(H206,O206)</f>
        <v>93791.24</v>
      </c>
    </row>
    <row r="207" spans="1:20" s="4" customFormat="1" ht="19.5" customHeight="1">
      <c r="A207" s="5">
        <v>195</v>
      </c>
      <c r="B207" s="58" t="s">
        <v>273</v>
      </c>
      <c r="C207" s="61" t="s">
        <v>15</v>
      </c>
      <c r="D207" s="76">
        <v>95000</v>
      </c>
      <c r="E207" s="77">
        <v>86000</v>
      </c>
      <c r="F207" s="79" t="s">
        <v>19</v>
      </c>
      <c r="G207" s="79" t="s">
        <v>19</v>
      </c>
      <c r="H207" s="79" t="s">
        <v>19</v>
      </c>
      <c r="I207" s="79" t="s">
        <v>19</v>
      </c>
      <c r="J207" s="78">
        <v>86000</v>
      </c>
      <c r="K207" s="66">
        <f>VLOOKUP(B207,'[1]PRADO  LC 90  VX AT 3400CC 5P T'!B$11:H$370,7,0)</f>
        <v>96849.65</v>
      </c>
      <c r="L207" s="67">
        <f>VLOOKUP(B207,'[1]FORTUNER SR5 MT 4000CC 4X4'!B$12:H$402,7,0)</f>
        <v>87674.42</v>
      </c>
      <c r="M207" s="68" t="e">
        <f>VLOOKUP(B207,'[1]PRADO  LC 150  TX AT 4000CC 5P'!B$11:H$353,7,0)</f>
        <v>#N/A</v>
      </c>
      <c r="N207" s="67" t="e">
        <f>VLOOKUP(B207,'[1]BURBUJA  LC 80  AUTANA FZJ80 '!B$12:H$369,7,0)</f>
        <v>#N/A</v>
      </c>
      <c r="O207" s="67">
        <f>VLOOKUP(B207,'[1]PRADO  LC 150  TX-L AT 4000CC 5'!B$12:H$358,7,0)</f>
        <v>93791.24</v>
      </c>
      <c r="P207" s="65">
        <f t="shared" si="16"/>
        <v>95924.824999999997</v>
      </c>
      <c r="Q207" s="65">
        <f t="shared" si="17"/>
        <v>86837.209999999992</v>
      </c>
      <c r="R207" s="65" t="s">
        <v>19</v>
      </c>
      <c r="S207" s="65" t="s">
        <v>19</v>
      </c>
      <c r="T207" s="65">
        <f t="shared" si="18"/>
        <v>93791.24</v>
      </c>
    </row>
    <row r="208" spans="1:20" s="4" customFormat="1" ht="19.5" customHeight="1">
      <c r="A208" s="5">
        <v>196</v>
      </c>
      <c r="B208" s="58" t="s">
        <v>274</v>
      </c>
      <c r="C208" s="61" t="s">
        <v>15</v>
      </c>
      <c r="D208" s="76">
        <v>980000</v>
      </c>
      <c r="E208" s="79" t="s">
        <v>69</v>
      </c>
      <c r="F208" s="79" t="s">
        <v>19</v>
      </c>
      <c r="G208" s="79" t="s">
        <v>19</v>
      </c>
      <c r="H208" s="79" t="s">
        <v>19</v>
      </c>
      <c r="I208" s="79" t="s">
        <v>19</v>
      </c>
      <c r="J208" s="80" t="s">
        <v>69</v>
      </c>
      <c r="K208" s="66">
        <f>VLOOKUP(B208,'[1]PRADO  LC 90  VX AT 3400CC 5P T'!B$11:H$370,7,0)</f>
        <v>999080.6</v>
      </c>
      <c r="L208" s="67" t="e">
        <f>VLOOKUP(B208,'[1]FORTUNER SR5 MT 4000CC 4X4'!B$12:H$402,7,0)</f>
        <v>#N/A</v>
      </c>
      <c r="M208" s="68" t="e">
        <f>VLOOKUP(B208,'[1]PRADO  LC 150  TX AT 4000CC 5P'!B$11:H$353,7,0)</f>
        <v>#N/A</v>
      </c>
      <c r="N208" s="67" t="e">
        <f>VLOOKUP(B208,'[1]BURBUJA  LC 80  AUTANA FZJ80 '!B$12:H$369,7,0)</f>
        <v>#N/A</v>
      </c>
      <c r="O208" s="67">
        <f>VLOOKUP(B208,'[1]PRADO  LC 150  TX-L AT 4000CC 5'!B$12:H$358,7,0)</f>
        <v>784991.9</v>
      </c>
      <c r="P208" s="65">
        <f t="shared" si="16"/>
        <v>989540.3</v>
      </c>
      <c r="Q208" s="65" t="s">
        <v>19</v>
      </c>
      <c r="R208" s="65" t="s">
        <v>19</v>
      </c>
      <c r="S208" s="65" t="s">
        <v>19</v>
      </c>
      <c r="T208" s="65">
        <f t="shared" si="18"/>
        <v>784991.9</v>
      </c>
    </row>
    <row r="209" spans="1:20" s="4" customFormat="1" ht="19.5" customHeight="1">
      <c r="A209" s="5">
        <v>197</v>
      </c>
      <c r="B209" s="58" t="s">
        <v>275</v>
      </c>
      <c r="C209" s="61" t="s">
        <v>15</v>
      </c>
      <c r="D209" s="77" t="s">
        <v>19</v>
      </c>
      <c r="E209" s="77">
        <v>15000</v>
      </c>
      <c r="F209" s="79" t="s">
        <v>19</v>
      </c>
      <c r="G209" s="77">
        <v>79001</v>
      </c>
      <c r="H209" s="79" t="s">
        <v>19</v>
      </c>
      <c r="I209" s="79" t="s">
        <v>19</v>
      </c>
      <c r="J209" s="78">
        <v>15000</v>
      </c>
      <c r="K209" s="66" t="e">
        <f>VLOOKUP(B209,'[1]PRADO  LC 90  VX AT 3400CC 5P T'!B$11:H$370,7,0)</f>
        <v>#N/A</v>
      </c>
      <c r="L209" s="67">
        <f>VLOOKUP(B209,'[1]FORTUNER SR5 MT 4000CC 4X4'!B$12:H$402,7,0)</f>
        <v>15292.05</v>
      </c>
      <c r="M209" s="94" t="e">
        <f>VLOOKUP(B209,'[1]PRADO  LC 150  TX AT 4000CC 5P'!B$11:H$353,7,0)</f>
        <v>#N/A</v>
      </c>
      <c r="N209" s="67">
        <f>VLOOKUP(B209,'[1]BURBUJA  LC 80  AUTANA FZJ80 '!B$12:H$369,7,0)</f>
        <v>80539.180999999997</v>
      </c>
      <c r="O209" s="67" t="e">
        <f>VLOOKUP(B209,'[1]PRADO  LC 150  TX-L AT 4000CC 5'!B$12:H$358,7,0)</f>
        <v>#N/A</v>
      </c>
      <c r="P209" s="65" t="s">
        <v>19</v>
      </c>
      <c r="Q209" s="65">
        <f t="shared" si="17"/>
        <v>15146.025</v>
      </c>
      <c r="R209" s="65" t="s">
        <v>19</v>
      </c>
      <c r="S209" s="65">
        <f t="shared" ref="S209:S269" si="19">AVERAGE(G209,N209)</f>
        <v>79770.090499999991</v>
      </c>
      <c r="T209" s="65" t="s">
        <v>19</v>
      </c>
    </row>
    <row r="210" spans="1:20" s="4" customFormat="1" ht="19.5" customHeight="1">
      <c r="A210" s="5">
        <v>198</v>
      </c>
      <c r="B210" s="58" t="s">
        <v>276</v>
      </c>
      <c r="C210" s="61" t="s">
        <v>15</v>
      </c>
      <c r="D210" s="76">
        <v>347000</v>
      </c>
      <c r="E210" s="79" t="s">
        <v>19</v>
      </c>
      <c r="F210" s="79" t="s">
        <v>19</v>
      </c>
      <c r="G210" s="77">
        <v>603000</v>
      </c>
      <c r="H210" s="79" t="s">
        <v>19</v>
      </c>
      <c r="I210" s="79" t="s">
        <v>19</v>
      </c>
      <c r="J210" s="80" t="s">
        <v>19</v>
      </c>
      <c r="K210" s="66">
        <f>VLOOKUP(B210,'[1]PRADO  LC 90  VX AT 3400CC 5P T'!B$11:H$370,7,0)</f>
        <v>353756.09</v>
      </c>
      <c r="L210" s="67" t="e">
        <f>VLOOKUP(B210,'[1]FORTUNER SR5 MT 4000CC 4X4'!B$12:H$402,7,0)</f>
        <v>#N/A</v>
      </c>
      <c r="M210" s="68" t="e">
        <f>VLOOKUP(B210,'[1]PRADO  LC 150  TX AT 4000CC 5P'!B$11:H$353,7,0)</f>
        <v>#N/A</v>
      </c>
      <c r="N210" s="67">
        <f>VLOOKUP(B210,'[1]BURBUJA  LC 80  AUTANA FZJ80 '!B$12:H$369,7,0)</f>
        <v>614740.41</v>
      </c>
      <c r="O210" s="67" t="e">
        <f>VLOOKUP(B210,'[1]PRADO  LC 150  TX-L AT 4000CC 5'!B$12:H$358,7,0)</f>
        <v>#N/A</v>
      </c>
      <c r="P210" s="65">
        <f t="shared" si="16"/>
        <v>350378.04500000004</v>
      </c>
      <c r="Q210" s="65" t="s">
        <v>19</v>
      </c>
      <c r="R210" s="65" t="s">
        <v>19</v>
      </c>
      <c r="S210" s="65">
        <f t="shared" si="19"/>
        <v>608870.20500000007</v>
      </c>
      <c r="T210" s="65" t="s">
        <v>19</v>
      </c>
    </row>
    <row r="211" spans="1:20" s="4" customFormat="1" ht="19.5" customHeight="1">
      <c r="A211" s="5">
        <v>199</v>
      </c>
      <c r="B211" s="58" t="s">
        <v>279</v>
      </c>
      <c r="C211" s="61" t="s">
        <v>15</v>
      </c>
      <c r="D211" s="76">
        <v>305001</v>
      </c>
      <c r="E211" s="77">
        <v>238000</v>
      </c>
      <c r="F211" s="77">
        <v>348000</v>
      </c>
      <c r="G211" s="77">
        <v>395000</v>
      </c>
      <c r="H211" s="77">
        <v>348000</v>
      </c>
      <c r="I211" s="77">
        <v>348000</v>
      </c>
      <c r="J211" s="78">
        <v>238000</v>
      </c>
      <c r="K211" s="66">
        <f>VLOOKUP(B211,'[1]PRADO  LC 90  VX AT 3400CC 5P T'!B$11:H$370,7,0)</f>
        <v>310939.40100000001</v>
      </c>
      <c r="L211" s="67">
        <f>VLOOKUP(B211,'[1]FORTUNER SR5 MT 4000CC 4X4'!B$12:H$402,7,0)</f>
        <v>242633.86</v>
      </c>
      <c r="M211" s="68">
        <f>VLOOKUP(B211,'[1]PRADO  LC 150  TX AT 4000CC 5P'!B$11:H$353,7,0)</f>
        <v>354775.56</v>
      </c>
      <c r="N211" s="67">
        <f>VLOOKUP(B211,'[1]BURBUJA  LC 80  AUTANA FZJ80 '!B$12:H$369,7,0)</f>
        <v>402690.65</v>
      </c>
      <c r="O211" s="67">
        <f>VLOOKUP(B211,'[1]PRADO  LC 150  TX-L AT 4000CC 5'!B$12:H$358,7,0)</f>
        <v>354775.56</v>
      </c>
      <c r="P211" s="65">
        <f t="shared" si="16"/>
        <v>307970.20050000004</v>
      </c>
      <c r="Q211" s="65">
        <f t="shared" si="17"/>
        <v>240316.93</v>
      </c>
      <c r="R211" s="65">
        <f t="shared" ref="R211:R269" si="20">AVERAGE(F211,M211)</f>
        <v>351387.78</v>
      </c>
      <c r="S211" s="65">
        <f t="shared" si="19"/>
        <v>398845.32500000001</v>
      </c>
      <c r="T211" s="65">
        <f t="shared" si="18"/>
        <v>351387.78</v>
      </c>
    </row>
    <row r="212" spans="1:20" s="4" customFormat="1" ht="19.5" customHeight="1">
      <c r="A212" s="5">
        <v>200</v>
      </c>
      <c r="B212" s="58" t="s">
        <v>280</v>
      </c>
      <c r="C212" s="61" t="s">
        <v>15</v>
      </c>
      <c r="D212" s="76">
        <v>305001</v>
      </c>
      <c r="E212" s="77">
        <v>355000</v>
      </c>
      <c r="F212" s="77">
        <v>337000</v>
      </c>
      <c r="G212" s="77">
        <v>395000</v>
      </c>
      <c r="H212" s="77">
        <v>337000</v>
      </c>
      <c r="I212" s="77">
        <v>337000</v>
      </c>
      <c r="J212" s="78">
        <v>355000</v>
      </c>
      <c r="K212" s="66">
        <f>VLOOKUP(B212,'[1]PRADO  LC 90  VX AT 3400CC 5P T'!B$11:H$370,7,0)</f>
        <v>310939.40100000001</v>
      </c>
      <c r="L212" s="67">
        <f>VLOOKUP(B212,'[1]FORTUNER SR5 MT 4000CC 4X4'!B$12:H$402,7,0)</f>
        <v>361911.85</v>
      </c>
      <c r="M212" s="68">
        <f>VLOOKUP(B212,'[1]PRADO  LC 150  TX AT 4000CC 5P'!B$11:H$353,7,0)</f>
        <v>343561.39</v>
      </c>
      <c r="N212" s="67">
        <f>VLOOKUP(B212,'[1]BURBUJA  LC 80  AUTANA FZJ80 '!B$12:H$369,7,0)</f>
        <v>402690.65</v>
      </c>
      <c r="O212" s="67">
        <f>VLOOKUP(B212,'[1]PRADO  LC 150  TX-L AT 4000CC 5'!B$12:H$358,7,0)</f>
        <v>343561.39</v>
      </c>
      <c r="P212" s="65">
        <f t="shared" si="16"/>
        <v>307970.20050000004</v>
      </c>
      <c r="Q212" s="65">
        <f t="shared" si="17"/>
        <v>358455.92499999999</v>
      </c>
      <c r="R212" s="65">
        <f t="shared" si="20"/>
        <v>340280.69500000001</v>
      </c>
      <c r="S212" s="65">
        <f t="shared" si="19"/>
        <v>398845.32500000001</v>
      </c>
      <c r="T212" s="65">
        <f t="shared" si="18"/>
        <v>340280.69500000001</v>
      </c>
    </row>
    <row r="213" spans="1:20" s="4" customFormat="1" ht="19.5" customHeight="1">
      <c r="A213" s="5">
        <v>201</v>
      </c>
      <c r="B213" s="58" t="s">
        <v>281</v>
      </c>
      <c r="C213" s="61" t="s">
        <v>15</v>
      </c>
      <c r="D213" s="77" t="s">
        <v>19</v>
      </c>
      <c r="E213" s="79" t="s">
        <v>19</v>
      </c>
      <c r="F213" s="77">
        <v>1051000</v>
      </c>
      <c r="G213" s="79" t="s">
        <v>19</v>
      </c>
      <c r="H213" s="77">
        <v>1051000</v>
      </c>
      <c r="I213" s="77">
        <v>1051000</v>
      </c>
      <c r="J213" s="80" t="s">
        <v>19</v>
      </c>
      <c r="K213" s="66" t="e">
        <f>VLOOKUP(B213,'[1]PRADO  LC 90  VX AT 3400CC 5P T'!B$11:H$370,7,0)</f>
        <v>#N/A</v>
      </c>
      <c r="L213" s="67" t="e">
        <f>VLOOKUP(B213,'[1]FORTUNER SR5 MT 4000CC 4X4'!B$12:H$402,7,0)</f>
        <v>#N/A</v>
      </c>
      <c r="M213" s="94">
        <f>VLOOKUP(B213,'[1]PRADO  LC 150  TX AT 4000CC 5P'!B$11:H$353,7,0)</f>
        <v>1059229.33</v>
      </c>
      <c r="N213" s="67" t="e">
        <f>VLOOKUP(B213,'[1]BURBUJA  LC 80  AUTANA FZJ80 '!B$12:H$369,7,0)</f>
        <v>#N/A</v>
      </c>
      <c r="O213" s="67">
        <f>VLOOKUP(B213,'[1]PRADO  LC 150  TX-L AT 4000CC 5'!B$12:H$358,7,0)</f>
        <v>1059229.33</v>
      </c>
      <c r="P213" s="65" t="s">
        <v>19</v>
      </c>
      <c r="Q213" s="65" t="s">
        <v>19</v>
      </c>
      <c r="R213" s="65">
        <f t="shared" si="20"/>
        <v>1055114.665</v>
      </c>
      <c r="S213" s="65" t="s">
        <v>19</v>
      </c>
      <c r="T213" s="65">
        <f t="shared" si="18"/>
        <v>1055114.665</v>
      </c>
    </row>
    <row r="214" spans="1:20" s="4" customFormat="1" ht="19.5" customHeight="1">
      <c r="A214" s="5">
        <v>202</v>
      </c>
      <c r="B214" s="58" t="s">
        <v>284</v>
      </c>
      <c r="C214" s="61" t="s">
        <v>15</v>
      </c>
      <c r="D214" s="76">
        <v>54000</v>
      </c>
      <c r="E214" s="77">
        <v>51000</v>
      </c>
      <c r="F214" s="77">
        <v>48000</v>
      </c>
      <c r="G214" s="77">
        <v>45000</v>
      </c>
      <c r="H214" s="77">
        <v>48000</v>
      </c>
      <c r="I214" s="77">
        <v>48000</v>
      </c>
      <c r="J214" s="78">
        <v>51000</v>
      </c>
      <c r="K214" s="66">
        <f>VLOOKUP(B214,'[1]PRADO  LC 90  VX AT 3400CC 5P T'!B$11:H$370,7,0)</f>
        <v>1321233.1200000001</v>
      </c>
      <c r="L214" s="67">
        <f>VLOOKUP(B214,'[1]FORTUNER SR5 MT 4000CC 4X4'!B$12:H$402,7,0)</f>
        <v>1125494.8799999999</v>
      </c>
      <c r="M214" s="68">
        <f>VLOOKUP(B214,'[1]PRADO  LC 150  TX AT 4000CC 5P'!B$11:H$353,7,0)</f>
        <v>1345700.4</v>
      </c>
      <c r="N214" s="67">
        <f>VLOOKUP(B214,'[1]BURBUJA  LC 80  AUTANA FZJ80 '!B$12:H$369,7,0)</f>
        <v>1101027.6000000001</v>
      </c>
      <c r="O214" s="67">
        <f>VLOOKUP(B214,'[1]PRADO  LC 150  TX-L AT 4000CC 5'!B$12:H$358,7,0)</f>
        <v>1345700.4</v>
      </c>
      <c r="P214" s="65">
        <f t="shared" si="16"/>
        <v>687616.56</v>
      </c>
      <c r="Q214" s="65">
        <f t="shared" si="17"/>
        <v>588247.43999999994</v>
      </c>
      <c r="R214" s="65">
        <f t="shared" si="20"/>
        <v>696850.2</v>
      </c>
      <c r="S214" s="65">
        <f t="shared" si="19"/>
        <v>573013.80000000005</v>
      </c>
      <c r="T214" s="65">
        <f t="shared" si="18"/>
        <v>696850.2</v>
      </c>
    </row>
    <row r="215" spans="1:20" s="4" customFormat="1" ht="19.5" customHeight="1">
      <c r="A215" s="5">
        <v>203</v>
      </c>
      <c r="B215" s="58" t="s">
        <v>285</v>
      </c>
      <c r="C215" s="61" t="s">
        <v>15</v>
      </c>
      <c r="D215" s="76">
        <v>54000</v>
      </c>
      <c r="E215" s="77">
        <v>51000</v>
      </c>
      <c r="F215" s="77">
        <v>48000</v>
      </c>
      <c r="G215" s="77">
        <v>45000</v>
      </c>
      <c r="H215" s="77">
        <v>48000</v>
      </c>
      <c r="I215" s="77">
        <v>48000</v>
      </c>
      <c r="J215" s="78">
        <v>51000</v>
      </c>
      <c r="K215" s="66">
        <f>VLOOKUP(B215,'[1]PRADO  LC 90  VX AT 3400CC 5P T'!B$11:H$370,7,0)</f>
        <v>660616.56000000006</v>
      </c>
      <c r="L215" s="67">
        <f>VLOOKUP(B215,'[1]FORTUNER SR5 MT 4000CC 4X4'!B$12:H$402,7,0)</f>
        <v>562747.43999999994</v>
      </c>
      <c r="M215" s="68">
        <f>VLOOKUP(B215,'[1]PRADO  LC 150  TX AT 4000CC 5P'!B$11:H$353,7,0)</f>
        <v>672850.2</v>
      </c>
      <c r="N215" s="67">
        <f>VLOOKUP(B215,'[1]BURBUJA  LC 80  AUTANA FZJ80 '!B$12:H$369,7,0)</f>
        <v>550513.80000000005</v>
      </c>
      <c r="O215" s="67">
        <f>VLOOKUP(B215,'[1]PRADO  LC 150  TX-L AT 4000CC 5'!B$12:H$358,7,0)</f>
        <v>672850.2</v>
      </c>
      <c r="P215" s="65">
        <f t="shared" si="16"/>
        <v>357308.28</v>
      </c>
      <c r="Q215" s="65">
        <f t="shared" si="17"/>
        <v>306873.71999999997</v>
      </c>
      <c r="R215" s="65">
        <f t="shared" si="20"/>
        <v>360425.1</v>
      </c>
      <c r="S215" s="65">
        <f t="shared" si="19"/>
        <v>297756.90000000002</v>
      </c>
      <c r="T215" s="65">
        <f t="shared" si="18"/>
        <v>360425.1</v>
      </c>
    </row>
    <row r="216" spans="1:20" s="4" customFormat="1" ht="19.5" customHeight="1">
      <c r="A216" s="5">
        <v>204</v>
      </c>
      <c r="B216" s="58" t="s">
        <v>286</v>
      </c>
      <c r="C216" s="61" t="s">
        <v>15</v>
      </c>
      <c r="D216" s="76">
        <v>54000</v>
      </c>
      <c r="E216" s="77">
        <v>51000</v>
      </c>
      <c r="F216" s="77">
        <v>48000</v>
      </c>
      <c r="G216" s="77">
        <v>45000</v>
      </c>
      <c r="H216" s="77">
        <v>48000</v>
      </c>
      <c r="I216" s="77">
        <v>48000</v>
      </c>
      <c r="J216" s="78">
        <v>51000</v>
      </c>
      <c r="K216" s="66">
        <f>VLOOKUP(B216,'[1]PRADO  LC 90  VX AT 3400CC 5P T'!B$11:H$370,7,0)</f>
        <v>660616.56000000006</v>
      </c>
      <c r="L216" s="67">
        <f>VLOOKUP(B216,'[1]FORTUNER SR5 MT 4000CC 4X4'!B$12:H$402,7,0)</f>
        <v>562747.43999999994</v>
      </c>
      <c r="M216" s="68">
        <f>VLOOKUP(B216,'[1]PRADO  LC 150  TX AT 4000CC 5P'!B$11:H$353,7,0)</f>
        <v>672850.2</v>
      </c>
      <c r="N216" s="67">
        <f>VLOOKUP(B216,'[1]BURBUJA  LC 80  AUTANA FZJ80 '!B$12:H$369,7,0)</f>
        <v>550513.80000000005</v>
      </c>
      <c r="O216" s="67">
        <f>VLOOKUP(B216,'[1]PRADO  LC 150  TX-L AT 4000CC 5'!B$12:H$358,7,0)</f>
        <v>672850.2</v>
      </c>
      <c r="P216" s="65">
        <f t="shared" si="16"/>
        <v>357308.28</v>
      </c>
      <c r="Q216" s="65">
        <f t="shared" si="17"/>
        <v>306873.71999999997</v>
      </c>
      <c r="R216" s="65">
        <f t="shared" si="20"/>
        <v>360425.1</v>
      </c>
      <c r="S216" s="65">
        <f t="shared" si="19"/>
        <v>297756.90000000002</v>
      </c>
      <c r="T216" s="65">
        <f t="shared" si="18"/>
        <v>360425.1</v>
      </c>
    </row>
    <row r="217" spans="1:20" s="4" customFormat="1" ht="19.5" customHeight="1">
      <c r="A217" s="5">
        <v>205</v>
      </c>
      <c r="B217" s="58" t="s">
        <v>291</v>
      </c>
      <c r="C217" s="61" t="s">
        <v>15</v>
      </c>
      <c r="D217" s="77" t="s">
        <v>19</v>
      </c>
      <c r="E217" s="77">
        <v>298000</v>
      </c>
      <c r="F217" s="79" t="s">
        <v>19</v>
      </c>
      <c r="G217" s="77">
        <v>438396</v>
      </c>
      <c r="H217" s="79" t="s">
        <v>19</v>
      </c>
      <c r="I217" s="79" t="s">
        <v>19</v>
      </c>
      <c r="J217" s="78">
        <v>298000</v>
      </c>
      <c r="K217" s="66" t="e">
        <f>VLOOKUP(B217,'[1]PRADO  LC 90  VX AT 3400CC 5P T'!B$11:H$370,7,0)</f>
        <v>#N/A</v>
      </c>
      <c r="L217" s="67">
        <f>VLOOKUP(B217,'[1]FORTUNER SR5 MT 4000CC 4X4'!B$12:H$402,7,0)</f>
        <v>303802.06</v>
      </c>
      <c r="M217" s="94" t="e">
        <f>VLOOKUP(B217,'[1]PRADO  LC 150  TX AT 4000CC 5P'!B$11:H$353,7,0)</f>
        <v>#N/A</v>
      </c>
      <c r="N217" s="67">
        <f>VLOOKUP(B217,'[1]BURBUJA  LC 80  AUTANA FZJ80 '!B$12:H$369,7,0)</f>
        <v>401670.12900000002</v>
      </c>
      <c r="O217" s="67" t="e">
        <f>VLOOKUP(B217,'[1]PRADO  LC 150  TX-L AT 4000CC 5'!B$12:H$358,7,0)</f>
        <v>#N/A</v>
      </c>
      <c r="P217" s="65" t="s">
        <v>19</v>
      </c>
      <c r="Q217" s="65">
        <f t="shared" si="17"/>
        <v>300901.03000000003</v>
      </c>
      <c r="R217" s="65" t="s">
        <v>19</v>
      </c>
      <c r="S217" s="65">
        <f t="shared" si="19"/>
        <v>420033.06449999998</v>
      </c>
      <c r="T217" s="65" t="s">
        <v>19</v>
      </c>
    </row>
    <row r="218" spans="1:20" s="4" customFormat="1" ht="19.5" customHeight="1">
      <c r="A218" s="5">
        <v>206</v>
      </c>
      <c r="B218" s="58" t="s">
        <v>292</v>
      </c>
      <c r="C218" s="61" t="s">
        <v>15</v>
      </c>
      <c r="D218" s="77" t="s">
        <v>19</v>
      </c>
      <c r="E218" s="77">
        <v>328000</v>
      </c>
      <c r="F218" s="79" t="s">
        <v>19</v>
      </c>
      <c r="G218" s="77">
        <v>354167</v>
      </c>
      <c r="H218" s="79" t="s">
        <v>19</v>
      </c>
      <c r="I218" s="79" t="s">
        <v>19</v>
      </c>
      <c r="J218" s="78">
        <v>328000</v>
      </c>
      <c r="K218" s="66" t="e">
        <f>VLOOKUP(B218,'[1]PRADO  LC 90  VX AT 3400CC 5P T'!B$11:H$370,7,0)</f>
        <v>#N/A</v>
      </c>
      <c r="L218" s="67">
        <f>VLOOKUP(B218,'[1]FORTUNER SR5 MT 4000CC 4X4'!B$12:H$402,7,0)</f>
        <v>334386.15999999997</v>
      </c>
      <c r="M218" s="94" t="e">
        <f>VLOOKUP(B218,'[1]PRADO  LC 150  TX AT 4000CC 5P'!B$11:H$353,7,0)</f>
        <v>#N/A</v>
      </c>
      <c r="N218" s="67">
        <f>VLOOKUP(B218,'[1]BURBUJA  LC 80  AUTANA FZJ80 '!B$12:H$369,7,0)</f>
        <v>324191.46000000002</v>
      </c>
      <c r="O218" s="67" t="e">
        <f>VLOOKUP(B218,'[1]PRADO  LC 150  TX-L AT 4000CC 5'!B$12:H$358,7,0)</f>
        <v>#N/A</v>
      </c>
      <c r="P218" s="65" t="s">
        <v>19</v>
      </c>
      <c r="Q218" s="65">
        <f t="shared" si="17"/>
        <v>331193.07999999996</v>
      </c>
      <c r="R218" s="65" t="s">
        <v>19</v>
      </c>
      <c r="S218" s="65">
        <f t="shared" si="19"/>
        <v>339179.23</v>
      </c>
      <c r="T218" s="65" t="s">
        <v>19</v>
      </c>
    </row>
    <row r="219" spans="1:20" s="4" customFormat="1" ht="19.5" customHeight="1">
      <c r="A219" s="5">
        <v>207</v>
      </c>
      <c r="B219" s="58" t="s">
        <v>293</v>
      </c>
      <c r="C219" s="61" t="s">
        <v>15</v>
      </c>
      <c r="D219" s="77" t="s">
        <v>19</v>
      </c>
      <c r="E219" s="77">
        <v>553000</v>
      </c>
      <c r="F219" s="79" t="s">
        <v>19</v>
      </c>
      <c r="G219" s="77">
        <v>410000</v>
      </c>
      <c r="H219" s="79" t="s">
        <v>19</v>
      </c>
      <c r="I219" s="79" t="s">
        <v>19</v>
      </c>
      <c r="J219" s="78">
        <v>553000</v>
      </c>
      <c r="K219" s="66" t="e">
        <f>VLOOKUP(B219,'[1]PRADO  LC 90  VX AT 3400CC 5P T'!B$11:H$370,7,0)</f>
        <v>#N/A</v>
      </c>
      <c r="L219" s="67">
        <f>VLOOKUP(B219,'[1]FORTUNER SR5 MT 4000CC 4X4'!B$12:H$402,7,0)</f>
        <v>563766.91</v>
      </c>
      <c r="M219" s="94" t="e">
        <f>VLOOKUP(B219,'[1]PRADO  LC 150  TX AT 4000CC 5P'!B$11:H$353,7,0)</f>
        <v>#N/A</v>
      </c>
      <c r="N219" s="67">
        <f>VLOOKUP(B219,'[1]BURBUJA  LC 80  AUTANA FZJ80 '!B$12:H$369,7,0)</f>
        <v>417982.7</v>
      </c>
      <c r="O219" s="67" t="e">
        <f>VLOOKUP(B219,'[1]PRADO  LC 150  TX-L AT 4000CC 5'!B$12:H$358,7,0)</f>
        <v>#N/A</v>
      </c>
      <c r="P219" s="65" t="s">
        <v>19</v>
      </c>
      <c r="Q219" s="65">
        <f t="shared" si="17"/>
        <v>558383.45500000007</v>
      </c>
      <c r="R219" s="65" t="s">
        <v>19</v>
      </c>
      <c r="S219" s="65">
        <f t="shared" si="19"/>
        <v>413991.35</v>
      </c>
      <c r="T219" s="65" t="s">
        <v>19</v>
      </c>
    </row>
    <row r="220" spans="1:20" s="4" customFormat="1" ht="19.5" customHeight="1">
      <c r="A220" s="5">
        <v>208</v>
      </c>
      <c r="B220" s="58" t="s">
        <v>294</v>
      </c>
      <c r="C220" s="61" t="s">
        <v>15</v>
      </c>
      <c r="D220" s="77" t="s">
        <v>19</v>
      </c>
      <c r="E220" s="77">
        <v>589000</v>
      </c>
      <c r="F220" s="79" t="s">
        <v>19</v>
      </c>
      <c r="G220" s="77">
        <v>294000</v>
      </c>
      <c r="H220" s="79" t="s">
        <v>19</v>
      </c>
      <c r="I220" s="79" t="s">
        <v>19</v>
      </c>
      <c r="J220" s="78">
        <v>589000</v>
      </c>
      <c r="K220" s="66" t="e">
        <f>VLOOKUP(B220,'[1]PRADO  LC 90  VX AT 3400CC 5P T'!B$11:H$370,7,0)</f>
        <v>#N/A</v>
      </c>
      <c r="L220" s="67">
        <f>VLOOKUP(B220,'[1]FORTUNER SR5 MT 4000CC 4X4'!B$12:H$402,7,0)</f>
        <v>600467.82999999996</v>
      </c>
      <c r="M220" s="94" t="e">
        <f>VLOOKUP(B220,'[1]PRADO  LC 150  TX AT 4000CC 5P'!B$11:H$353,7,0)</f>
        <v>#N/A</v>
      </c>
      <c r="N220" s="67">
        <f>VLOOKUP(B220,'[1]BURBUJA  LC 80  AUTANA FZJ80 '!B$12:H$369,7,0)</f>
        <v>299724.18</v>
      </c>
      <c r="O220" s="67" t="e">
        <f>VLOOKUP(B220,'[1]PRADO  LC 150  TX-L AT 4000CC 5'!B$12:H$358,7,0)</f>
        <v>#N/A</v>
      </c>
      <c r="P220" s="65" t="s">
        <v>19</v>
      </c>
      <c r="Q220" s="65">
        <f t="shared" si="17"/>
        <v>594733.91500000004</v>
      </c>
      <c r="R220" s="65" t="s">
        <v>19</v>
      </c>
      <c r="S220" s="65">
        <f t="shared" si="19"/>
        <v>296862.08999999997</v>
      </c>
      <c r="T220" s="65" t="s">
        <v>19</v>
      </c>
    </row>
    <row r="221" spans="1:20" s="4" customFormat="1" ht="19.5" customHeight="1">
      <c r="A221" s="5">
        <v>209</v>
      </c>
      <c r="B221" s="58" t="s">
        <v>295</v>
      </c>
      <c r="C221" s="61" t="s">
        <v>15</v>
      </c>
      <c r="D221" s="76">
        <v>90000</v>
      </c>
      <c r="E221" s="77">
        <v>71000</v>
      </c>
      <c r="F221" s="77">
        <v>109000</v>
      </c>
      <c r="G221" s="77">
        <v>91000</v>
      </c>
      <c r="H221" s="77">
        <v>109000</v>
      </c>
      <c r="I221" s="77">
        <v>109000</v>
      </c>
      <c r="J221" s="78">
        <v>71000</v>
      </c>
      <c r="K221" s="66">
        <f>VLOOKUP(B221,'[1]PRADO  LC 90  VX AT 3400CC 5P T'!B$11:H$370,7,0)</f>
        <v>101947</v>
      </c>
      <c r="L221" s="67">
        <f>VLOOKUP(B221,'[1]FORTUNER SR5 MT 4000CC 4X4'!B$12:H$402,7,0)</f>
        <v>72382.37</v>
      </c>
      <c r="M221" s="68">
        <f>VLOOKUP(B221,'[1]PRADO  LC 150  TX AT 4000CC 5P'!B$11:H$353,7,0)</f>
        <v>111122.23</v>
      </c>
      <c r="N221" s="67">
        <f>VLOOKUP(B221,'[1]BURBUJA  LC 80  AUTANA FZJ80 '!B$12:H$369,7,0)</f>
        <v>92771.77</v>
      </c>
      <c r="O221" s="67">
        <f>VLOOKUP(B221,'[1]PRADO  LC 150  TX-L AT 4000CC 5'!B$12:H$358,7,0)</f>
        <v>111122.23</v>
      </c>
      <c r="P221" s="65">
        <f t="shared" si="16"/>
        <v>95973.5</v>
      </c>
      <c r="Q221" s="65">
        <f t="shared" si="17"/>
        <v>71691.184999999998</v>
      </c>
      <c r="R221" s="65">
        <f t="shared" si="20"/>
        <v>110061.11499999999</v>
      </c>
      <c r="S221" s="65">
        <f t="shared" si="19"/>
        <v>91885.885000000009</v>
      </c>
      <c r="T221" s="65">
        <f t="shared" si="18"/>
        <v>110061.11499999999</v>
      </c>
    </row>
    <row r="222" spans="1:20" s="4" customFormat="1" ht="19.5" customHeight="1">
      <c r="A222" s="5">
        <v>210</v>
      </c>
      <c r="B222" s="58" t="s">
        <v>296</v>
      </c>
      <c r="C222" s="61" t="s">
        <v>15</v>
      </c>
      <c r="D222" s="76">
        <v>464000</v>
      </c>
      <c r="E222" s="77">
        <v>750256</v>
      </c>
      <c r="F222" s="77">
        <v>750256</v>
      </c>
      <c r="G222" s="77">
        <v>750256</v>
      </c>
      <c r="H222" s="77">
        <v>750256</v>
      </c>
      <c r="I222" s="77">
        <v>750256</v>
      </c>
      <c r="J222" s="78">
        <v>750256</v>
      </c>
      <c r="K222" s="66">
        <f>VLOOKUP(B222,'[1]PRADO  LC 90  VX AT 3400CC 5P T'!B$11:H$370,7,0)</f>
        <v>598428.89</v>
      </c>
      <c r="L222" s="67">
        <f>VLOOKUP(B222,'[1]FORTUNER SR5 MT 4000CC 4X4'!B$12:H$402,7,0)</f>
        <v>792128.19</v>
      </c>
      <c r="M222" s="68">
        <f>VLOOKUP(B222,'[1]PRADO  LC 150  TX AT 4000CC 5P'!B$11:H$353,7,0)</f>
        <v>792128.19</v>
      </c>
      <c r="N222" s="67">
        <f>VLOOKUP(B222,'[1]BURBUJA  LC 80  AUTANA FZJ80 '!B$12:H$369,7,0)</f>
        <v>792128.19</v>
      </c>
      <c r="O222" s="67">
        <f>VLOOKUP(B222,'[1]PRADO  LC 150  TX-L AT 4000CC 5'!B$12:H$358,7,0)</f>
        <v>792128.19</v>
      </c>
      <c r="P222" s="65">
        <f t="shared" si="16"/>
        <v>531214.44500000007</v>
      </c>
      <c r="Q222" s="65">
        <f t="shared" si="17"/>
        <v>771192.09499999997</v>
      </c>
      <c r="R222" s="65">
        <f t="shared" si="20"/>
        <v>771192.09499999997</v>
      </c>
      <c r="S222" s="65">
        <f t="shared" si="19"/>
        <v>771192.09499999997</v>
      </c>
      <c r="T222" s="65">
        <f t="shared" si="18"/>
        <v>771192.09499999997</v>
      </c>
    </row>
    <row r="223" spans="1:20" s="4" customFormat="1" ht="19.5" customHeight="1">
      <c r="A223" s="5">
        <v>211</v>
      </c>
      <c r="B223" s="58" t="s">
        <v>298</v>
      </c>
      <c r="C223" s="61" t="s">
        <v>15</v>
      </c>
      <c r="D223" s="76">
        <v>1009000</v>
      </c>
      <c r="E223" s="79" t="s">
        <v>69</v>
      </c>
      <c r="F223" s="77">
        <v>1002000</v>
      </c>
      <c r="G223" s="77">
        <v>840000</v>
      </c>
      <c r="H223" s="77">
        <v>1002000</v>
      </c>
      <c r="I223" s="77">
        <v>1002000</v>
      </c>
      <c r="J223" s="80" t="s">
        <v>69</v>
      </c>
      <c r="K223" s="66">
        <f>VLOOKUP(B223,'[1]PRADO  LC 90  VX AT 3400CC 5P T'!B$11:H$370,7,0)</f>
        <v>11325292.23</v>
      </c>
      <c r="L223" s="67" t="e">
        <f>VLOOKUP(B223,'[1]FORTUNER SR5 MT 4000CC 4X4'!B$12:H$402,7,0)</f>
        <v>#N/A</v>
      </c>
      <c r="M223" s="68">
        <f>VLOOKUP(B223,'[1]PRADO  LC 150  TX AT 4000CC 5P'!B$11:H$353,7,0)</f>
        <v>1021508.94</v>
      </c>
      <c r="N223" s="67">
        <f>VLOOKUP(B223,'[1]BURBUJA  LC 80  AUTANA FZJ80 '!B$12:H$369,7,0)</f>
        <v>940970.81</v>
      </c>
      <c r="O223" s="67">
        <f>VLOOKUP(B223,'[1]PRADO  LC 150  TX-L AT 4000CC 5'!B$12:H$358,7,0)</f>
        <v>1021508.94</v>
      </c>
      <c r="P223" s="65">
        <f t="shared" si="16"/>
        <v>6167146.1150000002</v>
      </c>
      <c r="Q223" s="65" t="s">
        <v>19</v>
      </c>
      <c r="R223" s="65">
        <f t="shared" si="20"/>
        <v>1011754.47</v>
      </c>
      <c r="S223" s="65">
        <f t="shared" si="19"/>
        <v>890485.40500000003</v>
      </c>
      <c r="T223" s="65">
        <f t="shared" si="18"/>
        <v>1011754.47</v>
      </c>
    </row>
    <row r="224" spans="1:20" s="4" customFormat="1" ht="19.5" customHeight="1">
      <c r="A224" s="5">
        <v>212</v>
      </c>
      <c r="B224" s="58" t="s">
        <v>300</v>
      </c>
      <c r="C224" s="61" t="s">
        <v>15</v>
      </c>
      <c r="D224" s="76">
        <v>424001</v>
      </c>
      <c r="E224" s="79" t="s">
        <v>19</v>
      </c>
      <c r="F224" s="79" t="s">
        <v>19</v>
      </c>
      <c r="G224" s="77">
        <v>1431000</v>
      </c>
      <c r="H224" s="79" t="s">
        <v>19</v>
      </c>
      <c r="I224" s="79" t="s">
        <v>19</v>
      </c>
      <c r="J224" s="80" t="s">
        <v>19</v>
      </c>
      <c r="K224" s="66">
        <f>VLOOKUP(B224,'[1]PRADO  LC 90  VX AT 3400CC 5P T'!B$11:H$370,7,0)</f>
        <v>432256.33100000001</v>
      </c>
      <c r="L224" s="67" t="e">
        <f>VLOOKUP(B224,'[1]FORTUNER SR5 MT 4000CC 4X4'!B$12:H$402,7,0)</f>
        <v>#N/A</v>
      </c>
      <c r="M224" s="68" t="e">
        <f>VLOOKUP(B224,'[1]PRADO  LC 150  TX AT 4000CC 5P'!B$11:H$353,7,0)</f>
        <v>#N/A</v>
      </c>
      <c r="N224" s="67">
        <f>VLOOKUP(B224,'[1]BURBUJA  LC 80  AUTANA FZJ80 '!B$12:H$369,7,0)</f>
        <v>1458861.57</v>
      </c>
      <c r="O224" s="67" t="e">
        <f>VLOOKUP(B224,'[1]PRADO  LC 150  TX-L AT 4000CC 5'!B$12:H$358,7,0)</f>
        <v>#N/A</v>
      </c>
      <c r="P224" s="65">
        <f t="shared" si="16"/>
        <v>428128.6655</v>
      </c>
      <c r="Q224" s="65" t="s">
        <v>19</v>
      </c>
      <c r="R224" s="65" t="s">
        <v>19</v>
      </c>
      <c r="S224" s="65">
        <f t="shared" si="19"/>
        <v>1444930.7850000001</v>
      </c>
      <c r="T224" s="65" t="s">
        <v>19</v>
      </c>
    </row>
    <row r="225" spans="1:20" s="4" customFormat="1" ht="19.5" customHeight="1">
      <c r="A225" s="5">
        <v>213</v>
      </c>
      <c r="B225" s="58" t="s">
        <v>302</v>
      </c>
      <c r="C225" s="61" t="s">
        <v>15</v>
      </c>
      <c r="D225" s="76">
        <v>1836000</v>
      </c>
      <c r="E225" s="77">
        <v>1146000</v>
      </c>
      <c r="F225" s="77">
        <v>1811000</v>
      </c>
      <c r="G225" s="77">
        <v>1261000</v>
      </c>
      <c r="H225" s="77">
        <v>1811000</v>
      </c>
      <c r="I225" s="77">
        <v>1811000</v>
      </c>
      <c r="J225" s="78">
        <v>1146000</v>
      </c>
      <c r="K225" s="66">
        <f>VLOOKUP(B225,'[1]PRADO  LC 90  VX AT 3400CC 5P T'!B$11:H$370,7,0)</f>
        <v>1871746.92</v>
      </c>
      <c r="L225" s="67">
        <f>VLOOKUP(B225,'[1]FORTUNER SR5 MT 4000CC 4X4'!B$12:H$402,7,0)</f>
        <v>1168312.6200000001</v>
      </c>
      <c r="M225" s="68">
        <f>VLOOKUP(B225,'[1]PRADO  LC 150  TX AT 4000CC 5P'!B$11:H$353,7,0)</f>
        <v>1846260.17</v>
      </c>
      <c r="N225" s="67">
        <f>VLOOKUP(B225,'[1]BURBUJA  LC 80  AUTANA FZJ80 '!B$12:H$369,7,0)</f>
        <v>1285551.67</v>
      </c>
      <c r="O225" s="67">
        <f>VLOOKUP(B225,'[1]PRADO  LC 150  TX-L AT 4000CC 5'!B$12:H$358,7,0)</f>
        <v>1846260.17</v>
      </c>
      <c r="P225" s="65">
        <f t="shared" si="16"/>
        <v>1853873.46</v>
      </c>
      <c r="Q225" s="65">
        <f t="shared" si="17"/>
        <v>1157156.31</v>
      </c>
      <c r="R225" s="65">
        <f t="shared" si="20"/>
        <v>1828630.085</v>
      </c>
      <c r="S225" s="65">
        <f t="shared" si="19"/>
        <v>1273275.835</v>
      </c>
      <c r="T225" s="65">
        <f t="shared" si="18"/>
        <v>1828630.085</v>
      </c>
    </row>
    <row r="226" spans="1:20" s="4" customFormat="1" ht="19.5" customHeight="1">
      <c r="A226" s="5">
        <v>214</v>
      </c>
      <c r="B226" s="58" t="s">
        <v>303</v>
      </c>
      <c r="C226" s="61" t="s">
        <v>15</v>
      </c>
      <c r="D226" s="76">
        <v>160000</v>
      </c>
      <c r="E226" s="77">
        <v>160000</v>
      </c>
      <c r="F226" s="79" t="s">
        <v>19</v>
      </c>
      <c r="G226" s="77">
        <v>213000</v>
      </c>
      <c r="H226" s="79" t="s">
        <v>19</v>
      </c>
      <c r="I226" s="79" t="s">
        <v>19</v>
      </c>
      <c r="J226" s="78">
        <v>160000</v>
      </c>
      <c r="K226" s="66">
        <f>VLOOKUP(B226,'[1]PRADO  LC 90  VX AT 3400CC 5P T'!B$11:H$370,7,0)</f>
        <v>163115.20000000001</v>
      </c>
      <c r="L226" s="67">
        <f>VLOOKUP(B226,'[1]FORTUNER SR5 MT 4000CC 4X4'!B$12:H$402,7,0)</f>
        <v>163115.20000000001</v>
      </c>
      <c r="M226" s="68" t="e">
        <f>VLOOKUP(B226,'[1]PRADO  LC 150  TX AT 4000CC 5P'!B$11:H$353,7,0)</f>
        <v>#N/A</v>
      </c>
      <c r="N226" s="67">
        <f>VLOOKUP(B226,'[1]BURBUJA  LC 80  AUTANA FZJ80 '!B$12:H$369,7,0)</f>
        <v>217147.11</v>
      </c>
      <c r="O226" s="67" t="e">
        <f>VLOOKUP(B226,'[1]PRADO  LC 150  TX-L AT 4000CC 5'!B$12:H$358,7,0)</f>
        <v>#N/A</v>
      </c>
      <c r="P226" s="65">
        <f t="shared" si="16"/>
        <v>161557.6</v>
      </c>
      <c r="Q226" s="65">
        <f t="shared" si="17"/>
        <v>161557.6</v>
      </c>
      <c r="R226" s="65" t="s">
        <v>19</v>
      </c>
      <c r="S226" s="65">
        <f t="shared" si="19"/>
        <v>215073.55499999999</v>
      </c>
      <c r="T226" s="65" t="s">
        <v>19</v>
      </c>
    </row>
    <row r="227" spans="1:20" s="4" customFormat="1" ht="19.5" customHeight="1">
      <c r="A227" s="5">
        <v>215</v>
      </c>
      <c r="B227" s="58" t="s">
        <v>304</v>
      </c>
      <c r="C227" s="61" t="s">
        <v>28</v>
      </c>
      <c r="D227" s="76">
        <v>247000</v>
      </c>
      <c r="E227" s="77">
        <v>276000</v>
      </c>
      <c r="F227" s="77">
        <v>280999</v>
      </c>
      <c r="G227" s="77">
        <v>300000</v>
      </c>
      <c r="H227" s="77">
        <v>280999</v>
      </c>
      <c r="I227" s="77">
        <v>280999</v>
      </c>
      <c r="J227" s="78">
        <v>276000</v>
      </c>
      <c r="K227" s="66">
        <f>VLOOKUP(B227,'[1]PRADO  LC 90  VX AT 3400CC 5P T'!B$11:H$370,7,0)</f>
        <v>251809.09</v>
      </c>
      <c r="L227" s="67">
        <f>VLOOKUP(B227,'[1]FORTUNER SR5 MT 4000CC 4X4'!B$12:H$402,7,0)</f>
        <v>281373.71999999997</v>
      </c>
      <c r="M227" s="68">
        <f>VLOOKUP(B227,'[1]PRADO  LC 150  TX AT 4000CC 5P'!B$11:H$353,7,0)</f>
        <v>286470.01899999997</v>
      </c>
      <c r="N227" s="67">
        <f>VLOOKUP(B227,'[1]BURBUJA  LC 80  AUTANA FZJ80 '!B$12:H$369,7,0)</f>
        <v>305841</v>
      </c>
      <c r="O227" s="67">
        <f>VLOOKUP(B227,'[1]PRADO  LC 150  TX-L AT 4000CC 5'!B$12:H$358,7,0)</f>
        <v>286470.01899999997</v>
      </c>
      <c r="P227" s="65">
        <f t="shared" si="16"/>
        <v>249404.54499999998</v>
      </c>
      <c r="Q227" s="65">
        <f t="shared" si="17"/>
        <v>278686.86</v>
      </c>
      <c r="R227" s="65">
        <f t="shared" si="20"/>
        <v>283734.50949999999</v>
      </c>
      <c r="S227" s="65">
        <f t="shared" si="19"/>
        <v>302920.5</v>
      </c>
      <c r="T227" s="65">
        <f t="shared" si="18"/>
        <v>283734.50949999999</v>
      </c>
    </row>
    <row r="228" spans="1:20" s="4" customFormat="1" ht="19.5" customHeight="1">
      <c r="A228" s="5">
        <v>216</v>
      </c>
      <c r="B228" s="58" t="s">
        <v>305</v>
      </c>
      <c r="C228" s="61" t="s">
        <v>28</v>
      </c>
      <c r="D228" s="76">
        <v>1094000</v>
      </c>
      <c r="E228" s="77">
        <v>1457000</v>
      </c>
      <c r="F228" s="77">
        <v>1146000</v>
      </c>
      <c r="G228" s="77">
        <v>1261000</v>
      </c>
      <c r="H228" s="77">
        <v>1146000</v>
      </c>
      <c r="I228" s="77">
        <v>1146000</v>
      </c>
      <c r="J228" s="78">
        <v>1457000</v>
      </c>
      <c r="K228" s="66">
        <f>VLOOKUP(B228,'[1]PRADO  LC 90  VX AT 3400CC 5P T'!B$11:H$370,7,0)</f>
        <v>1115300.18</v>
      </c>
      <c r="L228" s="67">
        <f>VLOOKUP(B228,'[1]FORTUNER SR5 MT 4000CC 4X4'!B$12:H$402,7,0)</f>
        <v>1485367.79</v>
      </c>
      <c r="M228" s="68">
        <f>VLOOKUP(B228,'[1]PRADO  LC 150  TX AT 4000CC 5P'!B$11:H$353,7,0)</f>
        <v>1168312.6200000001</v>
      </c>
      <c r="N228" s="67">
        <f>VLOOKUP(B228,'[1]BURBUJA  LC 80  AUTANA FZJ80 '!B$12:H$369,7,0)</f>
        <v>1285551.67</v>
      </c>
      <c r="O228" s="67">
        <f>VLOOKUP(B228,'[1]PRADO  LC 150  TX-L AT 4000CC 5'!B$12:H$358,7,0)</f>
        <v>1168312.6200000001</v>
      </c>
      <c r="P228" s="65">
        <f t="shared" si="16"/>
        <v>1104650.0899999999</v>
      </c>
      <c r="Q228" s="65">
        <f t="shared" si="17"/>
        <v>1471183.895</v>
      </c>
      <c r="R228" s="65">
        <f t="shared" si="20"/>
        <v>1157156.31</v>
      </c>
      <c r="S228" s="65">
        <f t="shared" si="19"/>
        <v>1273275.835</v>
      </c>
      <c r="T228" s="65">
        <f t="shared" si="18"/>
        <v>1157156.31</v>
      </c>
    </row>
    <row r="229" spans="1:20" s="4" customFormat="1" ht="19.5" customHeight="1">
      <c r="A229" s="5">
        <v>217</v>
      </c>
      <c r="B229" s="58" t="s">
        <v>306</v>
      </c>
      <c r="C229" s="61" t="s">
        <v>28</v>
      </c>
      <c r="D229" s="76">
        <v>1007997</v>
      </c>
      <c r="E229" s="77">
        <v>912006</v>
      </c>
      <c r="F229" s="77">
        <v>38000</v>
      </c>
      <c r="G229" s="77">
        <v>984006</v>
      </c>
      <c r="H229" s="77">
        <v>38000</v>
      </c>
      <c r="I229" s="77">
        <v>38000</v>
      </c>
      <c r="J229" s="78">
        <v>912006</v>
      </c>
      <c r="K229" s="66">
        <f>VLOOKUP(B229,'[1]PRADO  LC 90  VX AT 3400CC 5P T'!B$11:H$370,7,0)</f>
        <v>1027625.76</v>
      </c>
      <c r="L229" s="67">
        <f>VLOOKUP(B229,'[1]FORTUNER SR5 MT 4000CC 4X4'!B$12:H$402,7,0)</f>
        <v>929756.64</v>
      </c>
      <c r="M229" s="68">
        <f>VLOOKUP(B229,'[1]PRADO  LC 150  TX AT 4000CC 5P'!B$11:H$353,7,0)</f>
        <v>929756.64</v>
      </c>
      <c r="N229" s="67">
        <f>VLOOKUP(B229,'[1]BURBUJA  LC 80  AUTANA FZJ80 '!B$12:H$369,7,0)</f>
        <v>1003158.48</v>
      </c>
      <c r="O229" s="67">
        <f>VLOOKUP(B229,'[1]PRADO  LC 150  TX-L AT 4000CC 5'!B$12:H$358,7,0)</f>
        <v>929756.64</v>
      </c>
      <c r="P229" s="65">
        <f t="shared" si="16"/>
        <v>1017811.38</v>
      </c>
      <c r="Q229" s="65">
        <f t="shared" si="17"/>
        <v>920881.32000000007</v>
      </c>
      <c r="R229" s="65">
        <f t="shared" si="20"/>
        <v>483878.32</v>
      </c>
      <c r="S229" s="65">
        <f t="shared" si="19"/>
        <v>993582.24</v>
      </c>
      <c r="T229" s="65">
        <f t="shared" si="18"/>
        <v>483878.32</v>
      </c>
    </row>
    <row r="230" spans="1:20" s="4" customFormat="1" ht="19.5" customHeight="1">
      <c r="A230" s="5">
        <v>218</v>
      </c>
      <c r="B230" s="58" t="s">
        <v>307</v>
      </c>
      <c r="C230" s="61" t="s">
        <v>28</v>
      </c>
      <c r="D230" s="77" t="s">
        <v>19</v>
      </c>
      <c r="E230" s="77">
        <v>152001</v>
      </c>
      <c r="F230" s="77">
        <v>12000</v>
      </c>
      <c r="G230" s="77">
        <v>298985</v>
      </c>
      <c r="H230" s="77">
        <v>12000</v>
      </c>
      <c r="I230" s="77">
        <v>12000</v>
      </c>
      <c r="J230" s="78">
        <v>152001</v>
      </c>
      <c r="K230" s="66" t="e">
        <f>VLOOKUP(B230,'[1]PRADO  LC 90  VX AT 3400CC 5P T'!B$11:H$370,7,0)</f>
        <v>#N/A</v>
      </c>
      <c r="L230" s="67">
        <f>VLOOKUP(B230,'[1]FORTUNER SR5 MT 4000CC 4X4'!B$12:H$402,7,0)</f>
        <v>48934.559999999998</v>
      </c>
      <c r="M230" s="94">
        <f>VLOOKUP(B230,'[1]PRADO  LC 150  TX AT 4000CC 5P'!B$11:H$353,7,0)</f>
        <v>48934.559999999998</v>
      </c>
      <c r="N230" s="67">
        <f>VLOOKUP(B230,'[1]BURBUJA  LC 80  AUTANA FZJ80 '!B$12:H$369,7,0)</f>
        <v>248750.68</v>
      </c>
      <c r="O230" s="67">
        <f>VLOOKUP(B230,'[1]PRADO  LC 150  TX-L AT 4000CC 5'!B$12:H$358,7,0)</f>
        <v>48934.559999999998</v>
      </c>
      <c r="P230" s="65" t="s">
        <v>19</v>
      </c>
      <c r="Q230" s="65">
        <f t="shared" si="17"/>
        <v>100467.78</v>
      </c>
      <c r="R230" s="65">
        <f t="shared" si="20"/>
        <v>30467.279999999999</v>
      </c>
      <c r="S230" s="65">
        <f t="shared" si="19"/>
        <v>273867.83999999997</v>
      </c>
      <c r="T230" s="65">
        <f t="shared" si="18"/>
        <v>30467.279999999999</v>
      </c>
    </row>
    <row r="231" spans="1:20" s="4" customFormat="1" ht="19.5" customHeight="1">
      <c r="A231" s="5">
        <v>219</v>
      </c>
      <c r="B231" s="58" t="s">
        <v>309</v>
      </c>
      <c r="C231" s="61" t="s">
        <v>15</v>
      </c>
      <c r="D231" s="76">
        <v>23000</v>
      </c>
      <c r="E231" s="77">
        <v>23000</v>
      </c>
      <c r="F231" s="77">
        <v>23000</v>
      </c>
      <c r="G231" s="77">
        <v>42000</v>
      </c>
      <c r="H231" s="77">
        <v>23000</v>
      </c>
      <c r="I231" s="77">
        <v>23000</v>
      </c>
      <c r="J231" s="78">
        <v>23000</v>
      </c>
      <c r="K231" s="66">
        <f>VLOOKUP(B231,'[1]PRADO  LC 90  VX AT 3400CC 5P T'!B$11:H$370,7,0)</f>
        <v>23447.81</v>
      </c>
      <c r="L231" s="67">
        <f>VLOOKUP(B231,'[1]FORTUNER SR5 MT 4000CC 4X4'!B$12:H$402,7,0)</f>
        <v>23447.81</v>
      </c>
      <c r="M231" s="68">
        <f>VLOOKUP(B231,'[1]PRADO  LC 150  TX AT 4000CC 5P'!B$11:H$353,7,0)</f>
        <v>23447.81</v>
      </c>
      <c r="N231" s="67">
        <f>VLOOKUP(B231,'[1]BURBUJA  LC 80  AUTANA FZJ80 '!B$12:H$369,7,0)</f>
        <v>42817.74</v>
      </c>
      <c r="O231" s="67">
        <f>VLOOKUP(B231,'[1]PRADO  LC 150  TX-L AT 4000CC 5'!B$12:H$358,7,0)</f>
        <v>23447.81</v>
      </c>
      <c r="P231" s="65">
        <f t="shared" si="16"/>
        <v>23223.904999999999</v>
      </c>
      <c r="Q231" s="65">
        <f t="shared" si="17"/>
        <v>23223.904999999999</v>
      </c>
      <c r="R231" s="65">
        <f t="shared" si="20"/>
        <v>23223.904999999999</v>
      </c>
      <c r="S231" s="65">
        <f t="shared" si="19"/>
        <v>42408.869999999995</v>
      </c>
      <c r="T231" s="65">
        <f t="shared" si="18"/>
        <v>23223.904999999999</v>
      </c>
    </row>
    <row r="232" spans="1:20" s="4" customFormat="1" ht="19.5" customHeight="1">
      <c r="A232" s="5">
        <v>220</v>
      </c>
      <c r="B232" s="58" t="s">
        <v>310</v>
      </c>
      <c r="C232" s="61" t="s">
        <v>15</v>
      </c>
      <c r="D232" s="76">
        <v>209000</v>
      </c>
      <c r="E232" s="77">
        <v>342000</v>
      </c>
      <c r="F232" s="77">
        <v>307916</v>
      </c>
      <c r="G232" s="77">
        <v>611000</v>
      </c>
      <c r="H232" s="77">
        <v>307916</v>
      </c>
      <c r="I232" s="77">
        <v>307916</v>
      </c>
      <c r="J232" s="78">
        <v>342000</v>
      </c>
      <c r="K232" s="66">
        <f>VLOOKUP(B232,'[1]PRADO  LC 90  VX AT 3400CC 5P T'!B$11:H$370,7,0)</f>
        <v>213069.23</v>
      </c>
      <c r="L232" s="67">
        <f>VLOOKUP(B232,'[1]FORTUNER SR5 MT 4000CC 4X4'!B$12:H$402,7,0)</f>
        <v>348658.74</v>
      </c>
      <c r="M232" s="68">
        <f>VLOOKUP(B232,'[1]PRADO  LC 150  TX AT 4000CC 5P'!B$11:H$353,7,0)</f>
        <v>356814.5</v>
      </c>
      <c r="N232" s="67">
        <f>VLOOKUP(B232,'[1]BURBUJA  LC 80  AUTANA FZJ80 '!B$12:H$369,7,0)</f>
        <v>622896.17000000004</v>
      </c>
      <c r="O232" s="67">
        <f>VLOOKUP(B232,'[1]PRADO  LC 150  TX-L AT 4000CC 5'!B$12:H$358,7,0)</f>
        <v>356814.5</v>
      </c>
      <c r="P232" s="65">
        <f t="shared" si="16"/>
        <v>211034.61499999999</v>
      </c>
      <c r="Q232" s="65">
        <f t="shared" si="17"/>
        <v>345329.37</v>
      </c>
      <c r="R232" s="65">
        <f t="shared" si="20"/>
        <v>332365.25</v>
      </c>
      <c r="S232" s="65">
        <f t="shared" si="19"/>
        <v>616948.08499999996</v>
      </c>
      <c r="T232" s="65">
        <f t="shared" si="18"/>
        <v>332365.25</v>
      </c>
    </row>
    <row r="233" spans="1:20" s="4" customFormat="1" ht="19.5" customHeight="1">
      <c r="A233" s="5">
        <v>221</v>
      </c>
      <c r="B233" s="58" t="s">
        <v>311</v>
      </c>
      <c r="C233" s="61" t="s">
        <v>15</v>
      </c>
      <c r="D233" s="76">
        <v>198001</v>
      </c>
      <c r="E233" s="77">
        <v>91000</v>
      </c>
      <c r="F233" s="77">
        <v>99000</v>
      </c>
      <c r="G233" s="77">
        <v>139000</v>
      </c>
      <c r="H233" s="77">
        <v>99000</v>
      </c>
      <c r="I233" s="77">
        <v>99000</v>
      </c>
      <c r="J233" s="78">
        <v>91000</v>
      </c>
      <c r="K233" s="66">
        <f>VLOOKUP(B233,'[1]PRADO  LC 90  VX AT 3400CC 5P T'!B$11:H$370,7,0)</f>
        <v>201856.111</v>
      </c>
      <c r="L233" s="67">
        <f>VLOOKUP(B233,'[1]FORTUNER SR5 MT 4000CC 4X4'!B$12:H$402,7,0)</f>
        <v>92771.77</v>
      </c>
      <c r="M233" s="68">
        <f>VLOOKUP(B233,'[1]PRADO  LC 150  TX AT 4000CC 5P'!B$11:H$353,7,0)</f>
        <v>100927.53</v>
      </c>
      <c r="N233" s="67">
        <f>VLOOKUP(B233,'[1]BURBUJA  LC 80  AUTANA FZJ80 '!B$12:H$369,7,0)</f>
        <v>141706.32999999999</v>
      </c>
      <c r="O233" s="67">
        <f>VLOOKUP(B233,'[1]PRADO  LC 150  TX-L AT 4000CC 5'!B$12:H$358,7,0)</f>
        <v>100927.53</v>
      </c>
      <c r="P233" s="65">
        <f t="shared" si="16"/>
        <v>199928.55550000002</v>
      </c>
      <c r="Q233" s="65">
        <f t="shared" si="17"/>
        <v>91885.885000000009</v>
      </c>
      <c r="R233" s="65">
        <f t="shared" si="20"/>
        <v>99963.764999999999</v>
      </c>
      <c r="S233" s="65">
        <f t="shared" si="19"/>
        <v>140353.16499999998</v>
      </c>
      <c r="T233" s="65">
        <f t="shared" si="18"/>
        <v>99963.764999999999</v>
      </c>
    </row>
    <row r="234" spans="1:20" s="4" customFormat="1" ht="19.5" customHeight="1">
      <c r="A234" s="5">
        <v>222</v>
      </c>
      <c r="B234" s="58" t="s">
        <v>312</v>
      </c>
      <c r="C234" s="61" t="s">
        <v>15</v>
      </c>
      <c r="D234" s="76">
        <v>198001</v>
      </c>
      <c r="E234" s="77">
        <v>91000</v>
      </c>
      <c r="F234" s="77">
        <v>99000</v>
      </c>
      <c r="G234" s="77">
        <v>139000</v>
      </c>
      <c r="H234" s="77">
        <v>99000</v>
      </c>
      <c r="I234" s="77">
        <v>99000</v>
      </c>
      <c r="J234" s="78">
        <v>91000</v>
      </c>
      <c r="K234" s="66">
        <f>VLOOKUP(B234,'[1]PRADO  LC 90  VX AT 3400CC 5P T'!B$11:H$370,7,0)</f>
        <v>201856.111</v>
      </c>
      <c r="L234" s="67">
        <f>VLOOKUP(B234,'[1]FORTUNER SR5 MT 4000CC 4X4'!B$12:H$402,7,0)</f>
        <v>92771.77</v>
      </c>
      <c r="M234" s="68">
        <f>VLOOKUP(B234,'[1]PRADO  LC 150  TX AT 4000CC 5P'!B$11:H$353,7,0)</f>
        <v>100927.53</v>
      </c>
      <c r="N234" s="67">
        <f>VLOOKUP(B234,'[1]BURBUJA  LC 80  AUTANA FZJ80 '!B$12:H$369,7,0)</f>
        <v>141706.32999999999</v>
      </c>
      <c r="O234" s="67">
        <f>VLOOKUP(B234,'[1]PRADO  LC 150  TX-L AT 4000CC 5'!B$12:H$358,7,0)</f>
        <v>100927.53</v>
      </c>
      <c r="P234" s="65">
        <f t="shared" si="16"/>
        <v>199928.55550000002</v>
      </c>
      <c r="Q234" s="65">
        <f t="shared" si="17"/>
        <v>91885.885000000009</v>
      </c>
      <c r="R234" s="65">
        <f t="shared" si="20"/>
        <v>99963.764999999999</v>
      </c>
      <c r="S234" s="65">
        <f t="shared" si="19"/>
        <v>140353.16499999998</v>
      </c>
      <c r="T234" s="65">
        <f t="shared" si="18"/>
        <v>99963.764999999999</v>
      </c>
    </row>
    <row r="235" spans="1:20" s="4" customFormat="1" ht="19.5" customHeight="1">
      <c r="A235" s="5">
        <v>223</v>
      </c>
      <c r="B235" s="58" t="s">
        <v>313</v>
      </c>
      <c r="C235" s="61" t="s">
        <v>15</v>
      </c>
      <c r="D235" s="76">
        <v>244000</v>
      </c>
      <c r="E235" s="77">
        <v>100000</v>
      </c>
      <c r="F235" s="77">
        <v>100000</v>
      </c>
      <c r="G235" s="77">
        <v>83000</v>
      </c>
      <c r="H235" s="77">
        <v>100000</v>
      </c>
      <c r="I235" s="77">
        <v>100000</v>
      </c>
      <c r="J235" s="78">
        <v>100000</v>
      </c>
      <c r="K235" s="66">
        <f>VLOOKUP(B235,'[1]PRADO  LC 90  VX AT 3400CC 5P T'!B$11:H$370,7,0)</f>
        <v>248750.68</v>
      </c>
      <c r="L235" s="67">
        <f>VLOOKUP(B235,'[1]FORTUNER SR5 MT 4000CC 4X4'!B$12:H$402,7,0)</f>
        <v>101947</v>
      </c>
      <c r="M235" s="68">
        <f>VLOOKUP(B235,'[1]PRADO  LC 150  TX AT 4000CC 5P'!B$11:H$353,7,0)</f>
        <v>101947</v>
      </c>
      <c r="N235" s="67">
        <f>VLOOKUP(B235,'[1]BURBUJA  LC 80  AUTANA FZJ80 '!B$12:H$369,7,0)</f>
        <v>84616.01</v>
      </c>
      <c r="O235" s="67">
        <f>VLOOKUP(B235,'[1]PRADO  LC 150  TX-L AT 4000CC 5'!B$12:H$358,7,0)</f>
        <v>101947</v>
      </c>
      <c r="P235" s="65">
        <f t="shared" si="16"/>
        <v>246375.34</v>
      </c>
      <c r="Q235" s="65">
        <f t="shared" si="17"/>
        <v>100973.5</v>
      </c>
      <c r="R235" s="65">
        <f t="shared" si="20"/>
        <v>100973.5</v>
      </c>
      <c r="S235" s="65">
        <f t="shared" si="19"/>
        <v>83808.005000000005</v>
      </c>
      <c r="T235" s="65">
        <f t="shared" si="18"/>
        <v>100973.5</v>
      </c>
    </row>
    <row r="236" spans="1:20" s="4" customFormat="1" ht="19.5" customHeight="1">
      <c r="A236" s="5">
        <v>224</v>
      </c>
      <c r="B236" s="58" t="s">
        <v>315</v>
      </c>
      <c r="C236" s="61" t="s">
        <v>15</v>
      </c>
      <c r="D236" s="76">
        <v>141000</v>
      </c>
      <c r="E236" s="77">
        <v>104000</v>
      </c>
      <c r="F236" s="77">
        <v>74000</v>
      </c>
      <c r="G236" s="77">
        <v>127000</v>
      </c>
      <c r="H236" s="77">
        <v>74000</v>
      </c>
      <c r="I236" s="77">
        <v>74000</v>
      </c>
      <c r="J236" s="78">
        <v>104000</v>
      </c>
      <c r="K236" s="66">
        <f>VLOOKUP(B236,'[1]PRADO  LC 90  VX AT 3400CC 5P T'!B$11:H$370,7,0)</f>
        <v>143745.26999999999</v>
      </c>
      <c r="L236" s="67">
        <f>VLOOKUP(B236,'[1]FORTUNER SR5 MT 4000CC 4X4'!B$12:H$402,7,0)</f>
        <v>106024.88</v>
      </c>
      <c r="M236" s="68">
        <f>VLOOKUP(B236,'[1]PRADO  LC 150  TX AT 4000CC 5P'!B$11:H$353,7,0)</f>
        <v>75440.78</v>
      </c>
      <c r="N236" s="67">
        <f>VLOOKUP(B236,'[1]BURBUJA  LC 80  AUTANA FZJ80 '!B$12:H$369,7,0)</f>
        <v>129472.69</v>
      </c>
      <c r="O236" s="67">
        <f>VLOOKUP(B236,'[1]PRADO  LC 150  TX-L AT 4000CC 5'!B$12:H$358,7,0)</f>
        <v>75440.78</v>
      </c>
      <c r="P236" s="65">
        <f t="shared" si="16"/>
        <v>142372.63500000001</v>
      </c>
      <c r="Q236" s="65">
        <f t="shared" si="17"/>
        <v>105012.44</v>
      </c>
      <c r="R236" s="65">
        <f t="shared" si="20"/>
        <v>74720.39</v>
      </c>
      <c r="S236" s="65">
        <f t="shared" si="19"/>
        <v>128236.345</v>
      </c>
      <c r="T236" s="65">
        <f t="shared" si="18"/>
        <v>74720.39</v>
      </c>
    </row>
    <row r="237" spans="1:20" s="4" customFormat="1" ht="19.5" customHeight="1">
      <c r="A237" s="5">
        <v>225</v>
      </c>
      <c r="B237" s="58" t="s">
        <v>324</v>
      </c>
      <c r="C237" s="61" t="s">
        <v>15</v>
      </c>
      <c r="D237" s="76">
        <v>524999</v>
      </c>
      <c r="E237" s="77">
        <v>132000</v>
      </c>
      <c r="F237" s="77">
        <v>370000</v>
      </c>
      <c r="G237" s="79" t="s">
        <v>69</v>
      </c>
      <c r="H237" s="77">
        <v>370000</v>
      </c>
      <c r="I237" s="77">
        <v>370000</v>
      </c>
      <c r="J237" s="78">
        <v>132000</v>
      </c>
      <c r="K237" s="66">
        <f>VLOOKUP(B237,'[1]PRADO  LC 90  VX AT 3400CC 5P T'!B$11:H$370,7,0)</f>
        <v>535220.69900000002</v>
      </c>
      <c r="L237" s="67">
        <f>VLOOKUP(B237,'[1]FORTUNER SR5 MT 4000CC 4X4'!B$12:H$402,7,0)</f>
        <v>134570.04</v>
      </c>
      <c r="M237" s="68">
        <f>VLOOKUP(B237,'[1]PRADO  LC 150  TX AT 4000CC 5P'!B$11:H$353,7,0)</f>
        <v>377203.9</v>
      </c>
      <c r="N237" s="67">
        <f>VLOOKUP(B237,'[1]BURBUJA  LC 80  AUTANA FZJ80 '!B$12:H$369,7,0)</f>
        <v>662655.5</v>
      </c>
      <c r="O237" s="67">
        <f>VLOOKUP(B237,'[1]PRADO  LC 150  TX-L AT 4000CC 5'!B$12:H$358,7,0)</f>
        <v>377203.9</v>
      </c>
      <c r="P237" s="65">
        <f t="shared" si="16"/>
        <v>530109.84950000001</v>
      </c>
      <c r="Q237" s="65">
        <f t="shared" si="17"/>
        <v>133285.02000000002</v>
      </c>
      <c r="R237" s="65">
        <f t="shared" si="20"/>
        <v>373601.95</v>
      </c>
      <c r="S237" s="65">
        <f t="shared" si="19"/>
        <v>662655.5</v>
      </c>
      <c r="T237" s="65">
        <f t="shared" si="18"/>
        <v>373601.95</v>
      </c>
    </row>
    <row r="238" spans="1:20" s="4" customFormat="1" ht="19.5" customHeight="1">
      <c r="A238" s="5">
        <v>226</v>
      </c>
      <c r="B238" s="58" t="s">
        <v>325</v>
      </c>
      <c r="C238" s="61" t="s">
        <v>15</v>
      </c>
      <c r="D238" s="76">
        <v>517000</v>
      </c>
      <c r="E238" s="77">
        <v>128000</v>
      </c>
      <c r="F238" s="77">
        <v>381000</v>
      </c>
      <c r="G238" s="79" t="s">
        <v>69</v>
      </c>
      <c r="H238" s="77">
        <v>381000</v>
      </c>
      <c r="I238" s="77">
        <v>381000</v>
      </c>
      <c r="J238" s="78">
        <v>128000</v>
      </c>
      <c r="K238" s="66">
        <f>VLOOKUP(B238,'[1]PRADO  LC 90  VX AT 3400CC 5P T'!B$11:H$370,7,0)</f>
        <v>611682</v>
      </c>
      <c r="L238" s="67">
        <f>VLOOKUP(B238,'[1]FORTUNER SR5 MT 4000CC 4X4'!B$12:H$402,7,0)</f>
        <v>130492.16</v>
      </c>
      <c r="M238" s="68">
        <f>VLOOKUP(B238,'[1]PRADO  LC 150  TX AT 4000CC 5P'!B$11:H$353,7,0)</f>
        <v>388418.07</v>
      </c>
      <c r="N238" s="67">
        <f>VLOOKUP(B238,'[1]BURBUJA  LC 80  AUTANA FZJ80 '!B$12:H$369,7,0)</f>
        <v>662655.5</v>
      </c>
      <c r="O238" s="67">
        <f>VLOOKUP(B238,'[1]PRADO  LC 150  TX-L AT 4000CC 5'!B$12:H$358,7,0)</f>
        <v>388418.07</v>
      </c>
      <c r="P238" s="65">
        <f t="shared" si="16"/>
        <v>564341</v>
      </c>
      <c r="Q238" s="65">
        <f t="shared" si="17"/>
        <v>129246.08</v>
      </c>
      <c r="R238" s="65">
        <f t="shared" si="20"/>
        <v>384709.03500000003</v>
      </c>
      <c r="S238" s="65">
        <f t="shared" si="19"/>
        <v>662655.5</v>
      </c>
      <c r="T238" s="65">
        <f t="shared" si="18"/>
        <v>384709.03500000003</v>
      </c>
    </row>
    <row r="239" spans="1:20" s="4" customFormat="1" ht="19.5" customHeight="1">
      <c r="A239" s="5">
        <v>227</v>
      </c>
      <c r="B239" s="58" t="s">
        <v>326</v>
      </c>
      <c r="C239" s="61" t="s">
        <v>15</v>
      </c>
      <c r="D239" s="76">
        <v>875000</v>
      </c>
      <c r="E239" s="77">
        <v>934000</v>
      </c>
      <c r="F239" s="77">
        <v>589000</v>
      </c>
      <c r="G239" s="77">
        <v>607000</v>
      </c>
      <c r="H239" s="77">
        <v>589000</v>
      </c>
      <c r="I239" s="77">
        <v>589000</v>
      </c>
      <c r="J239" s="78">
        <v>934000</v>
      </c>
      <c r="K239" s="66">
        <f>VLOOKUP(B239,'[1]PRADO  LC 90  VX AT 3400CC 5P T'!B$11:H$370,7,0)</f>
        <v>860432.68</v>
      </c>
      <c r="L239" s="67">
        <f>VLOOKUP(B239,'[1]FORTUNER SR5 MT 4000CC 4X4'!B$12:H$402,7,0)</f>
        <v>952184.98</v>
      </c>
      <c r="M239" s="68">
        <f>VLOOKUP(B239,'[1]PRADO  LC 150  TX AT 4000CC 5P'!B$11:H$353,7,0)</f>
        <v>600467.82999999996</v>
      </c>
      <c r="N239" s="67">
        <f>VLOOKUP(B239,'[1]BURBUJA  LC 80  AUTANA FZJ80 '!B$12:H$369,7,0)</f>
        <v>618818.29</v>
      </c>
      <c r="O239" s="67">
        <f>VLOOKUP(B239,'[1]PRADO  LC 150  TX-L AT 4000CC 5'!B$12:H$358,7,0)</f>
        <v>600467.82999999996</v>
      </c>
      <c r="P239" s="65">
        <f t="shared" si="16"/>
        <v>867716.34000000008</v>
      </c>
      <c r="Q239" s="65">
        <f t="shared" si="17"/>
        <v>943092.49</v>
      </c>
      <c r="R239" s="65">
        <f t="shared" si="20"/>
        <v>594733.91500000004</v>
      </c>
      <c r="S239" s="65">
        <f t="shared" si="19"/>
        <v>612909.14500000002</v>
      </c>
      <c r="T239" s="65">
        <f t="shared" si="18"/>
        <v>594733.91500000004</v>
      </c>
    </row>
    <row r="240" spans="1:20" s="4" customFormat="1" ht="19.5" customHeight="1">
      <c r="A240" s="5">
        <v>228</v>
      </c>
      <c r="B240" s="58" t="s">
        <v>327</v>
      </c>
      <c r="C240" s="61" t="s">
        <v>15</v>
      </c>
      <c r="D240" s="76">
        <v>875000</v>
      </c>
      <c r="E240" s="77">
        <v>934000</v>
      </c>
      <c r="F240" s="77">
        <v>1677000</v>
      </c>
      <c r="G240" s="77">
        <v>619000</v>
      </c>
      <c r="H240" s="77">
        <v>1677000</v>
      </c>
      <c r="I240" s="77">
        <v>1677000</v>
      </c>
      <c r="J240" s="78">
        <v>934000</v>
      </c>
      <c r="K240" s="66">
        <f>VLOOKUP(B240,'[1]PRADO  LC 90  VX AT 3400CC 5P T'!B$11:H$370,7,0)</f>
        <v>1019470</v>
      </c>
      <c r="L240" s="67">
        <f>VLOOKUP(B240,'[1]FORTUNER SR5 MT 4000CC 4X4'!B$12:H$402,7,0)</f>
        <v>952184.98</v>
      </c>
      <c r="M240" s="68">
        <f>VLOOKUP(B240,'[1]PRADO  LC 150  TX AT 4000CC 5P'!B$11:H$353,7,0)</f>
        <v>1709651.19</v>
      </c>
      <c r="N240" s="67">
        <f>VLOOKUP(B240,'[1]BURBUJA  LC 80  AUTANA FZJ80 '!B$12:H$369,7,0)</f>
        <v>631051.93000000005</v>
      </c>
      <c r="O240" s="67">
        <f>VLOOKUP(B240,'[1]PRADO  LC 150  TX-L AT 4000CC 5'!B$12:H$358,7,0)</f>
        <v>1709651.19</v>
      </c>
      <c r="P240" s="65">
        <f t="shared" si="16"/>
        <v>947235</v>
      </c>
      <c r="Q240" s="65">
        <f t="shared" si="17"/>
        <v>943092.49</v>
      </c>
      <c r="R240" s="65">
        <f t="shared" si="20"/>
        <v>1693325.595</v>
      </c>
      <c r="S240" s="65">
        <f t="shared" si="19"/>
        <v>625025.96500000008</v>
      </c>
      <c r="T240" s="65">
        <f t="shared" si="18"/>
        <v>1693325.595</v>
      </c>
    </row>
    <row r="241" spans="1:20" s="4" customFormat="1" ht="19.5" customHeight="1">
      <c r="A241" s="5">
        <v>229</v>
      </c>
      <c r="B241" s="58" t="s">
        <v>328</v>
      </c>
      <c r="C241" s="61" t="s">
        <v>15</v>
      </c>
      <c r="D241" s="76">
        <v>875000</v>
      </c>
      <c r="E241" s="77">
        <v>934000</v>
      </c>
      <c r="F241" s="77">
        <v>1677000</v>
      </c>
      <c r="G241" s="77">
        <v>607000</v>
      </c>
      <c r="H241" s="77">
        <v>1677000</v>
      </c>
      <c r="I241" s="77">
        <v>1677000</v>
      </c>
      <c r="J241" s="78">
        <v>934000</v>
      </c>
      <c r="K241" s="66">
        <f>VLOOKUP(B241,'[1]PRADO  LC 90  VX AT 3400CC 5P T'!B$11:H$370,7,0)</f>
        <v>1019470</v>
      </c>
      <c r="L241" s="67">
        <f>VLOOKUP(B241,'[1]FORTUNER SR5 MT 4000CC 4X4'!B$12:H$402,7,0)</f>
        <v>952184.98</v>
      </c>
      <c r="M241" s="68">
        <f>VLOOKUP(B241,'[1]PRADO  LC 150  TX AT 4000CC 5P'!B$11:H$353,7,0)</f>
        <v>1709651.19</v>
      </c>
      <c r="N241" s="67">
        <f>VLOOKUP(B241,'[1]BURBUJA  LC 80  AUTANA FZJ80 '!B$12:H$369,7,0)</f>
        <v>618818.29</v>
      </c>
      <c r="O241" s="67">
        <f>VLOOKUP(B241,'[1]PRADO  LC 150  TX-L AT 4000CC 5'!B$12:H$358,7,0)</f>
        <v>1709651.19</v>
      </c>
      <c r="P241" s="65">
        <f t="shared" si="16"/>
        <v>947235</v>
      </c>
      <c r="Q241" s="65">
        <f t="shared" si="17"/>
        <v>943092.49</v>
      </c>
      <c r="R241" s="65">
        <f t="shared" si="20"/>
        <v>1693325.595</v>
      </c>
      <c r="S241" s="65">
        <f t="shared" si="19"/>
        <v>612909.14500000002</v>
      </c>
      <c r="T241" s="65">
        <f t="shared" si="18"/>
        <v>1693325.595</v>
      </c>
    </row>
    <row r="242" spans="1:20" s="4" customFormat="1" ht="19.5" customHeight="1">
      <c r="A242" s="5">
        <v>230</v>
      </c>
      <c r="B242" s="58" t="s">
        <v>329</v>
      </c>
      <c r="C242" s="61" t="s">
        <v>15</v>
      </c>
      <c r="D242" s="76">
        <v>1982000</v>
      </c>
      <c r="E242" s="77">
        <v>4159000</v>
      </c>
      <c r="F242" s="77">
        <v>7829000</v>
      </c>
      <c r="G242" s="77">
        <v>1407000</v>
      </c>
      <c r="H242" s="77">
        <v>7829000</v>
      </c>
      <c r="I242" s="77">
        <v>7829000</v>
      </c>
      <c r="J242" s="78">
        <v>4159000</v>
      </c>
      <c r="K242" s="66">
        <f>VLOOKUP(B242,'[1]PRADO  LC 90  VX AT 3400CC 5P T'!B$11:H$370,7,0)</f>
        <v>2020589.54</v>
      </c>
      <c r="L242" s="67">
        <f>VLOOKUP(B242,'[1]FORTUNER SR5 MT 4000CC 4X4'!B$12:H$402,7,0)</f>
        <v>4239975.7300000004</v>
      </c>
      <c r="M242" s="68">
        <f>VLOOKUP(B242,'[1]PRADO  LC 150  TX AT 4000CC 5P'!B$11:H$353,7,0)</f>
        <v>7981430.6299999999</v>
      </c>
      <c r="N242" s="67">
        <f>VLOOKUP(B242,'[1]BURBUJA  LC 80  AUTANA FZJ80 '!B$12:H$369,7,0)</f>
        <v>1434394.29</v>
      </c>
      <c r="O242" s="67">
        <f>VLOOKUP(B242,'[1]PRADO  LC 150  TX-L AT 4000CC 5'!B$12:H$358,7,0)</f>
        <v>7981430.6299999999</v>
      </c>
      <c r="P242" s="65">
        <f t="shared" si="16"/>
        <v>2001294.77</v>
      </c>
      <c r="Q242" s="65">
        <f t="shared" si="17"/>
        <v>4199487.8650000002</v>
      </c>
      <c r="R242" s="65">
        <f t="shared" si="20"/>
        <v>7905215.3149999995</v>
      </c>
      <c r="S242" s="65">
        <f t="shared" si="19"/>
        <v>1420697.145</v>
      </c>
      <c r="T242" s="65">
        <f t="shared" si="18"/>
        <v>7905215.3149999995</v>
      </c>
    </row>
    <row r="243" spans="1:20" s="4" customFormat="1" ht="19.5" customHeight="1">
      <c r="A243" s="5">
        <v>231</v>
      </c>
      <c r="B243" s="58" t="s">
        <v>330</v>
      </c>
      <c r="C243" s="61" t="s">
        <v>15</v>
      </c>
      <c r="D243" s="76">
        <v>1982000</v>
      </c>
      <c r="E243" s="77">
        <v>4405000</v>
      </c>
      <c r="F243" s="77">
        <v>7829000</v>
      </c>
      <c r="G243" s="77">
        <v>1492001</v>
      </c>
      <c r="H243" s="77">
        <v>7829000</v>
      </c>
      <c r="I243" s="77">
        <v>7829000</v>
      </c>
      <c r="J243" s="78">
        <v>4405000</v>
      </c>
      <c r="K243" s="66">
        <f>VLOOKUP(B243,'[1]PRADO  LC 90  VX AT 3400CC 5P T'!B$11:H$370,7,0)</f>
        <v>2020589.54</v>
      </c>
      <c r="L243" s="67">
        <f>VLOOKUP(B243,'[1]FORTUNER SR5 MT 4000CC 4X4'!B$12:H$402,7,0)</f>
        <v>4490765.3499999996</v>
      </c>
      <c r="M243" s="68">
        <f>VLOOKUP(B243,'[1]PRADO  LC 150  TX AT 4000CC 5P'!B$11:H$353,7,0)</f>
        <v>7981430.6299999999</v>
      </c>
      <c r="N243" s="67">
        <f>VLOOKUP(B243,'[1]BURBUJA  LC 80  AUTANA FZJ80 '!B$12:H$369,7,0)</f>
        <v>1521050.291</v>
      </c>
      <c r="O243" s="67">
        <f>VLOOKUP(B243,'[1]PRADO  LC 150  TX-L AT 4000CC 5'!B$12:H$358,7,0)</f>
        <v>7981430.6299999999</v>
      </c>
      <c r="P243" s="65">
        <f t="shared" si="16"/>
        <v>2001294.77</v>
      </c>
      <c r="Q243" s="65">
        <f t="shared" si="17"/>
        <v>4447882.6749999998</v>
      </c>
      <c r="R243" s="65">
        <f t="shared" si="20"/>
        <v>7905215.3149999995</v>
      </c>
      <c r="S243" s="65">
        <f t="shared" si="19"/>
        <v>1506525.6455000001</v>
      </c>
      <c r="T243" s="65">
        <f t="shared" si="18"/>
        <v>7905215.3149999995</v>
      </c>
    </row>
    <row r="244" spans="1:20" s="4" customFormat="1" ht="19.5" customHeight="1">
      <c r="A244" s="5">
        <v>232</v>
      </c>
      <c r="B244" s="58" t="s">
        <v>331</v>
      </c>
      <c r="C244" s="61" t="s">
        <v>15</v>
      </c>
      <c r="D244" s="76">
        <v>277999</v>
      </c>
      <c r="E244" s="77">
        <v>229000</v>
      </c>
      <c r="F244" s="77">
        <v>93000</v>
      </c>
      <c r="G244" s="77">
        <v>277999</v>
      </c>
      <c r="H244" s="77">
        <v>93000</v>
      </c>
      <c r="I244" s="77">
        <v>93000</v>
      </c>
      <c r="J244" s="78">
        <v>229000</v>
      </c>
      <c r="K244" s="66">
        <f>VLOOKUP(B244,'[1]PRADO  LC 90  VX AT 3400CC 5P T'!B$11:H$370,7,0)</f>
        <v>283411.609</v>
      </c>
      <c r="L244" s="67">
        <f>VLOOKUP(B244,'[1]FORTUNER SR5 MT 4000CC 4X4'!B$12:H$402,7,0)</f>
        <v>233458.63</v>
      </c>
      <c r="M244" s="68">
        <f>VLOOKUP(B244,'[1]PRADO  LC 150  TX AT 4000CC 5P'!B$11:H$353,7,0)</f>
        <v>94810.71</v>
      </c>
      <c r="N244" s="67">
        <f>VLOOKUP(B244,'[1]BURBUJA  LC 80  AUTANA FZJ80 '!B$12:H$369,7,0)</f>
        <v>283411.609</v>
      </c>
      <c r="O244" s="67">
        <f>VLOOKUP(B244,'[1]PRADO  LC 150  TX-L AT 4000CC 5'!B$12:H$358,7,0)</f>
        <v>94810.71</v>
      </c>
      <c r="P244" s="65">
        <f t="shared" si="16"/>
        <v>280705.30449999997</v>
      </c>
      <c r="Q244" s="65">
        <f t="shared" si="17"/>
        <v>231229.315</v>
      </c>
      <c r="R244" s="65">
        <f t="shared" si="20"/>
        <v>93905.35500000001</v>
      </c>
      <c r="S244" s="65">
        <f t="shared" si="19"/>
        <v>280705.30449999997</v>
      </c>
      <c r="T244" s="65">
        <f t="shared" si="18"/>
        <v>93905.35500000001</v>
      </c>
    </row>
    <row r="245" spans="1:20" s="4" customFormat="1" ht="19.5" customHeight="1">
      <c r="A245" s="5">
        <v>233</v>
      </c>
      <c r="B245" s="58" t="s">
        <v>333</v>
      </c>
      <c r="C245" s="61" t="s">
        <v>15</v>
      </c>
      <c r="D245" s="77" t="s">
        <v>19</v>
      </c>
      <c r="E245" s="79" t="s">
        <v>19</v>
      </c>
      <c r="F245" s="79" t="s">
        <v>19</v>
      </c>
      <c r="G245" s="77">
        <v>994999</v>
      </c>
      <c r="H245" s="79" t="s">
        <v>19</v>
      </c>
      <c r="I245" s="79" t="s">
        <v>19</v>
      </c>
      <c r="J245" s="80" t="s">
        <v>19</v>
      </c>
      <c r="K245" s="66" t="e">
        <f>VLOOKUP(B245,'[1]PRADO  LC 90  VX AT 3400CC 5P T'!B$11:H$370,7,0)</f>
        <v>#N/A</v>
      </c>
      <c r="L245" s="67" t="e">
        <f>VLOOKUP(B245,'[1]FORTUNER SR5 MT 4000CC 4X4'!B$12:H$402,7,0)</f>
        <v>#N/A</v>
      </c>
      <c r="M245" s="94" t="e">
        <f>VLOOKUP(B245,'[1]PRADO  LC 150  TX AT 4000CC 5P'!B$11:H$353,7,0)</f>
        <v>#N/A</v>
      </c>
      <c r="N245" s="67">
        <f>VLOOKUP(B245,'[1]BURBUJA  LC 80  AUTANA FZJ80 '!B$12:H$369,7,0)</f>
        <v>1014371.599</v>
      </c>
      <c r="O245" s="67" t="e">
        <f>VLOOKUP(B245,'[1]PRADO  LC 150  TX-L AT 4000CC 5'!B$12:H$358,7,0)</f>
        <v>#N/A</v>
      </c>
      <c r="P245" s="65" t="s">
        <v>19</v>
      </c>
      <c r="Q245" s="65" t="s">
        <v>19</v>
      </c>
      <c r="R245" s="65" t="s">
        <v>19</v>
      </c>
      <c r="S245" s="65">
        <f t="shared" si="19"/>
        <v>1004685.2995</v>
      </c>
      <c r="T245" s="65" t="s">
        <v>19</v>
      </c>
    </row>
    <row r="246" spans="1:20" s="4" customFormat="1" ht="19.5" customHeight="1">
      <c r="A246" s="5">
        <v>234</v>
      </c>
      <c r="B246" s="58" t="s">
        <v>334</v>
      </c>
      <c r="C246" s="61" t="s">
        <v>15</v>
      </c>
      <c r="D246" s="76">
        <v>113050</v>
      </c>
      <c r="E246" s="77">
        <v>113050</v>
      </c>
      <c r="F246" s="77">
        <v>113050</v>
      </c>
      <c r="G246" s="77">
        <v>113050</v>
      </c>
      <c r="H246" s="77">
        <v>113050</v>
      </c>
      <c r="I246" s="77">
        <v>113050</v>
      </c>
      <c r="J246" s="78">
        <v>113050</v>
      </c>
      <c r="K246" s="66">
        <f>VLOOKUP(B246,'[1]PRADO  LC 90  VX AT 3400CC 5P T'!B$11:H$370,7,0)</f>
        <v>56070.85</v>
      </c>
      <c r="L246" s="67">
        <f>VLOOKUP(B246,'[1]FORTUNER SR5 MT 4000CC 4X4'!B$12:H$402,7,0)</f>
        <v>56070.85</v>
      </c>
      <c r="M246" s="68">
        <f>VLOOKUP(B246,'[1]PRADO  LC 150  TX AT 4000CC 5P'!B$11:H$353,7,0)</f>
        <v>56070.85</v>
      </c>
      <c r="N246" s="67">
        <f>VLOOKUP(B246,'[1]BURBUJA  LC 80  AUTANA FZJ80 '!B$12:H$369,7,0)</f>
        <v>56070.85</v>
      </c>
      <c r="O246" s="67">
        <f>VLOOKUP(B246,'[1]PRADO  LC 150  TX-L AT 4000CC 5'!B$12:H$358,7,0)</f>
        <v>56070.85</v>
      </c>
      <c r="P246" s="65">
        <f t="shared" si="16"/>
        <v>84560.425000000003</v>
      </c>
      <c r="Q246" s="65">
        <f t="shared" si="17"/>
        <v>84560.425000000003</v>
      </c>
      <c r="R246" s="65">
        <f t="shared" si="20"/>
        <v>84560.425000000003</v>
      </c>
      <c r="S246" s="65">
        <f t="shared" si="19"/>
        <v>84560.425000000003</v>
      </c>
      <c r="T246" s="65">
        <f t="shared" si="18"/>
        <v>84560.425000000003</v>
      </c>
    </row>
    <row r="247" spans="1:20" s="4" customFormat="1" ht="19.5" customHeight="1">
      <c r="A247" s="5">
        <v>235</v>
      </c>
      <c r="B247" s="58" t="s">
        <v>335</v>
      </c>
      <c r="C247" s="61" t="s">
        <v>28</v>
      </c>
      <c r="D247" s="76">
        <v>94000</v>
      </c>
      <c r="E247" s="77">
        <v>94000</v>
      </c>
      <c r="F247" s="77">
        <v>94000</v>
      </c>
      <c r="G247" s="77">
        <v>94000</v>
      </c>
      <c r="H247" s="77">
        <v>94000</v>
      </c>
      <c r="I247" s="77">
        <v>94000</v>
      </c>
      <c r="J247" s="78">
        <v>94000</v>
      </c>
      <c r="K247" s="66">
        <f>VLOOKUP(B247,'[1]PRADO  LC 90  VX AT 3400CC 5P T'!B$11:H$370,7,0)</f>
        <v>95830.18</v>
      </c>
      <c r="L247" s="67">
        <f>VLOOKUP(B247,'[1]FORTUNER SR5 MT 4000CC 4X4'!B$12:H$402,7,0)</f>
        <v>95830.18</v>
      </c>
      <c r="M247" s="68">
        <f>VLOOKUP(B247,'[1]PRADO  LC 150  TX AT 4000CC 5P'!B$11:H$353,7,0)</f>
        <v>95830.18</v>
      </c>
      <c r="N247" s="67">
        <f>VLOOKUP(B247,'[1]BURBUJA  LC 80  AUTANA FZJ80 '!B$12:H$369,7,0)</f>
        <v>95830.18</v>
      </c>
      <c r="O247" s="67">
        <f>VLOOKUP(B247,'[1]PRADO  LC 150  TX-L AT 4000CC 5'!B$12:H$358,7,0)</f>
        <v>95830.18</v>
      </c>
      <c r="P247" s="65">
        <f t="shared" si="16"/>
        <v>94915.09</v>
      </c>
      <c r="Q247" s="65">
        <f t="shared" si="17"/>
        <v>94915.09</v>
      </c>
      <c r="R247" s="65">
        <f t="shared" si="20"/>
        <v>94915.09</v>
      </c>
      <c r="S247" s="65">
        <f t="shared" si="19"/>
        <v>94915.09</v>
      </c>
      <c r="T247" s="65">
        <f t="shared" si="18"/>
        <v>94915.09</v>
      </c>
    </row>
    <row r="248" spans="1:20" s="4" customFormat="1" ht="19.5" customHeight="1">
      <c r="A248" s="5">
        <v>236</v>
      </c>
      <c r="B248" s="58" t="s">
        <v>336</v>
      </c>
      <c r="C248" s="61" t="s">
        <v>15</v>
      </c>
      <c r="D248" s="76">
        <v>94000</v>
      </c>
      <c r="E248" s="77">
        <v>94000</v>
      </c>
      <c r="F248" s="77">
        <v>94000</v>
      </c>
      <c r="G248" s="77">
        <v>94000</v>
      </c>
      <c r="H248" s="77">
        <v>94000</v>
      </c>
      <c r="I248" s="77">
        <v>94000</v>
      </c>
      <c r="J248" s="78">
        <v>94000</v>
      </c>
      <c r="K248" s="66">
        <f>VLOOKUP(B248,'[1]PRADO  LC 90  VX AT 3400CC 5P T'!B$11:H$370,7,0)</f>
        <v>95830.18</v>
      </c>
      <c r="L248" s="67">
        <f>VLOOKUP(B248,'[1]FORTUNER SR5 MT 4000CC 4X4'!B$12:H$402,7,0)</f>
        <v>95830.18</v>
      </c>
      <c r="M248" s="68">
        <f>VLOOKUP(B248,'[1]PRADO  LC 150  TX AT 4000CC 5P'!B$11:H$353,7,0)</f>
        <v>95830.18</v>
      </c>
      <c r="N248" s="67">
        <f>VLOOKUP(B248,'[1]BURBUJA  LC 80  AUTANA FZJ80 '!B$12:H$369,7,0)</f>
        <v>95830.18</v>
      </c>
      <c r="O248" s="67">
        <f>VLOOKUP(B248,'[1]PRADO  LC 150  TX-L AT 4000CC 5'!B$12:H$358,7,0)</f>
        <v>95830.18</v>
      </c>
      <c r="P248" s="65">
        <f t="shared" si="16"/>
        <v>94915.09</v>
      </c>
      <c r="Q248" s="65">
        <f t="shared" si="17"/>
        <v>94915.09</v>
      </c>
      <c r="R248" s="65">
        <f t="shared" si="20"/>
        <v>94915.09</v>
      </c>
      <c r="S248" s="65">
        <f t="shared" si="19"/>
        <v>94915.09</v>
      </c>
      <c r="T248" s="65">
        <f t="shared" si="18"/>
        <v>94915.09</v>
      </c>
    </row>
    <row r="249" spans="1:20" s="4" customFormat="1" ht="19.5" customHeight="1">
      <c r="A249" s="5">
        <v>237</v>
      </c>
      <c r="B249" s="58" t="s">
        <v>337</v>
      </c>
      <c r="C249" s="61" t="s">
        <v>15</v>
      </c>
      <c r="D249" s="76">
        <v>717000</v>
      </c>
      <c r="E249" s="77">
        <v>717000</v>
      </c>
      <c r="F249" s="77">
        <v>717000</v>
      </c>
      <c r="G249" s="77">
        <v>717000</v>
      </c>
      <c r="H249" s="77">
        <v>717000</v>
      </c>
      <c r="I249" s="77">
        <v>717000</v>
      </c>
      <c r="J249" s="78">
        <v>717000</v>
      </c>
      <c r="K249" s="66">
        <f>VLOOKUP(B249,'[1]PRADO  LC 90  VX AT 3400CC 5P T'!B$11:H$370,7,0)</f>
        <v>730959.99</v>
      </c>
      <c r="L249" s="67">
        <f>VLOOKUP(B249,'[1]FORTUNER SR5 MT 4000CC 4X4'!B$12:H$402,7,0)</f>
        <v>730959.99</v>
      </c>
      <c r="M249" s="68">
        <f>VLOOKUP(B249,'[1]PRADO  LC 150  TX AT 4000CC 5P'!B$11:H$353,7,0)</f>
        <v>730959.99</v>
      </c>
      <c r="N249" s="67">
        <f>VLOOKUP(B249,'[1]BURBUJA  LC 80  AUTANA FZJ80 '!B$12:H$369,7,0)</f>
        <v>730959.99</v>
      </c>
      <c r="O249" s="67">
        <f>VLOOKUP(B249,'[1]PRADO  LC 150  TX-L AT 4000CC 5'!B$12:H$358,7,0)</f>
        <v>730959.99</v>
      </c>
      <c r="P249" s="65">
        <f t="shared" si="16"/>
        <v>723979.995</v>
      </c>
      <c r="Q249" s="65">
        <f t="shared" si="17"/>
        <v>723979.995</v>
      </c>
      <c r="R249" s="65">
        <f t="shared" si="20"/>
        <v>723979.995</v>
      </c>
      <c r="S249" s="65">
        <f t="shared" si="19"/>
        <v>723979.995</v>
      </c>
      <c r="T249" s="65">
        <f t="shared" si="18"/>
        <v>723979.995</v>
      </c>
    </row>
    <row r="250" spans="1:20" s="4" customFormat="1" ht="19.5" customHeight="1">
      <c r="A250" s="5">
        <v>238</v>
      </c>
      <c r="B250" s="58" t="s">
        <v>339</v>
      </c>
      <c r="C250" s="61" t="s">
        <v>15</v>
      </c>
      <c r="D250" s="79" t="s">
        <v>69</v>
      </c>
      <c r="E250" s="79" t="s">
        <v>69</v>
      </c>
      <c r="F250" s="77">
        <v>319000</v>
      </c>
      <c r="G250" s="79" t="s">
        <v>69</v>
      </c>
      <c r="H250" s="77">
        <v>319000</v>
      </c>
      <c r="I250" s="77">
        <v>319000</v>
      </c>
      <c r="J250" s="80" t="s">
        <v>69</v>
      </c>
      <c r="K250" s="66" t="e">
        <f>VLOOKUP(B250,'[1]PRADO  LC 90  VX AT 3400CC 5P T'!B$11:H$370,7,0)</f>
        <v>#N/A</v>
      </c>
      <c r="L250" s="67" t="e">
        <f>VLOOKUP(B250,'[1]FORTUNER SR5 MT 4000CC 4X4'!B$12:H$402,7,0)</f>
        <v>#N/A</v>
      </c>
      <c r="M250" s="94">
        <f>VLOOKUP(B250,'[1]PRADO  LC 150  TX AT 4000CC 5P'!B$11:H$353,7,0)</f>
        <v>325210.93</v>
      </c>
      <c r="N250" s="67">
        <f>VLOOKUP(B250,'[1]BURBUJA  LC 80  AUTANA FZJ80 '!B$12:H$369,7,0)</f>
        <v>1213169.3</v>
      </c>
      <c r="O250" s="67">
        <f>VLOOKUP(B250,'[1]PRADO  LC 150  TX-L AT 4000CC 5'!B$12:H$358,7,0)</f>
        <v>325210.93</v>
      </c>
      <c r="P250" s="65" t="s">
        <v>19</v>
      </c>
      <c r="Q250" s="65" t="s">
        <v>19</v>
      </c>
      <c r="R250" s="65">
        <f t="shared" si="20"/>
        <v>322105.46499999997</v>
      </c>
      <c r="S250" s="65">
        <f t="shared" si="19"/>
        <v>1213169.3</v>
      </c>
      <c r="T250" s="65">
        <f t="shared" si="18"/>
        <v>322105.46499999997</v>
      </c>
    </row>
    <row r="251" spans="1:20" s="4" customFormat="1" ht="19.5" customHeight="1">
      <c r="A251" s="5">
        <v>239</v>
      </c>
      <c r="B251" s="58" t="s">
        <v>340</v>
      </c>
      <c r="C251" s="61" t="s">
        <v>15</v>
      </c>
      <c r="D251" s="79" t="s">
        <v>69</v>
      </c>
      <c r="E251" s="77">
        <v>1560000</v>
      </c>
      <c r="F251" s="77">
        <v>1520000</v>
      </c>
      <c r="G251" s="77">
        <v>1603000</v>
      </c>
      <c r="H251" s="77">
        <v>1520000</v>
      </c>
      <c r="I251" s="77">
        <v>1520000</v>
      </c>
      <c r="J251" s="78">
        <v>1560000</v>
      </c>
      <c r="K251" s="66" t="e">
        <f>VLOOKUP(B251,'[1]PRADO  LC 90  VX AT 3400CC 5P T'!B$11:H$370,7,0)</f>
        <v>#N/A</v>
      </c>
      <c r="L251" s="67">
        <f>VLOOKUP(B251,'[1]FORTUNER SR5 MT 4000CC 4X4'!B$12:H$402,7,0)</f>
        <v>1241714.46</v>
      </c>
      <c r="M251" s="94">
        <f>VLOOKUP(B251,'[1]PRADO  LC 150  TX AT 4000CC 5P'!B$11:H$353,7,0)</f>
        <v>1549594.4</v>
      </c>
      <c r="N251" s="67">
        <f>VLOOKUP(B251,'[1]BURBUJA  LC 80  AUTANA FZJ80 '!B$12:H$369,7,0)</f>
        <v>1634210.41</v>
      </c>
      <c r="O251" s="67">
        <f>VLOOKUP(B251,'[1]PRADO  LC 150  TX-L AT 4000CC 5'!B$12:H$358,7,0)</f>
        <v>1549594.4</v>
      </c>
      <c r="P251" s="65" t="s">
        <v>19</v>
      </c>
      <c r="Q251" s="65">
        <f t="shared" si="17"/>
        <v>1400857.23</v>
      </c>
      <c r="R251" s="65">
        <f t="shared" si="20"/>
        <v>1534797.2</v>
      </c>
      <c r="S251" s="65">
        <f t="shared" si="19"/>
        <v>1618605.2050000001</v>
      </c>
      <c r="T251" s="65">
        <f t="shared" si="18"/>
        <v>1534797.2</v>
      </c>
    </row>
    <row r="252" spans="1:20" s="4" customFormat="1" ht="19.5" customHeight="1">
      <c r="A252" s="5">
        <v>240</v>
      </c>
      <c r="B252" s="58" t="s">
        <v>342</v>
      </c>
      <c r="C252" s="61" t="s">
        <v>15</v>
      </c>
      <c r="D252" s="76">
        <v>57999</v>
      </c>
      <c r="E252" s="77">
        <v>57999</v>
      </c>
      <c r="F252" s="77">
        <v>57999</v>
      </c>
      <c r="G252" s="77">
        <v>57999</v>
      </c>
      <c r="H252" s="77">
        <v>57999</v>
      </c>
      <c r="I252" s="77">
        <v>57999</v>
      </c>
      <c r="J252" s="78">
        <v>57999</v>
      </c>
      <c r="K252" s="66">
        <f>VLOOKUP(B252,'[1]PRADO  LC 90  VX AT 3400CC 5P T'!B$11:H$370,7,0)</f>
        <v>59128.209000000003</v>
      </c>
      <c r="L252" s="67">
        <f>VLOOKUP(B252,'[1]FORTUNER SR5 MT 4000CC 4X4'!B$12:H$402,7,0)</f>
        <v>59128.209000000003</v>
      </c>
      <c r="M252" s="68">
        <f>VLOOKUP(B252,'[1]PRADO  LC 150  TX AT 4000CC 5P'!B$11:H$353,7,0)</f>
        <v>59128.209000000003</v>
      </c>
      <c r="N252" s="67">
        <f>VLOOKUP(B252,'[1]BURBUJA  LC 80  AUTANA FZJ80 '!B$12:H$369,7,0)</f>
        <v>59128.209000000003</v>
      </c>
      <c r="O252" s="67">
        <f>VLOOKUP(B252,'[1]PRADO  LC 150  TX-L AT 4000CC 5'!B$12:H$358,7,0)</f>
        <v>59128.209000000003</v>
      </c>
      <c r="P252" s="65">
        <f t="shared" si="16"/>
        <v>58563.604500000001</v>
      </c>
      <c r="Q252" s="65">
        <f t="shared" si="17"/>
        <v>58563.604500000001</v>
      </c>
      <c r="R252" s="65">
        <f t="shared" si="20"/>
        <v>58563.604500000001</v>
      </c>
      <c r="S252" s="65">
        <f t="shared" si="19"/>
        <v>58563.604500000001</v>
      </c>
      <c r="T252" s="65">
        <f t="shared" si="18"/>
        <v>58563.604500000001</v>
      </c>
    </row>
    <row r="253" spans="1:20" s="4" customFormat="1" ht="19.5" customHeight="1">
      <c r="A253" s="5">
        <v>241</v>
      </c>
      <c r="B253" s="58" t="s">
        <v>344</v>
      </c>
      <c r="C253" s="61" t="s">
        <v>15</v>
      </c>
      <c r="D253" s="76">
        <v>93000</v>
      </c>
      <c r="E253" s="77">
        <v>93000</v>
      </c>
      <c r="F253" s="77">
        <v>93000</v>
      </c>
      <c r="G253" s="77">
        <v>93000</v>
      </c>
      <c r="H253" s="77">
        <v>93000</v>
      </c>
      <c r="I253" s="77">
        <v>93000</v>
      </c>
      <c r="J253" s="78">
        <v>93000</v>
      </c>
      <c r="K253" s="66">
        <f>VLOOKUP(B253,'[1]PRADO  LC 90  VX AT 3400CC 5P T'!B$11:H$370,7,0)</f>
        <v>94810.71</v>
      </c>
      <c r="L253" s="67">
        <f>VLOOKUP(B253,'[1]FORTUNER SR5 MT 4000CC 4X4'!B$12:H$402,7,0)</f>
        <v>94810.71</v>
      </c>
      <c r="M253" s="68">
        <f>VLOOKUP(B253,'[1]PRADO  LC 150  TX AT 4000CC 5P'!B$11:H$353,7,0)</f>
        <v>94810.71</v>
      </c>
      <c r="N253" s="67">
        <f>VLOOKUP(B253,'[1]BURBUJA  LC 80  AUTANA FZJ80 '!B$12:H$369,7,0)</f>
        <v>94810.71</v>
      </c>
      <c r="O253" s="67">
        <f>VLOOKUP(B253,'[1]PRADO  LC 150  TX-L AT 4000CC 5'!B$12:H$358,7,0)</f>
        <v>94810.71</v>
      </c>
      <c r="P253" s="65">
        <f t="shared" si="16"/>
        <v>93905.35500000001</v>
      </c>
      <c r="Q253" s="65">
        <f t="shared" si="17"/>
        <v>93905.35500000001</v>
      </c>
      <c r="R253" s="65">
        <f t="shared" si="20"/>
        <v>93905.35500000001</v>
      </c>
      <c r="S253" s="65">
        <f t="shared" si="19"/>
        <v>93905.35500000001</v>
      </c>
      <c r="T253" s="65">
        <f t="shared" si="18"/>
        <v>93905.35500000001</v>
      </c>
    </row>
    <row r="254" spans="1:20" s="4" customFormat="1" ht="19.5" customHeight="1">
      <c r="A254" s="5">
        <v>242</v>
      </c>
      <c r="B254" s="58" t="s">
        <v>345</v>
      </c>
      <c r="C254" s="61" t="s">
        <v>15</v>
      </c>
      <c r="D254" s="76">
        <v>1725500</v>
      </c>
      <c r="E254" s="77">
        <v>1725500</v>
      </c>
      <c r="F254" s="77">
        <v>1725500</v>
      </c>
      <c r="G254" s="77">
        <v>1725500</v>
      </c>
      <c r="H254" s="77">
        <v>1725500</v>
      </c>
      <c r="I254" s="77">
        <v>1725500</v>
      </c>
      <c r="J254" s="78">
        <v>1725500</v>
      </c>
      <c r="K254" s="66">
        <f>VLOOKUP(B254,'[1]PRADO  LC 90  VX AT 3400CC 5P T'!B$11:H$370,7,0)</f>
        <v>1274337.5</v>
      </c>
      <c r="L254" s="67">
        <f>VLOOKUP(B254,'[1]FORTUNER SR5 MT 4000CC 4X4'!B$12:H$402,7,0)</f>
        <v>1274337.5</v>
      </c>
      <c r="M254" s="68">
        <f>VLOOKUP(B254,'[1]PRADO  LC 150  TX AT 4000CC 5P'!B$11:H$353,7,0)</f>
        <v>1274337.5</v>
      </c>
      <c r="N254" s="67">
        <f>VLOOKUP(B254,'[1]BURBUJA  LC 80  AUTANA FZJ80 '!B$12:H$369,7,0)</f>
        <v>1274337.5</v>
      </c>
      <c r="O254" s="67">
        <f>VLOOKUP(B254,'[1]PRADO  LC 150  TX-L AT 4000CC 5'!B$12:H$358,7,0)</f>
        <v>1274337.5</v>
      </c>
      <c r="P254" s="65">
        <f t="shared" si="16"/>
        <v>1499918.75</v>
      </c>
      <c r="Q254" s="65">
        <f t="shared" si="17"/>
        <v>1499918.75</v>
      </c>
      <c r="R254" s="65">
        <f t="shared" si="20"/>
        <v>1499918.75</v>
      </c>
      <c r="S254" s="65">
        <f t="shared" si="19"/>
        <v>1499918.75</v>
      </c>
      <c r="T254" s="65">
        <f t="shared" si="18"/>
        <v>1499918.75</v>
      </c>
    </row>
    <row r="255" spans="1:20" s="4" customFormat="1" ht="19.5" customHeight="1">
      <c r="A255" s="5">
        <v>243</v>
      </c>
      <c r="B255" s="58" t="s">
        <v>346</v>
      </c>
      <c r="C255" s="61" t="s">
        <v>15</v>
      </c>
      <c r="D255" s="76">
        <v>1725500</v>
      </c>
      <c r="E255" s="77">
        <v>1725500</v>
      </c>
      <c r="F255" s="77">
        <v>1725500</v>
      </c>
      <c r="G255" s="77">
        <v>1725500</v>
      </c>
      <c r="H255" s="77">
        <v>1725500</v>
      </c>
      <c r="I255" s="77">
        <v>1725500</v>
      </c>
      <c r="J255" s="78">
        <v>1725500</v>
      </c>
      <c r="K255" s="66">
        <f>VLOOKUP(B255,'[1]PRADO  LC 90  VX AT 3400CC 5P T'!B$11:H$370,7,0)</f>
        <v>1274337.5</v>
      </c>
      <c r="L255" s="67">
        <f>VLOOKUP(B255,'[1]FORTUNER SR5 MT 4000CC 4X4'!B$12:H$402,7,0)</f>
        <v>1274337.5</v>
      </c>
      <c r="M255" s="68">
        <f>VLOOKUP(B255,'[1]PRADO  LC 150  TX AT 4000CC 5P'!B$11:H$353,7,0)</f>
        <v>1274337.5</v>
      </c>
      <c r="N255" s="67">
        <f>VLOOKUP(B255,'[1]BURBUJA  LC 80  AUTANA FZJ80 '!B$12:H$369,7,0)</f>
        <v>1274337.5</v>
      </c>
      <c r="O255" s="67">
        <f>VLOOKUP(B255,'[1]PRADO  LC 150  TX-L AT 4000CC 5'!B$12:H$358,7,0)</f>
        <v>1274337.5</v>
      </c>
      <c r="P255" s="65">
        <f t="shared" si="16"/>
        <v>1499918.75</v>
      </c>
      <c r="Q255" s="65">
        <f t="shared" si="17"/>
        <v>1499918.75</v>
      </c>
      <c r="R255" s="65">
        <f t="shared" si="20"/>
        <v>1499918.75</v>
      </c>
      <c r="S255" s="65">
        <f t="shared" si="19"/>
        <v>1499918.75</v>
      </c>
      <c r="T255" s="65">
        <f t="shared" si="18"/>
        <v>1499918.75</v>
      </c>
    </row>
    <row r="256" spans="1:20" s="4" customFormat="1" ht="19.5" customHeight="1">
      <c r="A256" s="5">
        <v>244</v>
      </c>
      <c r="B256" s="58" t="s">
        <v>347</v>
      </c>
      <c r="C256" s="61" t="s">
        <v>15</v>
      </c>
      <c r="D256" s="76">
        <v>65000</v>
      </c>
      <c r="E256" s="77">
        <v>1261000</v>
      </c>
      <c r="F256" s="77">
        <v>265000</v>
      </c>
      <c r="G256" s="77">
        <v>51999</v>
      </c>
      <c r="H256" s="77">
        <v>265000</v>
      </c>
      <c r="I256" s="77">
        <v>265000</v>
      </c>
      <c r="J256" s="78">
        <v>1261000</v>
      </c>
      <c r="K256" s="66">
        <f>VLOOKUP(B256,'[1]PRADO  LC 90  VX AT 3400CC 5P T'!B$11:H$370,7,0)</f>
        <v>66265.55</v>
      </c>
      <c r="L256" s="67">
        <f>VLOOKUP(B256,'[1]FORTUNER SR5 MT 4000CC 4X4'!B$12:H$402,7,0)</f>
        <v>1285551.67</v>
      </c>
      <c r="M256" s="68">
        <f>VLOOKUP(B256,'[1]PRADO  LC 150  TX AT 4000CC 5P'!B$11:H$353,7,0)</f>
        <v>270159.55</v>
      </c>
      <c r="N256" s="67">
        <f>VLOOKUP(B256,'[1]BURBUJA  LC 80  AUTANA FZJ80 '!B$12:H$369,7,0)</f>
        <v>53011.389000000003</v>
      </c>
      <c r="O256" s="67">
        <f>VLOOKUP(B256,'[1]PRADO  LC 150  TX-L AT 4000CC 5'!B$12:H$358,7,0)</f>
        <v>270159.55</v>
      </c>
      <c r="P256" s="65">
        <f t="shared" si="16"/>
        <v>65632.774999999994</v>
      </c>
      <c r="Q256" s="65">
        <f t="shared" si="17"/>
        <v>1273275.835</v>
      </c>
      <c r="R256" s="65">
        <f t="shared" si="20"/>
        <v>267579.77500000002</v>
      </c>
      <c r="S256" s="65">
        <f t="shared" si="19"/>
        <v>52505.194499999998</v>
      </c>
      <c r="T256" s="65">
        <f t="shared" si="18"/>
        <v>267579.77500000002</v>
      </c>
    </row>
    <row r="257" spans="1:20" s="4" customFormat="1" ht="19.5" customHeight="1">
      <c r="A257" s="5">
        <v>245</v>
      </c>
      <c r="B257" s="58" t="s">
        <v>348</v>
      </c>
      <c r="C257" s="61" t="s">
        <v>15</v>
      </c>
      <c r="D257" s="76">
        <v>65000</v>
      </c>
      <c r="E257" s="77">
        <v>1261000</v>
      </c>
      <c r="F257" s="77">
        <v>1457000</v>
      </c>
      <c r="G257" s="79" t="s">
        <v>19</v>
      </c>
      <c r="H257" s="77">
        <v>1457000</v>
      </c>
      <c r="I257" s="77">
        <v>1457000</v>
      </c>
      <c r="J257" s="78">
        <v>1261000</v>
      </c>
      <c r="K257" s="66">
        <f>VLOOKUP(B257,'[1]PRADO  LC 90  VX AT 3400CC 5P T'!B$11:H$370,7,0)</f>
        <v>66265.55</v>
      </c>
      <c r="L257" s="67">
        <f>VLOOKUP(B257,'[1]FORTUNER SR5 MT 4000CC 4X4'!B$12:H$402,7,0)</f>
        <v>1285551.67</v>
      </c>
      <c r="M257" s="68">
        <f>VLOOKUP(B257,'[1]PRADO  LC 150  TX AT 4000CC 5P'!B$11:H$353,7,0)</f>
        <v>1485367.79</v>
      </c>
      <c r="N257" s="67" t="e">
        <f>VLOOKUP(B257,'[1]BURBUJA  LC 80  AUTANA FZJ80 '!B$12:H$369,7,0)</f>
        <v>#N/A</v>
      </c>
      <c r="O257" s="67">
        <f>VLOOKUP(B257,'[1]PRADO  LC 150  TX-L AT 4000CC 5'!B$12:H$358,7,0)</f>
        <v>1485367.79</v>
      </c>
      <c r="P257" s="65">
        <f t="shared" si="16"/>
        <v>65632.774999999994</v>
      </c>
      <c r="Q257" s="65">
        <f t="shared" si="17"/>
        <v>1273275.835</v>
      </c>
      <c r="R257" s="65">
        <f t="shared" si="20"/>
        <v>1471183.895</v>
      </c>
      <c r="S257" s="65" t="s">
        <v>19</v>
      </c>
      <c r="T257" s="65">
        <f t="shared" si="18"/>
        <v>1471183.895</v>
      </c>
    </row>
    <row r="258" spans="1:20" s="4" customFormat="1" ht="19.5" customHeight="1">
      <c r="A258" s="5">
        <v>246</v>
      </c>
      <c r="B258" s="58" t="s">
        <v>349</v>
      </c>
      <c r="C258" s="61" t="s">
        <v>15</v>
      </c>
      <c r="D258" s="76">
        <v>65000</v>
      </c>
      <c r="E258" s="77">
        <v>98000</v>
      </c>
      <c r="F258" s="77">
        <v>370000</v>
      </c>
      <c r="G258" s="79" t="s">
        <v>69</v>
      </c>
      <c r="H258" s="77">
        <v>370000</v>
      </c>
      <c r="I258" s="77">
        <v>370000</v>
      </c>
      <c r="J258" s="78">
        <v>98000</v>
      </c>
      <c r="K258" s="66">
        <f>VLOOKUP(B258,'[1]PRADO  LC 90  VX AT 3400CC 5P T'!B$11:H$370,7,0)</f>
        <v>66265.55</v>
      </c>
      <c r="L258" s="67">
        <f>VLOOKUP(B258,'[1]FORTUNER SR5 MT 4000CC 4X4'!B$12:H$402,7,0)</f>
        <v>99908.06</v>
      </c>
      <c r="M258" s="68">
        <f>VLOOKUP(B258,'[1]PRADO  LC 150  TX AT 4000CC 5P'!B$11:H$353,7,0)</f>
        <v>377203.9</v>
      </c>
      <c r="N258" s="67">
        <f>VLOOKUP(B258,'[1]BURBUJA  LC 80  AUTANA FZJ80 '!B$12:H$369,7,0)</f>
        <v>591292.6</v>
      </c>
      <c r="O258" s="67">
        <f>VLOOKUP(B258,'[1]PRADO  LC 150  TX-L AT 4000CC 5'!B$12:H$358,7,0)</f>
        <v>377203.9</v>
      </c>
      <c r="P258" s="65">
        <f t="shared" si="16"/>
        <v>65632.774999999994</v>
      </c>
      <c r="Q258" s="65">
        <f t="shared" si="17"/>
        <v>98954.03</v>
      </c>
      <c r="R258" s="65">
        <f t="shared" si="20"/>
        <v>373601.95</v>
      </c>
      <c r="S258" s="65">
        <f t="shared" si="19"/>
        <v>591292.6</v>
      </c>
      <c r="T258" s="65">
        <f t="shared" si="18"/>
        <v>373601.95</v>
      </c>
    </row>
    <row r="259" spans="1:20" s="4" customFormat="1" ht="19.5" customHeight="1">
      <c r="A259" s="5">
        <v>247</v>
      </c>
      <c r="B259" s="58" t="s">
        <v>350</v>
      </c>
      <c r="C259" s="61" t="s">
        <v>15</v>
      </c>
      <c r="D259" s="77" t="s">
        <v>19</v>
      </c>
      <c r="E259" s="77">
        <v>298000</v>
      </c>
      <c r="F259" s="79" t="s">
        <v>19</v>
      </c>
      <c r="G259" s="77">
        <v>508000</v>
      </c>
      <c r="H259" s="79" t="s">
        <v>19</v>
      </c>
      <c r="I259" s="79" t="s">
        <v>19</v>
      </c>
      <c r="J259" s="78">
        <v>298000</v>
      </c>
      <c r="K259" s="66" t="e">
        <f>VLOOKUP(B259,'[1]PRADO  LC 90  VX AT 3400CC 5P T'!B$11:H$370,7,0)</f>
        <v>#N/A</v>
      </c>
      <c r="L259" s="67">
        <f>VLOOKUP(B259,'[1]FORTUNER SR5 MT 4000CC 4X4'!B$12:H$402,7,0)</f>
        <v>303802.06</v>
      </c>
      <c r="M259" s="94" t="e">
        <f>VLOOKUP(B259,'[1]PRADO  LC 150  TX AT 4000CC 5P'!B$11:H$353,7,0)</f>
        <v>#N/A</v>
      </c>
      <c r="N259" s="67">
        <f>VLOOKUP(B259,'[1]BURBUJA  LC 80  AUTANA FZJ80 '!B$12:H$369,7,0)</f>
        <v>567844.79</v>
      </c>
      <c r="O259" s="67" t="e">
        <f>VLOOKUP(B259,'[1]PRADO  LC 150  TX-L AT 4000CC 5'!B$12:H$358,7,0)</f>
        <v>#N/A</v>
      </c>
      <c r="P259" s="65" t="s">
        <v>19</v>
      </c>
      <c r="Q259" s="65">
        <f t="shared" si="17"/>
        <v>300901.03000000003</v>
      </c>
      <c r="R259" s="65" t="s">
        <v>19</v>
      </c>
      <c r="S259" s="65">
        <f t="shared" si="19"/>
        <v>537922.39500000002</v>
      </c>
      <c r="T259" s="65" t="s">
        <v>19</v>
      </c>
    </row>
    <row r="260" spans="1:20" s="4" customFormat="1" ht="19.5" customHeight="1">
      <c r="A260" s="5">
        <v>248</v>
      </c>
      <c r="B260" s="58" t="s">
        <v>351</v>
      </c>
      <c r="C260" s="61" t="s">
        <v>15</v>
      </c>
      <c r="D260" s="76">
        <v>172000</v>
      </c>
      <c r="E260" s="77">
        <v>159593</v>
      </c>
      <c r="F260" s="77">
        <v>158999</v>
      </c>
      <c r="G260" s="77">
        <v>176999</v>
      </c>
      <c r="H260" s="77">
        <v>158999</v>
      </c>
      <c r="I260" s="77">
        <v>158999</v>
      </c>
      <c r="J260" s="78">
        <v>159593</v>
      </c>
      <c r="K260" s="66">
        <f>VLOOKUP(B260,'[1]PRADO  LC 90  VX AT 3400CC 5P T'!B$11:H$370,7,0)</f>
        <v>175348.84</v>
      </c>
      <c r="L260" s="67">
        <f>VLOOKUP(B260,'[1]FORTUNER SR5 MT 4000CC 4X4'!B$12:H$402,7,0)</f>
        <v>173309.9</v>
      </c>
      <c r="M260" s="68">
        <f>VLOOKUP(B260,'[1]PRADO  LC 150  TX AT 4000CC 5P'!B$11:H$353,7,0)</f>
        <v>162094.679</v>
      </c>
      <c r="N260" s="67">
        <f>VLOOKUP(B260,'[1]BURBUJA  LC 80  AUTANA FZJ80 '!B$12:H$369,7,0)</f>
        <v>180445.139</v>
      </c>
      <c r="O260" s="67">
        <f>VLOOKUP(B260,'[1]PRADO  LC 150  TX-L AT 4000CC 5'!B$12:H$358,7,0)</f>
        <v>162094.679</v>
      </c>
      <c r="P260" s="65">
        <f t="shared" si="16"/>
        <v>173674.41999999998</v>
      </c>
      <c r="Q260" s="65">
        <f t="shared" si="17"/>
        <v>166451.45000000001</v>
      </c>
      <c r="R260" s="65">
        <f t="shared" si="20"/>
        <v>160546.8395</v>
      </c>
      <c r="S260" s="65">
        <f t="shared" si="19"/>
        <v>178722.06949999998</v>
      </c>
      <c r="T260" s="65">
        <f t="shared" si="18"/>
        <v>160546.8395</v>
      </c>
    </row>
    <row r="261" spans="1:20" s="4" customFormat="1" ht="19.5" customHeight="1">
      <c r="A261" s="5">
        <v>249</v>
      </c>
      <c r="B261" s="58" t="s">
        <v>353</v>
      </c>
      <c r="C261" s="61" t="s">
        <v>15</v>
      </c>
      <c r="D261" s="79" t="s">
        <v>69</v>
      </c>
      <c r="E261" s="79" t="s">
        <v>69</v>
      </c>
      <c r="F261" s="77">
        <v>1520000</v>
      </c>
      <c r="G261" s="77">
        <v>1082000</v>
      </c>
      <c r="H261" s="77">
        <v>1520000</v>
      </c>
      <c r="I261" s="77">
        <v>1520000</v>
      </c>
      <c r="J261" s="80" t="s">
        <v>69</v>
      </c>
      <c r="K261" s="66" t="e">
        <f>VLOOKUP(B261,'[1]PRADO  LC 90  VX AT 3400CC 5P T'!B$11:H$370,7,0)</f>
        <v>#N/A</v>
      </c>
      <c r="L261" s="67" t="e">
        <f>VLOOKUP(B261,'[1]FORTUNER SR5 MT 4000CC 4X4'!B$12:H$402,7,0)</f>
        <v>#N/A</v>
      </c>
      <c r="M261" s="94">
        <f>VLOOKUP(B261,'[1]PRADO  LC 150  TX AT 4000CC 5P'!B$11:H$353,7,0)</f>
        <v>1549594.4</v>
      </c>
      <c r="N261" s="67">
        <f>VLOOKUP(B261,'[1]BURBUJA  LC 80  AUTANA FZJ80 '!B$12:H$369,7,0)</f>
        <v>1213169.3</v>
      </c>
      <c r="O261" s="67">
        <f>VLOOKUP(B261,'[1]PRADO  LC 150  TX-L AT 4000CC 5'!B$12:H$358,7,0)</f>
        <v>1549594.4</v>
      </c>
      <c r="P261" s="65" t="s">
        <v>19</v>
      </c>
      <c r="Q261" s="65" t="s">
        <v>19</v>
      </c>
      <c r="R261" s="65">
        <f t="shared" si="20"/>
        <v>1534797.2</v>
      </c>
      <c r="S261" s="65">
        <f t="shared" si="19"/>
        <v>1147584.6499999999</v>
      </c>
      <c r="T261" s="65">
        <f t="shared" si="18"/>
        <v>1534797.2</v>
      </c>
    </row>
    <row r="262" spans="1:20" s="4" customFormat="1" ht="19.5" customHeight="1">
      <c r="A262" s="5">
        <v>250</v>
      </c>
      <c r="B262" s="58" t="s">
        <v>354</v>
      </c>
      <c r="C262" s="61" t="s">
        <v>15</v>
      </c>
      <c r="D262" s="76">
        <v>59000</v>
      </c>
      <c r="E262" s="77">
        <v>1560000</v>
      </c>
      <c r="F262" s="77">
        <v>319885</v>
      </c>
      <c r="G262" s="77">
        <v>1603000</v>
      </c>
      <c r="H262" s="77">
        <v>319885</v>
      </c>
      <c r="I262" s="77">
        <v>319885</v>
      </c>
      <c r="J262" s="78">
        <v>1560000</v>
      </c>
      <c r="K262" s="66">
        <f>VLOOKUP(B262,'[1]PRADO  LC 90  VX AT 3400CC 5P T'!B$11:H$370,7,0)</f>
        <v>66265.55</v>
      </c>
      <c r="L262" s="67">
        <f>VLOOKUP(B262,'[1]FORTUNER SR5 MT 4000CC 4X4'!B$12:H$402,7,0)</f>
        <v>1241714.46</v>
      </c>
      <c r="M262" s="68">
        <f>VLOOKUP(B262,'[1]PRADO  LC 150  TX AT 4000CC 5P'!B$11:H$353,7,0)</f>
        <v>337444.57</v>
      </c>
      <c r="N262" s="67">
        <f>VLOOKUP(B262,'[1]BURBUJA  LC 80  AUTANA FZJ80 '!B$12:H$369,7,0)</f>
        <v>1634210.41</v>
      </c>
      <c r="O262" s="67">
        <f>VLOOKUP(B262,'[1]PRADO  LC 150  TX-L AT 4000CC 5'!B$12:H$358,7,0)</f>
        <v>337444.57</v>
      </c>
      <c r="P262" s="65">
        <f t="shared" si="16"/>
        <v>62632.775000000001</v>
      </c>
      <c r="Q262" s="65">
        <f t="shared" si="17"/>
        <v>1400857.23</v>
      </c>
      <c r="R262" s="65">
        <f t="shared" si="20"/>
        <v>328664.78500000003</v>
      </c>
      <c r="S262" s="65">
        <f t="shared" si="19"/>
        <v>1618605.2050000001</v>
      </c>
      <c r="T262" s="65">
        <f t="shared" si="18"/>
        <v>328664.78500000003</v>
      </c>
    </row>
    <row r="263" spans="1:20" s="4" customFormat="1" ht="19.5" customHeight="1">
      <c r="A263" s="5">
        <v>251</v>
      </c>
      <c r="B263" s="58" t="s">
        <v>355</v>
      </c>
      <c r="C263" s="61" t="s">
        <v>15</v>
      </c>
      <c r="D263" s="76">
        <v>62000</v>
      </c>
      <c r="E263" s="77">
        <v>1387000</v>
      </c>
      <c r="F263" s="77">
        <v>323001</v>
      </c>
      <c r="G263" s="79" t="s">
        <v>19</v>
      </c>
      <c r="H263" s="77">
        <v>323001</v>
      </c>
      <c r="I263" s="77">
        <v>323001</v>
      </c>
      <c r="J263" s="78">
        <v>1387000</v>
      </c>
      <c r="K263" s="66">
        <f>VLOOKUP(B263,'[1]PRADO  LC 90  VX AT 3400CC 5P T'!B$11:H$370,7,0)</f>
        <v>69323.960000000006</v>
      </c>
      <c r="L263" s="67">
        <f>VLOOKUP(B263,'[1]FORTUNER SR5 MT 4000CC 4X4'!B$12:H$402,7,0)</f>
        <v>1549594.4</v>
      </c>
      <c r="M263" s="68">
        <f>VLOOKUP(B263,'[1]PRADO  LC 150  TX AT 4000CC 5P'!B$11:H$353,7,0)</f>
        <v>310939.40100000001</v>
      </c>
      <c r="N263" s="67" t="e">
        <f>VLOOKUP(B263,'[1]BURBUJA  LC 80  AUTANA FZJ80 '!B$12:H$369,7,0)</f>
        <v>#N/A</v>
      </c>
      <c r="O263" s="67">
        <f>VLOOKUP(B263,'[1]PRADO  LC 150  TX-L AT 4000CC 5'!B$12:H$358,7,0)</f>
        <v>310939.40100000001</v>
      </c>
      <c r="P263" s="65">
        <f t="shared" si="16"/>
        <v>65661.98000000001</v>
      </c>
      <c r="Q263" s="65">
        <f t="shared" si="17"/>
        <v>1468297.2</v>
      </c>
      <c r="R263" s="65">
        <f t="shared" si="20"/>
        <v>316970.20050000004</v>
      </c>
      <c r="S263" s="65" t="s">
        <v>19</v>
      </c>
      <c r="T263" s="65">
        <f t="shared" si="18"/>
        <v>316970.20050000004</v>
      </c>
    </row>
    <row r="264" spans="1:20" s="4" customFormat="1" ht="19.5" customHeight="1">
      <c r="A264" s="5">
        <v>252</v>
      </c>
      <c r="B264" s="58" t="s">
        <v>357</v>
      </c>
      <c r="C264" s="61" t="s">
        <v>15</v>
      </c>
      <c r="D264" s="76">
        <v>158999</v>
      </c>
      <c r="E264" s="77">
        <v>155000</v>
      </c>
      <c r="F264" s="77">
        <v>83000</v>
      </c>
      <c r="G264" s="77">
        <v>82001</v>
      </c>
      <c r="H264" s="77">
        <v>83000</v>
      </c>
      <c r="I264" s="77">
        <v>83000</v>
      </c>
      <c r="J264" s="78">
        <v>155000</v>
      </c>
      <c r="K264" s="66">
        <f>VLOOKUP(B264,'[1]PRADO  LC 90  VX AT 3400CC 5P T'!B$11:H$370,7,0)</f>
        <v>162094.679</v>
      </c>
      <c r="L264" s="67">
        <f>VLOOKUP(B264,'[1]FORTUNER SR5 MT 4000CC 4X4'!B$12:H$402,7,0)</f>
        <v>158017.85</v>
      </c>
      <c r="M264" s="68">
        <f>VLOOKUP(B264,'[1]PRADO  LC 150  TX AT 4000CC 5P'!B$11:H$353,7,0)</f>
        <v>101947</v>
      </c>
      <c r="N264" s="67">
        <f>VLOOKUP(B264,'[1]BURBUJA  LC 80  AUTANA FZJ80 '!B$12:H$369,7,0)</f>
        <v>83597.591</v>
      </c>
      <c r="O264" s="67">
        <f>VLOOKUP(B264,'[1]PRADO  LC 150  TX-L AT 4000CC 5'!B$12:H$358,7,0)</f>
        <v>101947</v>
      </c>
      <c r="P264" s="65">
        <f t="shared" si="16"/>
        <v>160546.8395</v>
      </c>
      <c r="Q264" s="65">
        <f t="shared" si="17"/>
        <v>156508.92499999999</v>
      </c>
      <c r="R264" s="65">
        <f t="shared" si="20"/>
        <v>92473.5</v>
      </c>
      <c r="S264" s="65">
        <f t="shared" si="19"/>
        <v>82799.295500000007</v>
      </c>
      <c r="T264" s="65">
        <f t="shared" si="18"/>
        <v>92473.5</v>
      </c>
    </row>
    <row r="265" spans="1:20" s="4" customFormat="1" ht="19.5" customHeight="1">
      <c r="A265" s="5">
        <v>253</v>
      </c>
      <c r="B265" s="58" t="s">
        <v>358</v>
      </c>
      <c r="C265" s="61" t="s">
        <v>15</v>
      </c>
      <c r="D265" s="77" t="s">
        <v>19</v>
      </c>
      <c r="E265" s="77">
        <v>88001</v>
      </c>
      <c r="F265" s="79" t="s">
        <v>19</v>
      </c>
      <c r="G265" s="79" t="s">
        <v>69</v>
      </c>
      <c r="H265" s="79" t="s">
        <v>19</v>
      </c>
      <c r="I265" s="79" t="s">
        <v>19</v>
      </c>
      <c r="J265" s="78">
        <v>88001</v>
      </c>
      <c r="K265" s="66" t="e">
        <f>VLOOKUP(B265,'[1]PRADO  LC 90  VX AT 3400CC 5P T'!B$11:H$370,7,0)</f>
        <v>#N/A</v>
      </c>
      <c r="L265" s="67">
        <f>VLOOKUP(B265,'[1]FORTUNER SR5 MT 4000CC 4X4'!B$12:H$402,7,0)</f>
        <v>98888.59</v>
      </c>
      <c r="M265" s="94" t="e">
        <f>VLOOKUP(B265,'[1]PRADO  LC 150  TX AT 4000CC 5P'!B$11:H$353,7,0)</f>
        <v>#N/A</v>
      </c>
      <c r="N265" s="67" t="e">
        <f>VLOOKUP(B265,'[1]BURBUJA  LC 80  AUTANA FZJ80 '!B$12:H$369,7,0)</f>
        <v>#N/A</v>
      </c>
      <c r="O265" s="67" t="e">
        <f>VLOOKUP(B265,'[1]PRADO  LC 150  TX-L AT 4000CC 5'!B$12:H$358,7,0)</f>
        <v>#N/A</v>
      </c>
      <c r="P265" s="65" t="s">
        <v>19</v>
      </c>
      <c r="Q265" s="65">
        <f t="shared" si="17"/>
        <v>93444.794999999998</v>
      </c>
      <c r="R265" s="65" t="s">
        <v>19</v>
      </c>
      <c r="S265" s="65" t="s">
        <v>19</v>
      </c>
      <c r="T265" s="65" t="s">
        <v>19</v>
      </c>
    </row>
    <row r="266" spans="1:20" s="4" customFormat="1" ht="19.5" customHeight="1">
      <c r="A266" s="5">
        <v>254</v>
      </c>
      <c r="B266" s="58" t="s">
        <v>359</v>
      </c>
      <c r="C266" s="61" t="s">
        <v>15</v>
      </c>
      <c r="D266" s="76">
        <v>1566000</v>
      </c>
      <c r="E266" s="77">
        <v>2349001</v>
      </c>
      <c r="F266" s="77">
        <v>897001</v>
      </c>
      <c r="G266" s="77">
        <v>1982000</v>
      </c>
      <c r="H266" s="77">
        <v>897001</v>
      </c>
      <c r="I266" s="77">
        <v>897001</v>
      </c>
      <c r="J266" s="78">
        <v>2349001</v>
      </c>
      <c r="K266" s="66">
        <f>VLOOKUP(B266,'[1]PRADO  LC 90  VX AT 3400CC 5P T'!B$11:H$370,7,0)</f>
        <v>1596490.02</v>
      </c>
      <c r="L266" s="67">
        <f>VLOOKUP(B266,'[1]FORTUNER SR5 MT 4000CC 4X4'!B$12:H$402,7,0)</f>
        <v>2394736.0809999998</v>
      </c>
      <c r="M266" s="68">
        <f>VLOOKUP(B266,'[1]PRADO  LC 150  TX AT 4000CC 5P'!B$11:H$353,7,0)</f>
        <v>914465.64099999995</v>
      </c>
      <c r="N266" s="67">
        <f>VLOOKUP(B266,'[1]BURBUJA  LC 80  AUTANA FZJ80 '!B$12:H$369,7,0)</f>
        <v>2020589.54</v>
      </c>
      <c r="O266" s="67">
        <f>VLOOKUP(B266,'[1]PRADO  LC 150  TX-L AT 4000CC 5'!B$12:H$358,7,0)</f>
        <v>914465.64099999995</v>
      </c>
      <c r="P266" s="65">
        <f t="shared" si="16"/>
        <v>1581245.01</v>
      </c>
      <c r="Q266" s="65">
        <f t="shared" si="17"/>
        <v>2371868.5405000001</v>
      </c>
      <c r="R266" s="65">
        <f t="shared" si="20"/>
        <v>905733.32049999991</v>
      </c>
      <c r="S266" s="65">
        <f t="shared" si="19"/>
        <v>2001294.77</v>
      </c>
      <c r="T266" s="65">
        <f t="shared" si="18"/>
        <v>905733.32049999991</v>
      </c>
    </row>
    <row r="267" spans="1:20" s="4" customFormat="1" ht="19.5" customHeight="1">
      <c r="A267" s="5">
        <v>255</v>
      </c>
      <c r="B267" s="58" t="s">
        <v>362</v>
      </c>
      <c r="C267" s="61" t="s">
        <v>15</v>
      </c>
      <c r="D267" s="76">
        <v>240000</v>
      </c>
      <c r="E267" s="77">
        <v>601000</v>
      </c>
      <c r="F267" s="77">
        <v>460000</v>
      </c>
      <c r="G267" s="77">
        <v>499000</v>
      </c>
      <c r="H267" s="77">
        <v>460000</v>
      </c>
      <c r="I267" s="77">
        <v>460000</v>
      </c>
      <c r="J267" s="78">
        <v>601000</v>
      </c>
      <c r="K267" s="66">
        <f>VLOOKUP(B267,'[1]PRADO  LC 90  VX AT 3400CC 5P T'!B$11:H$370,7,0)</f>
        <v>244672.8</v>
      </c>
      <c r="L267" s="67">
        <f>VLOOKUP(B267,'[1]FORTUNER SR5 MT 4000CC 4X4'!B$12:H$402,7,0)</f>
        <v>612701.47</v>
      </c>
      <c r="M267" s="68">
        <f>VLOOKUP(B267,'[1]PRADO  LC 150  TX AT 4000CC 5P'!B$11:H$353,7,0)</f>
        <v>468956.2</v>
      </c>
      <c r="N267" s="67">
        <f>VLOOKUP(B267,'[1]BURBUJA  LC 80  AUTANA FZJ80 '!B$12:H$369,7,0)</f>
        <v>508715.53</v>
      </c>
      <c r="O267" s="67">
        <f>VLOOKUP(B267,'[1]PRADO  LC 150  TX-L AT 4000CC 5'!B$12:H$358,7,0)</f>
        <v>468956.2</v>
      </c>
      <c r="P267" s="65">
        <f t="shared" si="16"/>
        <v>242336.4</v>
      </c>
      <c r="Q267" s="65">
        <f t="shared" si="17"/>
        <v>606850.73499999999</v>
      </c>
      <c r="R267" s="65">
        <f t="shared" si="20"/>
        <v>464478.1</v>
      </c>
      <c r="S267" s="65">
        <f t="shared" si="19"/>
        <v>503857.76500000001</v>
      </c>
      <c r="T267" s="65">
        <f t="shared" si="18"/>
        <v>464478.1</v>
      </c>
    </row>
    <row r="268" spans="1:20" s="4" customFormat="1" ht="19.5" customHeight="1">
      <c r="A268" s="5">
        <v>256</v>
      </c>
      <c r="B268" s="58" t="s">
        <v>363</v>
      </c>
      <c r="C268" s="61" t="s">
        <v>15</v>
      </c>
      <c r="D268" s="76">
        <v>172000</v>
      </c>
      <c r="E268" s="77">
        <v>180001</v>
      </c>
      <c r="F268" s="77">
        <v>152000</v>
      </c>
      <c r="G268" s="77">
        <v>176999</v>
      </c>
      <c r="H268" s="77">
        <v>152000</v>
      </c>
      <c r="I268" s="77">
        <v>152000</v>
      </c>
      <c r="J268" s="78">
        <v>180001</v>
      </c>
      <c r="K268" s="66">
        <f>VLOOKUP(B268,'[1]PRADO  LC 90  VX AT 3400CC 5P T'!B$11:H$370,7,0)</f>
        <v>175348.84</v>
      </c>
      <c r="L268" s="67">
        <f>VLOOKUP(B268,'[1]FORTUNER SR5 MT 4000CC 4X4'!B$12:H$402,7,0)</f>
        <v>183505.65100000001</v>
      </c>
      <c r="M268" s="68">
        <f>VLOOKUP(B268,'[1]PRADO  LC 150  TX AT 4000CC 5P'!B$11:H$353,7,0)</f>
        <v>154959.44</v>
      </c>
      <c r="N268" s="67">
        <f>VLOOKUP(B268,'[1]BURBUJA  LC 80  AUTANA FZJ80 '!B$12:H$369,7,0)</f>
        <v>180445.139</v>
      </c>
      <c r="O268" s="67">
        <f>VLOOKUP(B268,'[1]PRADO  LC 150  TX-L AT 4000CC 5'!B$12:H$358,7,0)</f>
        <v>154959.44</v>
      </c>
      <c r="P268" s="65">
        <f t="shared" si="16"/>
        <v>173674.41999999998</v>
      </c>
      <c r="Q268" s="65">
        <f t="shared" si="17"/>
        <v>181753.32550000001</v>
      </c>
      <c r="R268" s="65">
        <f t="shared" si="20"/>
        <v>153479.72</v>
      </c>
      <c r="S268" s="65">
        <f t="shared" si="19"/>
        <v>178722.06949999998</v>
      </c>
      <c r="T268" s="65">
        <f t="shared" si="18"/>
        <v>153479.72</v>
      </c>
    </row>
    <row r="269" spans="1:20" s="4" customFormat="1" ht="19.5" customHeight="1">
      <c r="A269" s="5">
        <v>257</v>
      </c>
      <c r="B269" s="58" t="s">
        <v>364</v>
      </c>
      <c r="C269" s="61" t="s">
        <v>15</v>
      </c>
      <c r="D269" s="76">
        <v>172000</v>
      </c>
      <c r="E269" s="77">
        <v>159593</v>
      </c>
      <c r="F269" s="77">
        <v>158999</v>
      </c>
      <c r="G269" s="77">
        <v>209603</v>
      </c>
      <c r="H269" s="77">
        <v>158999</v>
      </c>
      <c r="I269" s="77">
        <v>158999</v>
      </c>
      <c r="J269" s="78">
        <v>159593</v>
      </c>
      <c r="K269" s="66">
        <f>VLOOKUP(B269,'[1]PRADO  LC 90  VX AT 3400CC 5P T'!B$11:H$370,7,0)</f>
        <v>175348.84</v>
      </c>
      <c r="L269" s="67">
        <f>VLOOKUP(B269,'[1]FORTUNER SR5 MT 4000CC 4X4'!B$12:H$402,7,0)</f>
        <v>173309.9</v>
      </c>
      <c r="M269" s="68">
        <f>VLOOKUP(B269,'[1]PRADO  LC 150  TX AT 4000CC 5P'!B$11:H$353,7,0)</f>
        <v>162094.679</v>
      </c>
      <c r="N269" s="67">
        <f>VLOOKUP(B269,'[1]BURBUJA  LC 80  AUTANA FZJ80 '!B$12:H$369,7,0)</f>
        <v>182485.13</v>
      </c>
      <c r="O269" s="67">
        <f>VLOOKUP(B269,'[1]PRADO  LC 150  TX-L AT 4000CC 5'!B$12:H$358,7,0)</f>
        <v>162094.679</v>
      </c>
      <c r="P269" s="65">
        <f t="shared" si="16"/>
        <v>173674.41999999998</v>
      </c>
      <c r="Q269" s="65">
        <f t="shared" si="17"/>
        <v>166451.45000000001</v>
      </c>
      <c r="R269" s="65">
        <f t="shared" si="20"/>
        <v>160546.8395</v>
      </c>
      <c r="S269" s="65">
        <f t="shared" si="19"/>
        <v>196044.065</v>
      </c>
      <c r="T269" s="65">
        <f t="shared" si="18"/>
        <v>160546.8395</v>
      </c>
    </row>
    <row r="270" spans="1:20" s="4" customFormat="1" ht="19.5" customHeight="1">
      <c r="A270" s="5">
        <v>258</v>
      </c>
      <c r="B270" s="58" t="s">
        <v>365</v>
      </c>
      <c r="C270" s="61" t="s">
        <v>15</v>
      </c>
      <c r="D270" s="76">
        <v>104000</v>
      </c>
      <c r="E270" s="77">
        <v>121000</v>
      </c>
      <c r="F270" s="77">
        <v>126000</v>
      </c>
      <c r="G270" s="77">
        <v>109000</v>
      </c>
      <c r="H270" s="77">
        <v>126000</v>
      </c>
      <c r="I270" s="77">
        <v>126000</v>
      </c>
      <c r="J270" s="78">
        <v>121000</v>
      </c>
      <c r="K270" s="66">
        <f>VLOOKUP(B270,'[1]PRADO  LC 90  VX AT 3400CC 5P T'!B$11:H$370,7,0)</f>
        <v>106024.88</v>
      </c>
      <c r="L270" s="67">
        <f>VLOOKUP(B270,'[1]FORTUNER SR5 MT 4000CC 4X4'!B$12:H$402,7,0)</f>
        <v>123355.87</v>
      </c>
      <c r="M270" s="68">
        <f>VLOOKUP(B270,'[1]PRADO  LC 150  TX AT 4000CC 5P'!B$11:H$353,7,0)</f>
        <v>128453.22</v>
      </c>
      <c r="N270" s="67">
        <f>VLOOKUP(B270,'[1]BURBUJA  LC 80  AUTANA FZJ80 '!B$12:H$369,7,0)</f>
        <v>111122.23</v>
      </c>
      <c r="O270" s="67">
        <f>VLOOKUP(B270,'[1]PRADO  LC 150  TX-L AT 4000CC 5'!B$12:H$358,7,0)</f>
        <v>128453.22</v>
      </c>
      <c r="P270" s="65">
        <f t="shared" ref="P270:P333" si="21">AVERAGE(D270,K270)</f>
        <v>105012.44</v>
      </c>
      <c r="Q270" s="65">
        <f t="shared" ref="Q270:Q333" si="22">AVERAGE(E270,L270)</f>
        <v>122177.935</v>
      </c>
      <c r="R270" s="65">
        <f t="shared" ref="R270:R333" si="23">AVERAGE(F270,M270)</f>
        <v>127226.61</v>
      </c>
      <c r="S270" s="65">
        <f t="shared" ref="S270:S332" si="24">AVERAGE(G270,N270)</f>
        <v>110061.11499999999</v>
      </c>
      <c r="T270" s="65">
        <f t="shared" ref="T270:T333" si="25">AVERAGE(H270,O270)</f>
        <v>127226.61</v>
      </c>
    </row>
    <row r="271" spans="1:20" s="4" customFormat="1" ht="19.5" customHeight="1">
      <c r="A271" s="5">
        <v>259</v>
      </c>
      <c r="B271" s="58" t="s">
        <v>366</v>
      </c>
      <c r="C271" s="61" t="s">
        <v>15</v>
      </c>
      <c r="D271" s="76">
        <v>240000</v>
      </c>
      <c r="E271" s="77">
        <v>601000</v>
      </c>
      <c r="F271" s="77">
        <v>460000</v>
      </c>
      <c r="G271" s="77">
        <v>499000</v>
      </c>
      <c r="H271" s="77">
        <v>460000</v>
      </c>
      <c r="I271" s="77">
        <v>460000</v>
      </c>
      <c r="J271" s="78">
        <v>601000</v>
      </c>
      <c r="K271" s="66">
        <f>VLOOKUP(B271,'[1]PRADO  LC 90  VX AT 3400CC 5P T'!B$11:H$370,7,0)</f>
        <v>244672.8</v>
      </c>
      <c r="L271" s="67">
        <f>VLOOKUP(B271,'[1]FORTUNER SR5 MT 4000CC 4X4'!B$12:H$402,7,0)</f>
        <v>612701.47</v>
      </c>
      <c r="M271" s="68">
        <f>VLOOKUP(B271,'[1]PRADO  LC 150  TX AT 4000CC 5P'!B$11:H$353,7,0)</f>
        <v>468956.2</v>
      </c>
      <c r="N271" s="67">
        <f>VLOOKUP(B271,'[1]BURBUJA  LC 80  AUTANA FZJ80 '!B$12:H$369,7,0)</f>
        <v>508715.53</v>
      </c>
      <c r="O271" s="67">
        <f>VLOOKUP(B271,'[1]PRADO  LC 150  TX-L AT 4000CC 5'!B$12:H$358,7,0)</f>
        <v>468956.2</v>
      </c>
      <c r="P271" s="65">
        <f t="shared" si="21"/>
        <v>242336.4</v>
      </c>
      <c r="Q271" s="65">
        <f t="shared" si="22"/>
        <v>606850.73499999999</v>
      </c>
      <c r="R271" s="65">
        <f t="shared" si="23"/>
        <v>464478.1</v>
      </c>
      <c r="S271" s="65">
        <f t="shared" si="24"/>
        <v>503857.76500000001</v>
      </c>
      <c r="T271" s="65">
        <f t="shared" si="25"/>
        <v>464478.1</v>
      </c>
    </row>
    <row r="272" spans="1:20" s="4" customFormat="1" ht="19.5" customHeight="1">
      <c r="A272" s="5">
        <v>260</v>
      </c>
      <c r="B272" s="58" t="s">
        <v>367</v>
      </c>
      <c r="C272" s="61" t="s">
        <v>15</v>
      </c>
      <c r="D272" s="76">
        <v>92000</v>
      </c>
      <c r="E272" s="77">
        <v>129004</v>
      </c>
      <c r="F272" s="77">
        <v>92000</v>
      </c>
      <c r="G272" s="79" t="s">
        <v>19</v>
      </c>
      <c r="H272" s="77">
        <v>92000</v>
      </c>
      <c r="I272" s="77">
        <v>92000</v>
      </c>
      <c r="J272" s="78">
        <v>129004</v>
      </c>
      <c r="K272" s="66">
        <f>VLOOKUP(B272,'[1]PRADO  LC 90  VX AT 3400CC 5P T'!B$11:H$370,7,0)</f>
        <v>93791.24</v>
      </c>
      <c r="L272" s="67">
        <f>VLOOKUP(B272,'[1]FORTUNER SR5 MT 4000CC 4X4'!B$12:H$402,7,0)</f>
        <v>136608.98000000001</v>
      </c>
      <c r="M272" s="68">
        <f>VLOOKUP(B272,'[1]PRADO  LC 150  TX AT 4000CC 5P'!B$11:H$353,7,0)</f>
        <v>219186.05</v>
      </c>
      <c r="N272" s="67" t="e">
        <f>VLOOKUP(B272,'[1]BURBUJA  LC 80  AUTANA FZJ80 '!B$12:H$369,7,0)</f>
        <v>#N/A</v>
      </c>
      <c r="O272" s="67">
        <f>VLOOKUP(B272,'[1]PRADO  LC 150  TX-L AT 4000CC 5'!B$12:H$358,7,0)</f>
        <v>219186.05</v>
      </c>
      <c r="P272" s="65">
        <f t="shared" si="21"/>
        <v>92895.62</v>
      </c>
      <c r="Q272" s="65">
        <f t="shared" si="22"/>
        <v>132806.49</v>
      </c>
      <c r="R272" s="65">
        <f t="shared" si="23"/>
        <v>155593.02499999999</v>
      </c>
      <c r="S272" s="65" t="s">
        <v>19</v>
      </c>
      <c r="T272" s="65">
        <f t="shared" si="25"/>
        <v>155593.02499999999</v>
      </c>
    </row>
    <row r="273" spans="1:20" s="4" customFormat="1" ht="19.5" customHeight="1">
      <c r="A273" s="5">
        <v>261</v>
      </c>
      <c r="B273" s="58" t="s">
        <v>368</v>
      </c>
      <c r="C273" s="61" t="s">
        <v>15</v>
      </c>
      <c r="D273" s="76">
        <v>42999</v>
      </c>
      <c r="E273" s="77">
        <v>133157</v>
      </c>
      <c r="F273" s="77">
        <v>145000</v>
      </c>
      <c r="G273" s="77">
        <v>25000</v>
      </c>
      <c r="H273" s="77">
        <v>145000</v>
      </c>
      <c r="I273" s="77">
        <v>145000</v>
      </c>
      <c r="J273" s="78">
        <v>133157</v>
      </c>
      <c r="K273" s="66">
        <f>VLOOKUP(B273,'[1]PRADO  LC 90  VX AT 3400CC 5P T'!B$11:H$370,7,0)</f>
        <v>43836.159</v>
      </c>
      <c r="L273" s="67">
        <f>VLOOKUP(B273,'[1]FORTUNER SR5 MT 4000CC 4X4'!B$12:H$402,7,0)</f>
        <v>137628.45000000001</v>
      </c>
      <c r="M273" s="68">
        <f>VLOOKUP(B273,'[1]PRADO  LC 150  TX AT 4000CC 5P'!B$11:H$353,7,0)</f>
        <v>127433.75</v>
      </c>
      <c r="N273" s="67">
        <f>VLOOKUP(B273,'[1]BURBUJA  LC 80  AUTANA FZJ80 '!B$12:H$369,7,0)</f>
        <v>28545.16</v>
      </c>
      <c r="O273" s="67">
        <f>VLOOKUP(B273,'[1]PRADO  LC 150  TX-L AT 4000CC 5'!B$12:H$358,7,0)</f>
        <v>127433.75</v>
      </c>
      <c r="P273" s="65">
        <f t="shared" si="21"/>
        <v>43417.5795</v>
      </c>
      <c r="Q273" s="65">
        <f t="shared" si="22"/>
        <v>135392.72500000001</v>
      </c>
      <c r="R273" s="65">
        <f t="shared" si="23"/>
        <v>136216.875</v>
      </c>
      <c r="S273" s="65">
        <f t="shared" si="24"/>
        <v>26772.58</v>
      </c>
      <c r="T273" s="65">
        <f t="shared" si="25"/>
        <v>136216.875</v>
      </c>
    </row>
    <row r="274" spans="1:20" s="4" customFormat="1" ht="19.5" customHeight="1">
      <c r="A274" s="5">
        <v>262</v>
      </c>
      <c r="B274" s="58" t="s">
        <v>370</v>
      </c>
      <c r="C274" s="61" t="s">
        <v>15</v>
      </c>
      <c r="D274" s="76">
        <v>240000</v>
      </c>
      <c r="E274" s="77">
        <v>324000</v>
      </c>
      <c r="F274" s="77">
        <v>460000</v>
      </c>
      <c r="G274" s="79" t="s">
        <v>69</v>
      </c>
      <c r="H274" s="77">
        <v>460000</v>
      </c>
      <c r="I274" s="77">
        <v>460000</v>
      </c>
      <c r="J274" s="78">
        <v>324000</v>
      </c>
      <c r="K274" s="66">
        <f>VLOOKUP(B274,'[1]PRADO  LC 90  VX AT 3400CC 5P T'!B$11:H$370,7,0)</f>
        <v>244672.8</v>
      </c>
      <c r="L274" s="67">
        <f>VLOOKUP(B274,'[1]FORTUNER SR5 MT 4000CC 4X4'!B$12:H$402,7,0)</f>
        <v>362931.32</v>
      </c>
      <c r="M274" s="68">
        <f>VLOOKUP(B274,'[1]PRADO  LC 150  TX AT 4000CC 5P'!B$11:H$353,7,0)</f>
        <v>468956.2</v>
      </c>
      <c r="N274" s="67" t="e">
        <f>VLOOKUP(B274,'[1]BURBUJA  LC 80  AUTANA FZJ80 '!B$12:H$369,7,0)</f>
        <v>#N/A</v>
      </c>
      <c r="O274" s="67">
        <f>VLOOKUP(B274,'[1]PRADO  LC 150  TX-L AT 4000CC 5'!B$12:H$358,7,0)</f>
        <v>468956.2</v>
      </c>
      <c r="P274" s="65">
        <f t="shared" si="21"/>
        <v>242336.4</v>
      </c>
      <c r="Q274" s="65">
        <f t="shared" si="22"/>
        <v>343465.66000000003</v>
      </c>
      <c r="R274" s="65">
        <f t="shared" si="23"/>
        <v>464478.1</v>
      </c>
      <c r="S274" s="65" t="s">
        <v>19</v>
      </c>
      <c r="T274" s="65">
        <f t="shared" si="25"/>
        <v>464478.1</v>
      </c>
    </row>
    <row r="275" spans="1:20" s="4" customFormat="1" ht="19.5" customHeight="1">
      <c r="A275" s="5">
        <v>263</v>
      </c>
      <c r="B275" s="58" t="s">
        <v>371</v>
      </c>
      <c r="C275" s="61" t="s">
        <v>15</v>
      </c>
      <c r="D275" s="76">
        <v>104000</v>
      </c>
      <c r="E275" s="77">
        <v>180500</v>
      </c>
      <c r="F275" s="77">
        <v>104000</v>
      </c>
      <c r="G275" s="77">
        <v>100000</v>
      </c>
      <c r="H275" s="77">
        <v>104000</v>
      </c>
      <c r="I275" s="77">
        <v>104000</v>
      </c>
      <c r="J275" s="78">
        <v>180500</v>
      </c>
      <c r="K275" s="66">
        <f>VLOOKUP(B275,'[1]PRADO  LC 90  VX AT 3400CC 5P T'!B$11:H$370,7,0)</f>
        <v>106024.88</v>
      </c>
      <c r="L275" s="67">
        <f>VLOOKUP(B275,'[1]FORTUNER SR5 MT 4000CC 4X4'!B$12:H$402,7,0)</f>
        <v>152920.5</v>
      </c>
      <c r="M275" s="68">
        <f>VLOOKUP(B275,'[1]PRADO  LC 150  TX AT 4000CC 5P'!B$11:H$353,7,0)</f>
        <v>106024.88</v>
      </c>
      <c r="N275" s="67">
        <f>VLOOKUP(B275,'[1]BURBUJA  LC 80  AUTANA FZJ80 '!B$12:H$369,7,0)</f>
        <v>101947</v>
      </c>
      <c r="O275" s="67">
        <f>VLOOKUP(B275,'[1]PRADO  LC 150  TX-L AT 4000CC 5'!B$12:H$358,7,0)</f>
        <v>106024.88</v>
      </c>
      <c r="P275" s="65">
        <f t="shared" si="21"/>
        <v>105012.44</v>
      </c>
      <c r="Q275" s="65">
        <f t="shared" si="22"/>
        <v>166710.25</v>
      </c>
      <c r="R275" s="65">
        <f t="shared" si="23"/>
        <v>105012.44</v>
      </c>
      <c r="S275" s="65">
        <f t="shared" si="24"/>
        <v>100973.5</v>
      </c>
      <c r="T275" s="65">
        <f t="shared" si="25"/>
        <v>105012.44</v>
      </c>
    </row>
    <row r="276" spans="1:20" s="4" customFormat="1" ht="19.5" customHeight="1">
      <c r="A276" s="5">
        <v>264</v>
      </c>
      <c r="B276" s="58" t="s">
        <v>372</v>
      </c>
      <c r="C276" s="61" t="s">
        <v>15</v>
      </c>
      <c r="D276" s="76">
        <v>363620</v>
      </c>
      <c r="E276" s="79" t="s">
        <v>69</v>
      </c>
      <c r="F276" s="77">
        <v>126000</v>
      </c>
      <c r="G276" s="77">
        <v>77000</v>
      </c>
      <c r="H276" s="77">
        <v>126000</v>
      </c>
      <c r="I276" s="77">
        <v>126000</v>
      </c>
      <c r="J276" s="80" t="s">
        <v>69</v>
      </c>
      <c r="K276" s="66">
        <f>VLOOKUP(B276,'[1]PRADO  LC 90  VX AT 3400CC 5P T'!B$11:H$370,7,0)</f>
        <v>409826.94</v>
      </c>
      <c r="L276" s="67" t="e">
        <f>VLOOKUP(B276,'[1]FORTUNER SR5 MT 4000CC 4X4'!B$12:H$402,7,0)</f>
        <v>#N/A</v>
      </c>
      <c r="M276" s="68">
        <f>VLOOKUP(B276,'[1]PRADO  LC 150  TX AT 4000CC 5P'!B$11:H$353,7,0)</f>
        <v>128453.22</v>
      </c>
      <c r="N276" s="67">
        <f>VLOOKUP(B276,'[1]BURBUJA  LC 80  AUTANA FZJ80 '!B$12:H$369,7,0)</f>
        <v>78499.19</v>
      </c>
      <c r="O276" s="67">
        <f>VLOOKUP(B276,'[1]PRADO  LC 150  TX-L AT 4000CC 5'!B$12:H$358,7,0)</f>
        <v>128453.22</v>
      </c>
      <c r="P276" s="65">
        <f t="shared" si="21"/>
        <v>386723.47</v>
      </c>
      <c r="Q276" s="65" t="s">
        <v>19</v>
      </c>
      <c r="R276" s="65">
        <f t="shared" si="23"/>
        <v>127226.61</v>
      </c>
      <c r="S276" s="65">
        <f t="shared" si="24"/>
        <v>77749.595000000001</v>
      </c>
      <c r="T276" s="65">
        <f t="shared" si="25"/>
        <v>127226.61</v>
      </c>
    </row>
    <row r="277" spans="1:20" s="4" customFormat="1" ht="19.5" customHeight="1">
      <c r="A277" s="5">
        <v>265</v>
      </c>
      <c r="B277" s="58" t="s">
        <v>374</v>
      </c>
      <c r="C277" s="61" t="s">
        <v>15</v>
      </c>
      <c r="D277" s="77" t="s">
        <v>19</v>
      </c>
      <c r="E277" s="77">
        <v>298000</v>
      </c>
      <c r="F277" s="79" t="s">
        <v>19</v>
      </c>
      <c r="G277" s="77">
        <v>508000</v>
      </c>
      <c r="H277" s="79" t="s">
        <v>19</v>
      </c>
      <c r="I277" s="79" t="s">
        <v>19</v>
      </c>
      <c r="J277" s="78">
        <v>298000</v>
      </c>
      <c r="K277" s="66" t="e">
        <f>VLOOKUP(B277,'[1]PRADO  LC 90  VX AT 3400CC 5P T'!B$11:H$370,7,0)</f>
        <v>#N/A</v>
      </c>
      <c r="L277" s="67">
        <f>VLOOKUP(B277,'[1]FORTUNER SR5 MT 4000CC 4X4'!B$12:H$402,7,0)</f>
        <v>303802.06</v>
      </c>
      <c r="M277" s="94" t="e">
        <f>VLOOKUP(B277,'[1]PRADO  LC 150  TX AT 4000CC 5P'!B$11:H$353,7,0)</f>
        <v>#N/A</v>
      </c>
      <c r="N277" s="67">
        <f>VLOOKUP(B277,'[1]BURBUJA  LC 80  AUTANA FZJ80 '!B$12:H$369,7,0)</f>
        <v>567844.79</v>
      </c>
      <c r="O277" s="67" t="e">
        <f>VLOOKUP(B277,'[1]PRADO  LC 150  TX-L AT 4000CC 5'!B$12:H$358,7,0)</f>
        <v>#N/A</v>
      </c>
      <c r="P277" s="65" t="s">
        <v>19</v>
      </c>
      <c r="Q277" s="65">
        <f t="shared" si="22"/>
        <v>300901.03000000003</v>
      </c>
      <c r="R277" s="65" t="s">
        <v>19</v>
      </c>
      <c r="S277" s="65">
        <f t="shared" si="24"/>
        <v>537922.39500000002</v>
      </c>
      <c r="T277" s="65" t="s">
        <v>19</v>
      </c>
    </row>
    <row r="278" spans="1:20" s="4" customFormat="1" ht="19.5" customHeight="1">
      <c r="A278" s="5">
        <v>266</v>
      </c>
      <c r="B278" s="58" t="s">
        <v>375</v>
      </c>
      <c r="C278" s="61" t="s">
        <v>15</v>
      </c>
      <c r="D278" s="77" t="s">
        <v>19</v>
      </c>
      <c r="E278" s="77">
        <v>328000</v>
      </c>
      <c r="F278" s="79" t="s">
        <v>19</v>
      </c>
      <c r="G278" s="77">
        <v>524000</v>
      </c>
      <c r="H278" s="79" t="s">
        <v>19</v>
      </c>
      <c r="I278" s="79" t="s">
        <v>19</v>
      </c>
      <c r="J278" s="78">
        <v>328000</v>
      </c>
      <c r="K278" s="66" t="e">
        <f>VLOOKUP(B278,'[1]PRADO  LC 90  VX AT 3400CC 5P T'!B$11:H$370,7,0)</f>
        <v>#N/A</v>
      </c>
      <c r="L278" s="67">
        <f>VLOOKUP(B278,'[1]FORTUNER SR5 MT 4000CC 4X4'!B$12:H$402,7,0)</f>
        <v>334386.15999999997</v>
      </c>
      <c r="M278" s="94" t="e">
        <f>VLOOKUP(B278,'[1]PRADO  LC 150  TX AT 4000CC 5P'!B$11:H$353,7,0)</f>
        <v>#N/A</v>
      </c>
      <c r="N278" s="67">
        <f>VLOOKUP(B278,'[1]BURBUJA  LC 80  AUTANA FZJ80 '!B$12:H$369,7,0)</f>
        <v>534202.28</v>
      </c>
      <c r="O278" s="67" t="e">
        <f>VLOOKUP(B278,'[1]PRADO  LC 150  TX-L AT 4000CC 5'!B$12:H$358,7,0)</f>
        <v>#N/A</v>
      </c>
      <c r="P278" s="65" t="s">
        <v>19</v>
      </c>
      <c r="Q278" s="65">
        <f t="shared" si="22"/>
        <v>331193.07999999996</v>
      </c>
      <c r="R278" s="65" t="s">
        <v>19</v>
      </c>
      <c r="S278" s="65">
        <f t="shared" si="24"/>
        <v>529101.14</v>
      </c>
      <c r="T278" s="65" t="s">
        <v>19</v>
      </c>
    </row>
    <row r="279" spans="1:20" s="4" customFormat="1" ht="19.5" customHeight="1">
      <c r="A279" s="5">
        <v>267</v>
      </c>
      <c r="B279" s="58" t="s">
        <v>376</v>
      </c>
      <c r="C279" s="61" t="s">
        <v>15</v>
      </c>
      <c r="D279" s="76">
        <v>408999</v>
      </c>
      <c r="E279" s="77">
        <v>218000</v>
      </c>
      <c r="F279" s="77">
        <v>866000</v>
      </c>
      <c r="G279" s="77">
        <v>439001</v>
      </c>
      <c r="H279" s="77">
        <v>866000</v>
      </c>
      <c r="I279" s="77">
        <v>866000</v>
      </c>
      <c r="J279" s="78">
        <v>218000</v>
      </c>
      <c r="K279" s="66">
        <f>VLOOKUP(B279,'[1]PRADO  LC 90  VX AT 3400CC 5P T'!B$11:H$370,7,0)</f>
        <v>416962.179</v>
      </c>
      <c r="L279" s="67">
        <f>VLOOKUP(B279,'[1]FORTUNER SR5 MT 4000CC 4X4'!B$12:H$402,7,0)</f>
        <v>222244.46</v>
      </c>
      <c r="M279" s="68">
        <f>VLOOKUP(B279,'[1]PRADO  LC 150  TX AT 4000CC 5P'!B$11:H$353,7,0)</f>
        <v>882861.02</v>
      </c>
      <c r="N279" s="67">
        <f>VLOOKUP(B279,'[1]BURBUJA  LC 80  AUTANA FZJ80 '!B$12:H$369,7,0)</f>
        <v>447548.38099999999</v>
      </c>
      <c r="O279" s="67">
        <f>VLOOKUP(B279,'[1]PRADO  LC 150  TX-L AT 4000CC 5'!B$12:H$358,7,0)</f>
        <v>882861.02</v>
      </c>
      <c r="P279" s="65">
        <f t="shared" si="21"/>
        <v>412980.5895</v>
      </c>
      <c r="Q279" s="65">
        <f t="shared" si="22"/>
        <v>220122.22999999998</v>
      </c>
      <c r="R279" s="65">
        <f t="shared" si="23"/>
        <v>874430.51</v>
      </c>
      <c r="S279" s="65">
        <f t="shared" si="24"/>
        <v>443274.69050000003</v>
      </c>
      <c r="T279" s="65">
        <f t="shared" si="25"/>
        <v>874430.51</v>
      </c>
    </row>
    <row r="280" spans="1:20" s="4" customFormat="1" ht="19.5" customHeight="1">
      <c r="A280" s="5">
        <v>268</v>
      </c>
      <c r="B280" s="58" t="s">
        <v>378</v>
      </c>
      <c r="C280" s="61" t="s">
        <v>15</v>
      </c>
      <c r="D280" s="76">
        <v>9674000</v>
      </c>
      <c r="E280" s="77">
        <v>12533000</v>
      </c>
      <c r="F280" s="79" t="s">
        <v>19</v>
      </c>
      <c r="G280" s="79" t="s">
        <v>19</v>
      </c>
      <c r="H280" s="79" t="s">
        <v>19</v>
      </c>
      <c r="I280" s="79" t="s">
        <v>19</v>
      </c>
      <c r="J280" s="78">
        <v>12533000</v>
      </c>
      <c r="K280" s="66">
        <f>VLOOKUP(B280,'[1]PRADO  LC 90  VX AT 3400CC 5P T'!B$11:H$370,7,0)</f>
        <v>10857355.5</v>
      </c>
      <c r="L280" s="67">
        <f>VLOOKUP(B280,'[1]FORTUNER SR5 MT 4000CC 4X4'!B$12:H$402,7,0)</f>
        <v>12086836.32</v>
      </c>
      <c r="M280" s="68" t="e">
        <f>VLOOKUP(B280,'[1]PRADO  LC 150  TX AT 4000CC 5P'!B$11:H$353,7,0)</f>
        <v>#N/A</v>
      </c>
      <c r="N280" s="67" t="e">
        <f>VLOOKUP(B280,'[1]BURBUJA  LC 80  AUTANA FZJ80 '!B$12:H$369,7,0)</f>
        <v>#N/A</v>
      </c>
      <c r="O280" s="67" t="e">
        <f>VLOOKUP(B280,'[1]PRADO  LC 150  TX-L AT 4000CC 5'!B$12:H$358,7,0)</f>
        <v>#N/A</v>
      </c>
      <c r="P280" s="65">
        <f t="shared" si="21"/>
        <v>10265677.75</v>
      </c>
      <c r="Q280" s="65">
        <f t="shared" si="22"/>
        <v>12309918.16</v>
      </c>
      <c r="R280" s="65" t="s">
        <v>19</v>
      </c>
      <c r="S280" s="65" t="s">
        <v>19</v>
      </c>
      <c r="T280" s="65" t="s">
        <v>19</v>
      </c>
    </row>
    <row r="281" spans="1:20" s="4" customFormat="1" ht="19.5" customHeight="1">
      <c r="A281" s="5">
        <v>269</v>
      </c>
      <c r="B281" s="58" t="s">
        <v>379</v>
      </c>
      <c r="C281" s="61" t="s">
        <v>15</v>
      </c>
      <c r="D281" s="77" t="s">
        <v>19</v>
      </c>
      <c r="E281" s="77">
        <v>8797000</v>
      </c>
      <c r="F281" s="77">
        <v>9663000</v>
      </c>
      <c r="G281" s="79" t="s">
        <v>69</v>
      </c>
      <c r="H281" s="77">
        <v>9663000</v>
      </c>
      <c r="I281" s="77">
        <v>9663000</v>
      </c>
      <c r="J281" s="78">
        <v>8797000</v>
      </c>
      <c r="K281" s="66" t="e">
        <f>VLOOKUP(B281,'[1]PRADO  LC 90  VX AT 3400CC 5P T'!B$11:H$370,7,0)</f>
        <v>#N/A</v>
      </c>
      <c r="L281" s="67">
        <f>VLOOKUP(B281,'[1]FORTUNER SR5 MT 4000CC 4X4'!B$12:H$402,7,0)</f>
        <v>8968277.5899999999</v>
      </c>
      <c r="M281" s="94">
        <f>VLOOKUP(B281,'[1]PRADO  LC 150  TX AT 4000CC 5P'!B$11:H$353,7,0)</f>
        <v>9321014.2100000009</v>
      </c>
      <c r="N281" s="67" t="e">
        <f>VLOOKUP(B281,'[1]BURBUJA  LC 80  AUTANA FZJ80 '!B$12:H$369,7,0)</f>
        <v>#N/A</v>
      </c>
      <c r="O281" s="67">
        <f>VLOOKUP(B281,'[1]PRADO  LC 150  TX-L AT 4000CC 5'!B$12:H$358,7,0)</f>
        <v>9321014.2100000009</v>
      </c>
      <c r="P281" s="65" t="s">
        <v>19</v>
      </c>
      <c r="Q281" s="65">
        <f t="shared" si="22"/>
        <v>8882638.7949999999</v>
      </c>
      <c r="R281" s="65">
        <f t="shared" si="23"/>
        <v>9492007.1050000004</v>
      </c>
      <c r="S281" s="65" t="s">
        <v>19</v>
      </c>
      <c r="T281" s="65">
        <f t="shared" si="25"/>
        <v>9492007.1050000004</v>
      </c>
    </row>
    <row r="282" spans="1:20" s="4" customFormat="1" ht="19.5" customHeight="1">
      <c r="A282" s="5">
        <v>270</v>
      </c>
      <c r="B282" s="58" t="s">
        <v>380</v>
      </c>
      <c r="C282" s="61" t="s">
        <v>15</v>
      </c>
      <c r="D282" s="77" t="s">
        <v>19</v>
      </c>
      <c r="E282" s="77">
        <v>8797000</v>
      </c>
      <c r="F282" s="77">
        <v>9663000</v>
      </c>
      <c r="G282" s="79" t="s">
        <v>69</v>
      </c>
      <c r="H282" s="77">
        <v>9663000</v>
      </c>
      <c r="I282" s="77">
        <v>9663000</v>
      </c>
      <c r="J282" s="78">
        <v>8797000</v>
      </c>
      <c r="K282" s="66" t="e">
        <f>VLOOKUP(B282,'[1]PRADO  LC 90  VX AT 3400CC 5P T'!B$11:H$370,7,0)</f>
        <v>#N/A</v>
      </c>
      <c r="L282" s="67">
        <f>VLOOKUP(B282,'[1]FORTUNER SR5 MT 4000CC 4X4'!B$12:H$402,7,0)</f>
        <v>8968277.5899999999</v>
      </c>
      <c r="M282" s="94">
        <f>VLOOKUP(B282,'[1]PRADO  LC 150  TX AT 4000CC 5P'!B$11:H$353,7,0)</f>
        <v>9321014.2100000009</v>
      </c>
      <c r="N282" s="67" t="e">
        <f>VLOOKUP(B282,'[1]BURBUJA  LC 80  AUTANA FZJ80 '!B$12:H$369,7,0)</f>
        <v>#N/A</v>
      </c>
      <c r="O282" s="67">
        <f>VLOOKUP(B282,'[1]PRADO  LC 150  TX-L AT 4000CC 5'!B$12:H$358,7,0)</f>
        <v>9321014.2100000009</v>
      </c>
      <c r="P282" s="65" t="s">
        <v>19</v>
      </c>
      <c r="Q282" s="65">
        <f t="shared" si="22"/>
        <v>8882638.7949999999</v>
      </c>
      <c r="R282" s="65">
        <f t="shared" si="23"/>
        <v>9492007.1050000004</v>
      </c>
      <c r="S282" s="65" t="s">
        <v>19</v>
      </c>
      <c r="T282" s="65">
        <f t="shared" si="25"/>
        <v>9492007.1050000004</v>
      </c>
    </row>
    <row r="283" spans="1:20" s="4" customFormat="1" ht="19.5" customHeight="1">
      <c r="A283" s="5">
        <v>271</v>
      </c>
      <c r="B283" s="58" t="s">
        <v>381</v>
      </c>
      <c r="C283" s="61" t="s">
        <v>15</v>
      </c>
      <c r="D283" s="76">
        <v>2788999</v>
      </c>
      <c r="E283" s="77">
        <v>2582000</v>
      </c>
      <c r="F283" s="77">
        <v>2809000</v>
      </c>
      <c r="G283" s="77">
        <v>2776000</v>
      </c>
      <c r="H283" s="77">
        <v>2809000</v>
      </c>
      <c r="I283" s="77">
        <v>2809000</v>
      </c>
      <c r="J283" s="78">
        <v>2582000</v>
      </c>
      <c r="K283" s="66">
        <f>VLOOKUP(B283,'[1]PRADO  LC 90  VX AT 3400CC 5P T'!B$11:H$370,7,0)</f>
        <v>2843300.7790000001</v>
      </c>
      <c r="L283" s="67">
        <f>VLOOKUP(B283,'[1]FORTUNER SR5 MT 4000CC 4X4'!B$12:H$402,7,0)</f>
        <v>2632271.54</v>
      </c>
      <c r="M283" s="68">
        <f>VLOOKUP(B283,'[1]PRADO  LC 150  TX AT 4000CC 5P'!B$11:H$353,7,0)</f>
        <v>2887139.04</v>
      </c>
      <c r="N283" s="67">
        <f>VLOOKUP(B283,'[1]BURBUJA  LC 80  AUTANA FZJ80 '!B$12:H$369,7,0)</f>
        <v>2830048.72</v>
      </c>
      <c r="O283" s="67">
        <f>VLOOKUP(B283,'[1]PRADO  LC 150  TX-L AT 4000CC 5'!B$12:H$358,7,0)</f>
        <v>2887139.04</v>
      </c>
      <c r="P283" s="65">
        <f t="shared" si="21"/>
        <v>2816149.8895</v>
      </c>
      <c r="Q283" s="65">
        <f t="shared" si="22"/>
        <v>2607135.77</v>
      </c>
      <c r="R283" s="65">
        <f t="shared" si="23"/>
        <v>2848069.52</v>
      </c>
      <c r="S283" s="65">
        <f t="shared" si="24"/>
        <v>2803024.3600000003</v>
      </c>
      <c r="T283" s="65">
        <f t="shared" si="25"/>
        <v>2848069.52</v>
      </c>
    </row>
    <row r="284" spans="1:20" s="4" customFormat="1" ht="19.5" customHeight="1">
      <c r="A284" s="5">
        <v>272</v>
      </c>
      <c r="B284" s="58" t="s">
        <v>382</v>
      </c>
      <c r="C284" s="61" t="s">
        <v>15</v>
      </c>
      <c r="D284" s="76">
        <v>2504000</v>
      </c>
      <c r="E284" s="77">
        <v>1711999</v>
      </c>
      <c r="F284" s="77">
        <v>2208000</v>
      </c>
      <c r="G284" s="77">
        <v>2214000</v>
      </c>
      <c r="H284" s="77">
        <v>2208000</v>
      </c>
      <c r="I284" s="77">
        <v>2208000</v>
      </c>
      <c r="J284" s="78">
        <v>1711999</v>
      </c>
      <c r="K284" s="66">
        <f>VLOOKUP(B284,'[1]PRADO  LC 90  VX AT 3400CC 5P T'!B$11:H$370,7,0)</f>
        <v>2803542.5</v>
      </c>
      <c r="L284" s="67">
        <f>VLOOKUP(B284,'[1]FORTUNER SR5 MT 4000CC 4X4'!B$12:H$402,7,0)</f>
        <v>1745331.5889999999</v>
      </c>
      <c r="M284" s="68">
        <f>VLOOKUP(B284,'[1]PRADO  LC 150  TX AT 4000CC 5P'!B$11:H$353,7,0)</f>
        <v>2223464.0699999998</v>
      </c>
      <c r="N284" s="67">
        <f>VLOOKUP(B284,'[1]BURBUJA  LC 80  AUTANA FZJ80 '!B$12:H$369,7,0)</f>
        <v>2257106.58</v>
      </c>
      <c r="O284" s="67">
        <f>VLOOKUP(B284,'[1]PRADO  LC 150  TX-L AT 4000CC 5'!B$12:H$358,7,0)</f>
        <v>2223464.0699999998</v>
      </c>
      <c r="P284" s="65">
        <f t="shared" si="21"/>
        <v>2653771.25</v>
      </c>
      <c r="Q284" s="65">
        <f t="shared" si="22"/>
        <v>1728665.2944999998</v>
      </c>
      <c r="R284" s="65">
        <f t="shared" si="23"/>
        <v>2215732.0350000001</v>
      </c>
      <c r="S284" s="65">
        <f t="shared" si="24"/>
        <v>2235553.29</v>
      </c>
      <c r="T284" s="65">
        <f t="shared" si="25"/>
        <v>2215732.0350000001</v>
      </c>
    </row>
    <row r="285" spans="1:20" s="4" customFormat="1" ht="19.5" customHeight="1">
      <c r="A285" s="5">
        <v>273</v>
      </c>
      <c r="B285" s="58" t="s">
        <v>383</v>
      </c>
      <c r="C285" s="61" t="s">
        <v>15</v>
      </c>
      <c r="D285" s="77" t="s">
        <v>19</v>
      </c>
      <c r="E285" s="77">
        <v>1101000</v>
      </c>
      <c r="F285" s="79" t="s">
        <v>19</v>
      </c>
      <c r="G285" s="79" t="s">
        <v>19</v>
      </c>
      <c r="H285" s="79" t="s">
        <v>19</v>
      </c>
      <c r="I285" s="79" t="s">
        <v>19</v>
      </c>
      <c r="J285" s="78">
        <v>1101000</v>
      </c>
      <c r="K285" s="66" t="e">
        <f>VLOOKUP(B285,'[1]PRADO  LC 90  VX AT 3400CC 5P T'!B$11:H$370,7,0)</f>
        <v>#N/A</v>
      </c>
      <c r="L285" s="67">
        <f>VLOOKUP(B285,'[1]FORTUNER SR5 MT 4000CC 4X4'!B$12:H$402,7,0)</f>
        <v>1122436.47</v>
      </c>
      <c r="M285" s="94" t="e">
        <f>VLOOKUP(B285,'[1]PRADO  LC 150  TX AT 4000CC 5P'!B$11:H$353,7,0)</f>
        <v>#N/A</v>
      </c>
      <c r="N285" s="67" t="e">
        <f>VLOOKUP(B285,'[1]BURBUJA  LC 80  AUTANA FZJ80 '!B$12:H$369,7,0)</f>
        <v>#N/A</v>
      </c>
      <c r="O285" s="67" t="e">
        <f>VLOOKUP(B285,'[1]PRADO  LC 150  TX-L AT 4000CC 5'!B$12:H$358,7,0)</f>
        <v>#N/A</v>
      </c>
      <c r="P285" s="65" t="s">
        <v>19</v>
      </c>
      <c r="Q285" s="65">
        <f t="shared" si="22"/>
        <v>1111718.2349999999</v>
      </c>
      <c r="R285" s="65" t="s">
        <v>19</v>
      </c>
      <c r="S285" s="65" t="s">
        <v>19</v>
      </c>
      <c r="T285" s="65" t="s">
        <v>19</v>
      </c>
    </row>
    <row r="286" spans="1:20" s="4" customFormat="1" ht="19.5" customHeight="1">
      <c r="A286" s="5">
        <v>274</v>
      </c>
      <c r="B286" s="58" t="s">
        <v>384</v>
      </c>
      <c r="C286" s="61" t="s">
        <v>15</v>
      </c>
      <c r="D286" s="76">
        <v>424001</v>
      </c>
      <c r="E286" s="77">
        <v>573000</v>
      </c>
      <c r="F286" s="77">
        <v>379000</v>
      </c>
      <c r="G286" s="77">
        <v>452000</v>
      </c>
      <c r="H286" s="77">
        <v>379000</v>
      </c>
      <c r="I286" s="77">
        <v>379000</v>
      </c>
      <c r="J286" s="78">
        <v>573000</v>
      </c>
      <c r="K286" s="66">
        <f>VLOOKUP(B286,'[1]PRADO  LC 90  VX AT 3400CC 5P T'!B$11:H$370,7,0)</f>
        <v>432256.33100000001</v>
      </c>
      <c r="L286" s="67">
        <f>VLOOKUP(B286,'[1]FORTUNER SR5 MT 4000CC 4X4'!B$12:H$402,7,0)</f>
        <v>584156.31000000006</v>
      </c>
      <c r="M286" s="68">
        <f>VLOOKUP(B286,'[1]PRADO  LC 150  TX AT 4000CC 5P'!B$11:H$353,7,0)</f>
        <v>386379.13</v>
      </c>
      <c r="N286" s="67">
        <f>VLOOKUP(B286,'[1]BURBUJA  LC 80  AUTANA FZJ80 '!B$12:H$369,7,0)</f>
        <v>460800.44</v>
      </c>
      <c r="O286" s="67">
        <f>VLOOKUP(B286,'[1]PRADO  LC 150  TX-L AT 4000CC 5'!B$12:H$358,7,0)</f>
        <v>386379.13</v>
      </c>
      <c r="P286" s="65">
        <f t="shared" si="21"/>
        <v>428128.6655</v>
      </c>
      <c r="Q286" s="65">
        <f t="shared" si="22"/>
        <v>578578.15500000003</v>
      </c>
      <c r="R286" s="65">
        <f t="shared" si="23"/>
        <v>382689.565</v>
      </c>
      <c r="S286" s="65">
        <f t="shared" si="24"/>
        <v>456400.22</v>
      </c>
      <c r="T286" s="65">
        <f t="shared" si="25"/>
        <v>382689.565</v>
      </c>
    </row>
    <row r="287" spans="1:20" s="4" customFormat="1" ht="19.5" customHeight="1">
      <c r="A287" s="5">
        <v>275</v>
      </c>
      <c r="B287" s="58" t="s">
        <v>386</v>
      </c>
      <c r="C287" s="61" t="s">
        <v>28</v>
      </c>
      <c r="D287" s="76">
        <v>575000</v>
      </c>
      <c r="E287" s="77">
        <v>824000</v>
      </c>
      <c r="F287" s="77">
        <v>2569001</v>
      </c>
      <c r="G287" s="77">
        <v>874997</v>
      </c>
      <c r="H287" s="77">
        <v>2569001</v>
      </c>
      <c r="I287" s="77">
        <v>2569001</v>
      </c>
      <c r="J287" s="78">
        <v>824000</v>
      </c>
      <c r="K287" s="66">
        <f>VLOOKUP(B287,'[1]PRADO  LC 90  VX AT 3400CC 5P T'!B$11:H$370,7,0)</f>
        <v>644305.04</v>
      </c>
      <c r="L287" s="67">
        <f>VLOOKUP(B287,'[1]FORTUNER SR5 MT 4000CC 4X4'!B$12:H$402,7,0)</f>
        <v>923639.82</v>
      </c>
      <c r="M287" s="68">
        <f>VLOOKUP(B287,'[1]PRADO  LC 150  TX AT 4000CC 5P'!B$11:H$353,7,0)</f>
        <v>2619019.4810000001</v>
      </c>
      <c r="N287" s="67">
        <f>VLOOKUP(B287,'[1]BURBUJA  LC 80  AUTANA FZJ80 '!B$12:H$369,7,0)</f>
        <v>980730.14</v>
      </c>
      <c r="O287" s="67">
        <f>VLOOKUP(B287,'[1]PRADO  LC 150  TX-L AT 4000CC 5'!B$12:H$358,7,0)</f>
        <v>2619019.4810000001</v>
      </c>
      <c r="P287" s="65">
        <f t="shared" si="21"/>
        <v>609652.52</v>
      </c>
      <c r="Q287" s="65">
        <f t="shared" si="22"/>
        <v>873819.90999999992</v>
      </c>
      <c r="R287" s="65">
        <f t="shared" si="23"/>
        <v>2594010.2405000003</v>
      </c>
      <c r="S287" s="65">
        <f t="shared" si="24"/>
        <v>927863.57000000007</v>
      </c>
      <c r="T287" s="65">
        <f t="shared" si="25"/>
        <v>2594010.2405000003</v>
      </c>
    </row>
    <row r="288" spans="1:20" s="4" customFormat="1" ht="19.5" customHeight="1">
      <c r="A288" s="5">
        <v>276</v>
      </c>
      <c r="B288" s="58" t="s">
        <v>388</v>
      </c>
      <c r="C288" s="61" t="s">
        <v>15</v>
      </c>
      <c r="D288" s="76">
        <v>521999</v>
      </c>
      <c r="E288" s="77">
        <v>330000</v>
      </c>
      <c r="F288" s="77">
        <v>341000</v>
      </c>
      <c r="G288" s="77">
        <v>151000</v>
      </c>
      <c r="H288" s="77">
        <v>341000</v>
      </c>
      <c r="I288" s="77">
        <v>341000</v>
      </c>
      <c r="J288" s="78">
        <v>330000</v>
      </c>
      <c r="K288" s="66">
        <f>VLOOKUP(B288,'[1]PRADO  LC 90  VX AT 3400CC 5P T'!B$11:H$370,7,0)</f>
        <v>585175.78</v>
      </c>
      <c r="L288" s="67">
        <f>VLOOKUP(B288,'[1]FORTUNER SR5 MT 4000CC 4X4'!B$12:H$402,7,0)</f>
        <v>370067.61</v>
      </c>
      <c r="M288" s="68">
        <f>VLOOKUP(B288,'[1]PRADO  LC 150  TX AT 4000CC 5P'!B$11:H$353,7,0)</f>
        <v>383320.72</v>
      </c>
      <c r="N288" s="67">
        <f>VLOOKUP(B288,'[1]BURBUJA  LC 80  AUTANA FZJ80 '!B$12:H$369,7,0)</f>
        <v>169232.02</v>
      </c>
      <c r="O288" s="67">
        <f>VLOOKUP(B288,'[1]PRADO  LC 150  TX-L AT 4000CC 5'!B$12:H$358,7,0)</f>
        <v>383320.72</v>
      </c>
      <c r="P288" s="65">
        <f t="shared" si="21"/>
        <v>553587.39</v>
      </c>
      <c r="Q288" s="65">
        <f t="shared" si="22"/>
        <v>350033.80499999999</v>
      </c>
      <c r="R288" s="65">
        <f t="shared" si="23"/>
        <v>362160.36</v>
      </c>
      <c r="S288" s="65">
        <f t="shared" si="24"/>
        <v>160116.01</v>
      </c>
      <c r="T288" s="65">
        <f t="shared" si="25"/>
        <v>362160.36</v>
      </c>
    </row>
    <row r="289" spans="1:20" s="4" customFormat="1" ht="19.5" customHeight="1">
      <c r="A289" s="5">
        <v>277</v>
      </c>
      <c r="B289" s="58" t="s">
        <v>389</v>
      </c>
      <c r="C289" s="61" t="s">
        <v>28</v>
      </c>
      <c r="D289" s="77" t="s">
        <v>19</v>
      </c>
      <c r="E289" s="77">
        <v>200000</v>
      </c>
      <c r="F289" s="77">
        <v>45999</v>
      </c>
      <c r="G289" s="77">
        <v>158999</v>
      </c>
      <c r="H289" s="77">
        <v>45999</v>
      </c>
      <c r="I289" s="77">
        <v>45999</v>
      </c>
      <c r="J289" s="78">
        <v>200000</v>
      </c>
      <c r="K289" s="66" t="e">
        <f>VLOOKUP(B289,'[1]PRADO  LC 90  VX AT 3400CC 5P T'!B$11:H$370,7,0)</f>
        <v>#N/A</v>
      </c>
      <c r="L289" s="67">
        <f>VLOOKUP(B289,'[1]FORTUNER SR5 MT 4000CC 4X4'!B$12:H$402,7,0)</f>
        <v>197777.18</v>
      </c>
      <c r="M289" s="94">
        <f>VLOOKUP(B289,'[1]PRADO  LC 150  TX AT 4000CC 5P'!B$11:H$353,7,0)</f>
        <v>51992.97</v>
      </c>
      <c r="N289" s="67">
        <f>VLOOKUP(B289,'[1]BURBUJA  LC 80  AUTANA FZJ80 '!B$12:H$369,7,0)</f>
        <v>162094.679</v>
      </c>
      <c r="O289" s="67">
        <f>VLOOKUP(B289,'[1]PRADO  LC 150  TX-L AT 4000CC 5'!B$12:H$358,7,0)</f>
        <v>51992.97</v>
      </c>
      <c r="P289" s="65" t="s">
        <v>19</v>
      </c>
      <c r="Q289" s="65">
        <f t="shared" si="22"/>
        <v>198888.59</v>
      </c>
      <c r="R289" s="65">
        <f t="shared" si="23"/>
        <v>48995.985000000001</v>
      </c>
      <c r="S289" s="65">
        <f t="shared" si="24"/>
        <v>160546.8395</v>
      </c>
      <c r="T289" s="65">
        <f t="shared" si="25"/>
        <v>48995.985000000001</v>
      </c>
    </row>
    <row r="290" spans="1:20" s="4" customFormat="1" ht="19.5" customHeight="1">
      <c r="A290" s="5">
        <v>278</v>
      </c>
      <c r="B290" s="58" t="s">
        <v>390</v>
      </c>
      <c r="C290" s="61" t="s">
        <v>15</v>
      </c>
      <c r="D290" s="76">
        <v>3950000</v>
      </c>
      <c r="E290" s="77">
        <v>3627000</v>
      </c>
      <c r="F290" s="77">
        <v>3585000</v>
      </c>
      <c r="G290" s="77">
        <v>4307000</v>
      </c>
      <c r="H290" s="77">
        <v>3585000</v>
      </c>
      <c r="I290" s="77">
        <v>3585000</v>
      </c>
      <c r="J290" s="78">
        <v>3627000</v>
      </c>
      <c r="K290" s="66">
        <f>VLOOKUP(B290,'[1]PRADO  LC 90  VX AT 3400CC 5P T'!B$11:H$370,7,0)</f>
        <v>4054432.19</v>
      </c>
      <c r="L290" s="67">
        <f>VLOOKUP(B290,'[1]FORTUNER SR5 MT 4000CC 4X4'!B$12:H$402,7,0)</f>
        <v>3697617.69</v>
      </c>
      <c r="M290" s="68">
        <f>VLOOKUP(B290,'[1]PRADO  LC 150  TX AT 4000CC 5P'!B$11:H$353,7,0)</f>
        <v>3654799.95</v>
      </c>
      <c r="N290" s="67">
        <f>VLOOKUP(B290,'[1]BURBUJA  LC 80  AUTANA FZJ80 '!B$12:H$369,7,0)</f>
        <v>4390857.29</v>
      </c>
      <c r="O290" s="67">
        <f>VLOOKUP(B290,'[1]PRADO  LC 150  TX-L AT 4000CC 5'!B$12:H$358,7,0)</f>
        <v>3654799.95</v>
      </c>
      <c r="P290" s="65">
        <f t="shared" si="21"/>
        <v>4002216.0949999997</v>
      </c>
      <c r="Q290" s="65">
        <f t="shared" si="22"/>
        <v>3662308.8449999997</v>
      </c>
      <c r="R290" s="65">
        <f t="shared" si="23"/>
        <v>3619899.9750000001</v>
      </c>
      <c r="S290" s="65">
        <f t="shared" si="24"/>
        <v>4348928.6449999996</v>
      </c>
      <c r="T290" s="65">
        <f t="shared" si="25"/>
        <v>3619899.9750000001</v>
      </c>
    </row>
    <row r="291" spans="1:20" s="4" customFormat="1" ht="19.5" customHeight="1">
      <c r="A291" s="5">
        <v>279</v>
      </c>
      <c r="B291" s="58" t="s">
        <v>392</v>
      </c>
      <c r="C291" s="61" t="s">
        <v>15</v>
      </c>
      <c r="D291" s="77" t="s">
        <v>19</v>
      </c>
      <c r="E291" s="77">
        <v>553000</v>
      </c>
      <c r="F291" s="77">
        <v>805000</v>
      </c>
      <c r="G291" s="77">
        <v>805000</v>
      </c>
      <c r="H291" s="77">
        <v>805000</v>
      </c>
      <c r="I291" s="77">
        <v>805000</v>
      </c>
      <c r="J291" s="78">
        <v>553000</v>
      </c>
      <c r="K291" s="66">
        <f>VLOOKUP(B291,'[1]PRADO  LC 90  VX AT 3400CC 5P T'!B$11:H$370,7,0)</f>
        <v>1325311</v>
      </c>
      <c r="L291" s="67">
        <f>VLOOKUP(B291,'[1]FORTUNER SR5 MT 4000CC 4X4'!B$12:H$402,7,0)</f>
        <v>563766.91</v>
      </c>
      <c r="M291" s="68">
        <f>VLOOKUP(B291,'[1]PRADO  LC 150  TX AT 4000CC 5P'!B$11:H$353,7,0)</f>
        <v>677948.60100000002</v>
      </c>
      <c r="N291" s="67">
        <f>VLOOKUP(B291,'[1]BURBUJA  LC 80  AUTANA FZJ80 '!B$12:H$369,7,0)</f>
        <v>677948.60100000002</v>
      </c>
      <c r="O291" s="67">
        <f>VLOOKUP(B291,'[1]PRADO  LC 150  TX-L AT 4000CC 5'!B$12:H$358,7,0)</f>
        <v>677948.60100000002</v>
      </c>
      <c r="P291" s="65">
        <f t="shared" si="21"/>
        <v>1325311</v>
      </c>
      <c r="Q291" s="65">
        <f t="shared" si="22"/>
        <v>558383.45500000007</v>
      </c>
      <c r="R291" s="65">
        <f t="shared" si="23"/>
        <v>741474.30050000001</v>
      </c>
      <c r="S291" s="65">
        <f t="shared" si="24"/>
        <v>741474.30050000001</v>
      </c>
      <c r="T291" s="65">
        <f t="shared" si="25"/>
        <v>741474.30050000001</v>
      </c>
    </row>
    <row r="292" spans="1:20" s="4" customFormat="1" ht="19.5" customHeight="1">
      <c r="A292" s="5">
        <v>280</v>
      </c>
      <c r="B292" s="58" t="s">
        <v>393</v>
      </c>
      <c r="C292" s="61" t="s">
        <v>15</v>
      </c>
      <c r="D292" s="76">
        <v>78000</v>
      </c>
      <c r="E292" s="77">
        <v>127000</v>
      </c>
      <c r="F292" s="77">
        <v>127000</v>
      </c>
      <c r="G292" s="77">
        <v>99000</v>
      </c>
      <c r="H292" s="77">
        <v>127000</v>
      </c>
      <c r="I292" s="77">
        <v>127000</v>
      </c>
      <c r="J292" s="78">
        <v>127000</v>
      </c>
      <c r="K292" s="66">
        <f>VLOOKUP(B292,'[1]PRADO  LC 90  VX AT 3400CC 5P T'!B$11:H$370,7,0)</f>
        <v>79518.66</v>
      </c>
      <c r="L292" s="67">
        <f>VLOOKUP(B292,'[1]FORTUNER SR5 MT 4000CC 4X4'!B$12:H$402,7,0)</f>
        <v>129472.69</v>
      </c>
      <c r="M292" s="68">
        <f>VLOOKUP(B292,'[1]PRADO  LC 150  TX AT 4000CC 5P'!B$11:H$353,7,0)</f>
        <v>129472.69</v>
      </c>
      <c r="N292" s="67">
        <f>VLOOKUP(B292,'[1]BURBUJA  LC 80  AUTANA FZJ80 '!B$12:H$369,7,0)</f>
        <v>100927.53</v>
      </c>
      <c r="O292" s="67">
        <f>VLOOKUP(B292,'[1]PRADO  LC 150  TX-L AT 4000CC 5'!B$12:H$358,7,0)</f>
        <v>129472.69</v>
      </c>
      <c r="P292" s="65">
        <f t="shared" si="21"/>
        <v>78759.33</v>
      </c>
      <c r="Q292" s="65">
        <f t="shared" si="22"/>
        <v>128236.345</v>
      </c>
      <c r="R292" s="65">
        <f t="shared" si="23"/>
        <v>128236.345</v>
      </c>
      <c r="S292" s="65">
        <f t="shared" si="24"/>
        <v>99963.764999999999</v>
      </c>
      <c r="T292" s="65">
        <f t="shared" si="25"/>
        <v>128236.345</v>
      </c>
    </row>
    <row r="293" spans="1:20" s="4" customFormat="1" ht="19.5" customHeight="1">
      <c r="A293" s="5">
        <v>281</v>
      </c>
      <c r="B293" s="58" t="s">
        <v>394</v>
      </c>
      <c r="C293" s="61" t="s">
        <v>15</v>
      </c>
      <c r="D293" s="76">
        <v>78000</v>
      </c>
      <c r="E293" s="77">
        <v>127000</v>
      </c>
      <c r="F293" s="79" t="s">
        <v>69</v>
      </c>
      <c r="G293" s="77">
        <v>99000</v>
      </c>
      <c r="H293" s="79" t="s">
        <v>69</v>
      </c>
      <c r="I293" s="79" t="s">
        <v>69</v>
      </c>
      <c r="J293" s="78">
        <v>127000</v>
      </c>
      <c r="K293" s="66">
        <f>VLOOKUP(B293,'[1]PRADO  LC 90  VX AT 3400CC 5P T'!B$11:H$370,7,0)</f>
        <v>79518.66</v>
      </c>
      <c r="L293" s="67">
        <f>VLOOKUP(B293,'[1]FORTUNER SR5 MT 4000CC 4X4'!B$12:H$402,7,0)</f>
        <v>129472.69</v>
      </c>
      <c r="M293" s="68" t="e">
        <f>VLOOKUP(B293,'[1]PRADO  LC 150  TX AT 4000CC 5P'!B$11:H$353,7,0)</f>
        <v>#N/A</v>
      </c>
      <c r="N293" s="67">
        <f>VLOOKUP(B293,'[1]BURBUJA  LC 80  AUTANA FZJ80 '!B$12:H$369,7,0)</f>
        <v>100927.53</v>
      </c>
      <c r="O293" s="67" t="e">
        <f>VLOOKUP(B293,'[1]PRADO  LC 150  TX-L AT 4000CC 5'!B$12:H$358,7,0)</f>
        <v>#N/A</v>
      </c>
      <c r="P293" s="65">
        <f t="shared" si="21"/>
        <v>78759.33</v>
      </c>
      <c r="Q293" s="65">
        <f t="shared" si="22"/>
        <v>128236.345</v>
      </c>
      <c r="R293" s="65" t="s">
        <v>19</v>
      </c>
      <c r="S293" s="65">
        <f t="shared" si="24"/>
        <v>99963.764999999999</v>
      </c>
      <c r="T293" s="65" t="s">
        <v>19</v>
      </c>
    </row>
    <row r="294" spans="1:20" s="4" customFormat="1" ht="19.5" customHeight="1">
      <c r="A294" s="5">
        <v>282</v>
      </c>
      <c r="B294" s="58" t="s">
        <v>398</v>
      </c>
      <c r="C294" s="61" t="s">
        <v>15</v>
      </c>
      <c r="D294" s="76">
        <v>53000</v>
      </c>
      <c r="E294" s="77">
        <v>671001</v>
      </c>
      <c r="F294" s="77">
        <v>45999</v>
      </c>
      <c r="G294" s="77">
        <v>151000</v>
      </c>
      <c r="H294" s="77">
        <v>45999</v>
      </c>
      <c r="I294" s="77">
        <v>45999</v>
      </c>
      <c r="J294" s="78">
        <v>671001</v>
      </c>
      <c r="K294" s="66">
        <f>VLOOKUP(B294,'[1]PRADO  LC 90  VX AT 3400CC 5P T'!B$11:H$370,7,0)</f>
        <v>59129.26</v>
      </c>
      <c r="L294" s="67">
        <f>VLOOKUP(B294,'[1]FORTUNER SR5 MT 4000CC 4X4'!B$12:H$402,7,0)</f>
        <v>751349.39</v>
      </c>
      <c r="M294" s="68">
        <f>VLOOKUP(B294,'[1]PRADO  LC 150  TX AT 4000CC 5P'!B$11:H$353,7,0)</f>
        <v>51992.97</v>
      </c>
      <c r="N294" s="67">
        <f>VLOOKUP(B294,'[1]BURBUJA  LC 80  AUTANA FZJ80 '!B$12:H$369,7,0)</f>
        <v>169232.02</v>
      </c>
      <c r="O294" s="67">
        <f>VLOOKUP(B294,'[1]PRADO  LC 150  TX-L AT 4000CC 5'!B$12:H$358,7,0)</f>
        <v>51992.97</v>
      </c>
      <c r="P294" s="65">
        <f t="shared" si="21"/>
        <v>56064.630000000005</v>
      </c>
      <c r="Q294" s="65">
        <f t="shared" si="22"/>
        <v>711175.19500000007</v>
      </c>
      <c r="R294" s="65">
        <f t="shared" si="23"/>
        <v>48995.985000000001</v>
      </c>
      <c r="S294" s="65">
        <f t="shared" si="24"/>
        <v>160116.01</v>
      </c>
      <c r="T294" s="65">
        <f t="shared" si="25"/>
        <v>48995.985000000001</v>
      </c>
    </row>
    <row r="295" spans="1:20" s="4" customFormat="1" ht="19.5" customHeight="1">
      <c r="A295" s="5">
        <v>283</v>
      </c>
      <c r="B295" s="58" t="s">
        <v>400</v>
      </c>
      <c r="C295" s="61" t="s">
        <v>15</v>
      </c>
      <c r="D295" s="76">
        <v>740000</v>
      </c>
      <c r="E295" s="77">
        <v>788000</v>
      </c>
      <c r="F295" s="77">
        <v>661000</v>
      </c>
      <c r="G295" s="77">
        <v>609000</v>
      </c>
      <c r="H295" s="77">
        <v>661000</v>
      </c>
      <c r="I295" s="77">
        <v>661000</v>
      </c>
      <c r="J295" s="78">
        <v>788000</v>
      </c>
      <c r="K295" s="66">
        <f>VLOOKUP(B295,'[1]PRADO  LC 90  VX AT 3400CC 5P T'!B$11:H$370,7,0)</f>
        <v>754407.8</v>
      </c>
      <c r="L295" s="67">
        <f>VLOOKUP(B295,'[1]FORTUNER SR5 MT 4000CC 4X4'!B$12:H$402,7,0)</f>
        <v>803342.36</v>
      </c>
      <c r="M295" s="68">
        <f>VLOOKUP(B295,'[1]PRADO  LC 150  TX AT 4000CC 5P'!B$11:H$353,7,0)</f>
        <v>673869.67</v>
      </c>
      <c r="N295" s="67">
        <f>VLOOKUP(B295,'[1]BURBUJA  LC 80  AUTANA FZJ80 '!B$12:H$369,7,0)</f>
        <v>620857.23</v>
      </c>
      <c r="O295" s="67">
        <f>VLOOKUP(B295,'[1]PRADO  LC 150  TX-L AT 4000CC 5'!B$12:H$358,7,0)</f>
        <v>673869.67</v>
      </c>
      <c r="P295" s="65">
        <f t="shared" si="21"/>
        <v>747203.9</v>
      </c>
      <c r="Q295" s="65">
        <f t="shared" si="22"/>
        <v>795671.17999999993</v>
      </c>
      <c r="R295" s="65">
        <f t="shared" si="23"/>
        <v>667434.83499999996</v>
      </c>
      <c r="S295" s="65">
        <f t="shared" si="24"/>
        <v>614928.61499999999</v>
      </c>
      <c r="T295" s="65">
        <f t="shared" si="25"/>
        <v>667434.83499999996</v>
      </c>
    </row>
    <row r="296" spans="1:20" s="4" customFormat="1" ht="19.5" customHeight="1">
      <c r="A296" s="5">
        <v>284</v>
      </c>
      <c r="B296" s="58" t="s">
        <v>401</v>
      </c>
      <c r="C296" s="61" t="s">
        <v>15</v>
      </c>
      <c r="D296" s="76">
        <v>559000</v>
      </c>
      <c r="E296" s="77">
        <v>788000</v>
      </c>
      <c r="F296" s="77">
        <v>678000</v>
      </c>
      <c r="G296" s="77">
        <v>597000</v>
      </c>
      <c r="H296" s="77">
        <v>678000</v>
      </c>
      <c r="I296" s="77">
        <v>678000</v>
      </c>
      <c r="J296" s="78">
        <v>788000</v>
      </c>
      <c r="K296" s="66">
        <f>VLOOKUP(B296,'[1]PRADO  LC 90  VX AT 3400CC 5P T'!B$11:H$370,7,0)</f>
        <v>569883.73</v>
      </c>
      <c r="L296" s="67">
        <f>VLOOKUP(B296,'[1]FORTUNER SR5 MT 4000CC 4X4'!B$12:H$402,7,0)</f>
        <v>803342.36</v>
      </c>
      <c r="M296" s="68">
        <f>VLOOKUP(B296,'[1]PRADO  LC 150  TX AT 4000CC 5P'!B$11:H$353,7,0)</f>
        <v>633090.87</v>
      </c>
      <c r="N296" s="67">
        <f>VLOOKUP(B296,'[1]BURBUJA  LC 80  AUTANA FZJ80 '!B$12:H$369,7,0)</f>
        <v>608623.59</v>
      </c>
      <c r="O296" s="67">
        <f>VLOOKUP(B296,'[1]PRADO  LC 150  TX-L AT 4000CC 5'!B$12:H$358,7,0)</f>
        <v>633090.87</v>
      </c>
      <c r="P296" s="65">
        <f t="shared" si="21"/>
        <v>564441.86499999999</v>
      </c>
      <c r="Q296" s="65">
        <f t="shared" si="22"/>
        <v>795671.17999999993</v>
      </c>
      <c r="R296" s="65">
        <f t="shared" si="23"/>
        <v>655545.43500000006</v>
      </c>
      <c r="S296" s="65">
        <f t="shared" si="24"/>
        <v>602811.79499999993</v>
      </c>
      <c r="T296" s="65">
        <f t="shared" si="25"/>
        <v>655545.43500000006</v>
      </c>
    </row>
    <row r="297" spans="1:20" s="4" customFormat="1" ht="19.5" customHeight="1">
      <c r="A297" s="5">
        <v>285</v>
      </c>
      <c r="B297" s="58" t="s">
        <v>402</v>
      </c>
      <c r="C297" s="61" t="s">
        <v>15</v>
      </c>
      <c r="D297" s="76">
        <v>740000</v>
      </c>
      <c r="E297" s="77">
        <v>788000</v>
      </c>
      <c r="F297" s="77">
        <v>661000</v>
      </c>
      <c r="G297" s="77">
        <v>609000</v>
      </c>
      <c r="H297" s="77">
        <v>661000</v>
      </c>
      <c r="I297" s="77">
        <v>661000</v>
      </c>
      <c r="J297" s="78">
        <v>788000</v>
      </c>
      <c r="K297" s="66">
        <f>VLOOKUP(B297,'[1]PRADO  LC 90  VX AT 3400CC 5P T'!B$11:H$370,7,0)</f>
        <v>754407.8</v>
      </c>
      <c r="L297" s="67">
        <f>VLOOKUP(B297,'[1]FORTUNER SR5 MT 4000CC 4X4'!B$12:H$402,7,0)</f>
        <v>803342.36</v>
      </c>
      <c r="M297" s="68">
        <f>VLOOKUP(B297,'[1]PRADO  LC 150  TX AT 4000CC 5P'!B$11:H$353,7,0)</f>
        <v>673869.67</v>
      </c>
      <c r="N297" s="67">
        <f>VLOOKUP(B297,'[1]BURBUJA  LC 80  AUTANA FZJ80 '!B$12:H$369,7,0)</f>
        <v>620857.23</v>
      </c>
      <c r="O297" s="67">
        <f>VLOOKUP(B297,'[1]PRADO  LC 150  TX-L AT 4000CC 5'!B$12:H$358,7,0)</f>
        <v>673869.67</v>
      </c>
      <c r="P297" s="65">
        <f t="shared" si="21"/>
        <v>747203.9</v>
      </c>
      <c r="Q297" s="65">
        <f t="shared" si="22"/>
        <v>795671.17999999993</v>
      </c>
      <c r="R297" s="65">
        <f t="shared" si="23"/>
        <v>667434.83499999996</v>
      </c>
      <c r="S297" s="65">
        <f t="shared" si="24"/>
        <v>614928.61499999999</v>
      </c>
      <c r="T297" s="65">
        <f t="shared" si="25"/>
        <v>667434.83499999996</v>
      </c>
    </row>
    <row r="298" spans="1:20" s="4" customFormat="1" ht="19.5" customHeight="1">
      <c r="A298" s="5">
        <v>286</v>
      </c>
      <c r="B298" s="58" t="s">
        <v>403</v>
      </c>
      <c r="C298" s="61" t="s">
        <v>15</v>
      </c>
      <c r="D298" s="76">
        <v>740000</v>
      </c>
      <c r="E298" s="77">
        <v>788000</v>
      </c>
      <c r="F298" s="77">
        <v>678000</v>
      </c>
      <c r="G298" s="77">
        <v>609000</v>
      </c>
      <c r="H298" s="77">
        <v>678000</v>
      </c>
      <c r="I298" s="77">
        <v>678000</v>
      </c>
      <c r="J298" s="78">
        <v>788000</v>
      </c>
      <c r="K298" s="66">
        <f>VLOOKUP(B298,'[1]PRADO  LC 90  VX AT 3400CC 5P T'!B$11:H$370,7,0)</f>
        <v>754407.8</v>
      </c>
      <c r="L298" s="67">
        <f>VLOOKUP(B298,'[1]FORTUNER SR5 MT 4000CC 4X4'!B$12:H$402,7,0)</f>
        <v>803342.36</v>
      </c>
      <c r="M298" s="68">
        <f>VLOOKUP(B298,'[1]PRADO  LC 150  TX AT 4000CC 5P'!B$11:H$353,7,0)</f>
        <v>633090.87</v>
      </c>
      <c r="N298" s="67">
        <f>VLOOKUP(B298,'[1]BURBUJA  LC 80  AUTANA FZJ80 '!B$12:H$369,7,0)</f>
        <v>620857.23</v>
      </c>
      <c r="O298" s="67">
        <f>VLOOKUP(B298,'[1]PRADO  LC 150  TX-L AT 4000CC 5'!B$12:H$358,7,0)</f>
        <v>633090.87</v>
      </c>
      <c r="P298" s="65">
        <f t="shared" si="21"/>
        <v>747203.9</v>
      </c>
      <c r="Q298" s="65">
        <f t="shared" si="22"/>
        <v>795671.17999999993</v>
      </c>
      <c r="R298" s="65">
        <f t="shared" si="23"/>
        <v>655545.43500000006</v>
      </c>
      <c r="S298" s="65">
        <f t="shared" si="24"/>
        <v>614928.61499999999</v>
      </c>
      <c r="T298" s="65">
        <f t="shared" si="25"/>
        <v>655545.43500000006</v>
      </c>
    </row>
    <row r="299" spans="1:20" s="4" customFormat="1" ht="19.5" customHeight="1">
      <c r="A299" s="5">
        <v>287</v>
      </c>
      <c r="B299" s="58" t="s">
        <v>404</v>
      </c>
      <c r="C299" s="61" t="s">
        <v>15</v>
      </c>
      <c r="D299" s="76">
        <v>586000</v>
      </c>
      <c r="E299" s="77">
        <v>507000</v>
      </c>
      <c r="F299" s="77">
        <v>958000</v>
      </c>
      <c r="G299" s="77">
        <v>490000</v>
      </c>
      <c r="H299" s="77">
        <v>958000</v>
      </c>
      <c r="I299" s="77">
        <v>958000</v>
      </c>
      <c r="J299" s="78">
        <v>507000</v>
      </c>
      <c r="K299" s="66">
        <f>VLOOKUP(B299,'[1]PRADO  LC 90  VX AT 3400CC 5P T'!B$11:H$370,7,0)</f>
        <v>597409.42000000004</v>
      </c>
      <c r="L299" s="67">
        <f>VLOOKUP(B299,'[1]FORTUNER SR5 MT 4000CC 4X4'!B$12:H$402,7,0)</f>
        <v>516871.29</v>
      </c>
      <c r="M299" s="68">
        <f>VLOOKUP(B299,'[1]PRADO  LC 150  TX AT 4000CC 5P'!B$11:H$353,7,0)</f>
        <v>976652.26</v>
      </c>
      <c r="N299" s="67">
        <f>VLOOKUP(B299,'[1]BURBUJA  LC 80  AUTANA FZJ80 '!B$12:H$369,7,0)</f>
        <v>499540.3</v>
      </c>
      <c r="O299" s="67">
        <f>VLOOKUP(B299,'[1]PRADO  LC 150  TX-L AT 4000CC 5'!B$12:H$358,7,0)</f>
        <v>976652.26</v>
      </c>
      <c r="P299" s="65">
        <f t="shared" si="21"/>
        <v>591704.71</v>
      </c>
      <c r="Q299" s="65">
        <f t="shared" si="22"/>
        <v>511935.64500000002</v>
      </c>
      <c r="R299" s="65">
        <f t="shared" si="23"/>
        <v>967326.13</v>
      </c>
      <c r="S299" s="65">
        <f t="shared" si="24"/>
        <v>494770.15</v>
      </c>
      <c r="T299" s="65">
        <f t="shared" si="25"/>
        <v>967326.13</v>
      </c>
    </row>
    <row r="300" spans="1:20" s="4" customFormat="1" ht="19.5" customHeight="1">
      <c r="A300" s="5">
        <v>288</v>
      </c>
      <c r="B300" s="58" t="s">
        <v>405</v>
      </c>
      <c r="C300" s="61" t="s">
        <v>15</v>
      </c>
      <c r="D300" s="76">
        <v>126000</v>
      </c>
      <c r="E300" s="77">
        <v>126000</v>
      </c>
      <c r="F300" s="77">
        <v>126000</v>
      </c>
      <c r="G300" s="77">
        <v>354000</v>
      </c>
      <c r="H300" s="77">
        <v>126000</v>
      </c>
      <c r="I300" s="77">
        <v>126000</v>
      </c>
      <c r="J300" s="78">
        <v>126000</v>
      </c>
      <c r="K300" s="66">
        <f>VLOOKUP(B300,'[1]PRADO  LC 90  VX AT 3400CC 5P T'!B$11:H$370,7,0)</f>
        <v>128453.22</v>
      </c>
      <c r="L300" s="67">
        <f>VLOOKUP(B300,'[1]FORTUNER SR5 MT 4000CC 4X4'!B$12:H$402,7,0)</f>
        <v>128453.22</v>
      </c>
      <c r="M300" s="68">
        <f>VLOOKUP(B300,'[1]PRADO  LC 150  TX AT 4000CC 5P'!B$11:H$353,7,0)</f>
        <v>128453.22</v>
      </c>
      <c r="N300" s="67">
        <f>VLOOKUP(B300,'[1]BURBUJA  LC 80  AUTANA FZJ80 '!B$12:H$369,7,0)</f>
        <v>360892.38</v>
      </c>
      <c r="O300" s="67">
        <f>VLOOKUP(B300,'[1]PRADO  LC 150  TX-L AT 4000CC 5'!B$12:H$358,7,0)</f>
        <v>128453.22</v>
      </c>
      <c r="P300" s="65">
        <f t="shared" si="21"/>
        <v>127226.61</v>
      </c>
      <c r="Q300" s="65">
        <f t="shared" si="22"/>
        <v>127226.61</v>
      </c>
      <c r="R300" s="65">
        <f t="shared" si="23"/>
        <v>127226.61</v>
      </c>
      <c r="S300" s="65">
        <f t="shared" si="24"/>
        <v>357446.19</v>
      </c>
      <c r="T300" s="65">
        <f t="shared" si="25"/>
        <v>127226.61</v>
      </c>
    </row>
    <row r="301" spans="1:20" s="4" customFormat="1" ht="19.5" customHeight="1">
      <c r="A301" s="5">
        <v>289</v>
      </c>
      <c r="B301" s="58" t="s">
        <v>406</v>
      </c>
      <c r="C301" s="61" t="s">
        <v>15</v>
      </c>
      <c r="D301" s="76">
        <v>160000</v>
      </c>
      <c r="E301" s="77">
        <v>182000</v>
      </c>
      <c r="F301" s="79" t="s">
        <v>19</v>
      </c>
      <c r="G301" s="77">
        <v>213000</v>
      </c>
      <c r="H301" s="79" t="s">
        <v>19</v>
      </c>
      <c r="I301" s="79" t="s">
        <v>19</v>
      </c>
      <c r="J301" s="78">
        <v>182000</v>
      </c>
      <c r="K301" s="66">
        <f>VLOOKUP(B301,'[1]PRADO  LC 90  VX AT 3400CC 5P T'!B$11:H$370,7,0)</f>
        <v>163115.20000000001</v>
      </c>
      <c r="L301" s="67">
        <f>VLOOKUP(B301,'[1]FORTUNER SR5 MT 4000CC 4X4'!B$12:H$402,7,0)</f>
        <v>185543.54</v>
      </c>
      <c r="M301" s="68" t="e">
        <f>VLOOKUP(B301,'[1]PRADO  LC 150  TX AT 4000CC 5P'!B$11:H$353,7,0)</f>
        <v>#N/A</v>
      </c>
      <c r="N301" s="67">
        <f>VLOOKUP(B301,'[1]BURBUJA  LC 80  AUTANA FZJ80 '!B$12:H$369,7,0)</f>
        <v>217147.11</v>
      </c>
      <c r="O301" s="67" t="e">
        <f>VLOOKUP(B301,'[1]PRADO  LC 150  TX-L AT 4000CC 5'!B$12:H$358,7,0)</f>
        <v>#N/A</v>
      </c>
      <c r="P301" s="65">
        <f t="shared" si="21"/>
        <v>161557.6</v>
      </c>
      <c r="Q301" s="65">
        <f t="shared" si="22"/>
        <v>183771.77000000002</v>
      </c>
      <c r="R301" s="65" t="s">
        <v>19</v>
      </c>
      <c r="S301" s="65">
        <f t="shared" si="24"/>
        <v>215073.55499999999</v>
      </c>
      <c r="T301" s="65" t="s">
        <v>19</v>
      </c>
    </row>
    <row r="302" spans="1:20" s="4" customFormat="1" ht="19.5" customHeight="1">
      <c r="A302" s="5">
        <v>290</v>
      </c>
      <c r="B302" s="58" t="s">
        <v>407</v>
      </c>
      <c r="C302" s="61" t="s">
        <v>15</v>
      </c>
      <c r="D302" s="76">
        <v>113000</v>
      </c>
      <c r="E302" s="77">
        <v>132000</v>
      </c>
      <c r="F302" s="77">
        <v>141000</v>
      </c>
      <c r="G302" s="77">
        <v>113000</v>
      </c>
      <c r="H302" s="77">
        <v>141000</v>
      </c>
      <c r="I302" s="77">
        <v>141000</v>
      </c>
      <c r="J302" s="78">
        <v>132000</v>
      </c>
      <c r="K302" s="66">
        <f>VLOOKUP(B302,'[1]PRADO  LC 90  VX AT 3400CC 5P T'!B$11:H$370,7,0)</f>
        <v>115200.11</v>
      </c>
      <c r="L302" s="67">
        <f>VLOOKUP(B302,'[1]FORTUNER SR5 MT 4000CC 4X4'!B$12:H$402,7,0)</f>
        <v>134570.04</v>
      </c>
      <c r="M302" s="68">
        <f>VLOOKUP(B302,'[1]PRADO  LC 150  TX AT 4000CC 5P'!B$11:H$353,7,0)</f>
        <v>143745.26999999999</v>
      </c>
      <c r="N302" s="67">
        <f>VLOOKUP(B302,'[1]BURBUJA  LC 80  AUTANA FZJ80 '!B$12:H$369,7,0)</f>
        <v>115200.11</v>
      </c>
      <c r="O302" s="67">
        <f>VLOOKUP(B302,'[1]PRADO  LC 150  TX-L AT 4000CC 5'!B$12:H$358,7,0)</f>
        <v>143745.26999999999</v>
      </c>
      <c r="P302" s="65">
        <f t="shared" si="21"/>
        <v>114100.05499999999</v>
      </c>
      <c r="Q302" s="65">
        <f t="shared" si="22"/>
        <v>133285.02000000002</v>
      </c>
      <c r="R302" s="65">
        <f t="shared" si="23"/>
        <v>142372.63500000001</v>
      </c>
      <c r="S302" s="65">
        <f t="shared" si="24"/>
        <v>114100.05499999999</v>
      </c>
      <c r="T302" s="65">
        <f t="shared" si="25"/>
        <v>142372.63500000001</v>
      </c>
    </row>
    <row r="303" spans="1:20" s="4" customFormat="1" ht="19.5" customHeight="1">
      <c r="A303" s="5">
        <v>291</v>
      </c>
      <c r="B303" s="58" t="s">
        <v>408</v>
      </c>
      <c r="C303" s="61" t="s">
        <v>15</v>
      </c>
      <c r="D303" s="76">
        <v>197000</v>
      </c>
      <c r="E303" s="77">
        <v>252000</v>
      </c>
      <c r="F303" s="77">
        <v>252000</v>
      </c>
      <c r="G303" s="77">
        <v>172000</v>
      </c>
      <c r="H303" s="77">
        <v>252000</v>
      </c>
      <c r="I303" s="77">
        <v>252000</v>
      </c>
      <c r="J303" s="78">
        <v>252000</v>
      </c>
      <c r="K303" s="66">
        <f>VLOOKUP(B303,'[1]PRADO  LC 90  VX AT 3400CC 5P T'!B$11:H$370,7,0)</f>
        <v>200835.59</v>
      </c>
      <c r="L303" s="67">
        <f>VLOOKUP(B303,'[1]FORTUNER SR5 MT 4000CC 4X4'!B$12:H$402,7,0)</f>
        <v>256906.44</v>
      </c>
      <c r="M303" s="68">
        <f>VLOOKUP(B303,'[1]PRADO  LC 150  TX AT 4000CC 5P'!B$11:H$353,7,0)</f>
        <v>256906.44</v>
      </c>
      <c r="N303" s="67">
        <f>VLOOKUP(B303,'[1]BURBUJA  LC 80  AUTANA FZJ80 '!B$12:H$369,7,0)</f>
        <v>175348.84</v>
      </c>
      <c r="O303" s="67">
        <f>VLOOKUP(B303,'[1]PRADO  LC 150  TX-L AT 4000CC 5'!B$12:H$358,7,0)</f>
        <v>256906.44</v>
      </c>
      <c r="P303" s="65">
        <f t="shared" si="21"/>
        <v>198917.79499999998</v>
      </c>
      <c r="Q303" s="65">
        <f t="shared" si="22"/>
        <v>254453.22</v>
      </c>
      <c r="R303" s="65">
        <f t="shared" si="23"/>
        <v>254453.22</v>
      </c>
      <c r="S303" s="65">
        <f t="shared" si="24"/>
        <v>173674.41999999998</v>
      </c>
      <c r="T303" s="65">
        <f t="shared" si="25"/>
        <v>254453.22</v>
      </c>
    </row>
    <row r="304" spans="1:20" s="4" customFormat="1" ht="19.5" customHeight="1">
      <c r="A304" s="5">
        <v>292</v>
      </c>
      <c r="B304" s="58" t="s">
        <v>410</v>
      </c>
      <c r="C304" s="61" t="s">
        <v>15</v>
      </c>
      <c r="D304" s="76">
        <v>25000</v>
      </c>
      <c r="E304" s="77">
        <v>25000</v>
      </c>
      <c r="F304" s="77">
        <v>25000</v>
      </c>
      <c r="G304" s="77">
        <v>25000</v>
      </c>
      <c r="H304" s="77">
        <v>25000</v>
      </c>
      <c r="I304" s="77">
        <v>25000</v>
      </c>
      <c r="J304" s="78">
        <v>25000</v>
      </c>
      <c r="K304" s="66">
        <f>VLOOKUP(B304,'[1]PRADO  LC 90  VX AT 3400CC 5P T'!B$11:H$370,7,0)</f>
        <v>25486.75</v>
      </c>
      <c r="L304" s="67">
        <f>VLOOKUP(B304,'[1]FORTUNER SR5 MT 4000CC 4X4'!B$12:H$402,7,0)</f>
        <v>25486.75</v>
      </c>
      <c r="M304" s="68">
        <f>VLOOKUP(B304,'[1]PRADO  LC 150  TX AT 4000CC 5P'!B$11:H$353,7,0)</f>
        <v>25486.75</v>
      </c>
      <c r="N304" s="67">
        <f>VLOOKUP(B304,'[1]BURBUJA  LC 80  AUTANA FZJ80 '!B$12:H$369,7,0)</f>
        <v>25486.75</v>
      </c>
      <c r="O304" s="67">
        <f>VLOOKUP(B304,'[1]PRADO  LC 150  TX-L AT 4000CC 5'!B$12:H$358,7,0)</f>
        <v>25486.75</v>
      </c>
      <c r="P304" s="65">
        <f t="shared" si="21"/>
        <v>25243.375</v>
      </c>
      <c r="Q304" s="65">
        <f t="shared" si="22"/>
        <v>25243.375</v>
      </c>
      <c r="R304" s="65">
        <f t="shared" si="23"/>
        <v>25243.375</v>
      </c>
      <c r="S304" s="65">
        <f t="shared" si="24"/>
        <v>25243.375</v>
      </c>
      <c r="T304" s="65">
        <f t="shared" si="25"/>
        <v>25243.375</v>
      </c>
    </row>
    <row r="305" spans="1:20" s="4" customFormat="1" ht="19.5" customHeight="1">
      <c r="A305" s="5">
        <v>293</v>
      </c>
      <c r="B305" s="58" t="s">
        <v>411</v>
      </c>
      <c r="C305" s="61" t="s">
        <v>15</v>
      </c>
      <c r="D305" s="76">
        <v>2203001</v>
      </c>
      <c r="E305" s="79" t="s">
        <v>69</v>
      </c>
      <c r="F305" s="77">
        <v>2043000</v>
      </c>
      <c r="G305" s="77">
        <v>2080000</v>
      </c>
      <c r="H305" s="77">
        <v>2043000</v>
      </c>
      <c r="I305" s="77">
        <v>2043000</v>
      </c>
      <c r="J305" s="80" t="s">
        <v>69</v>
      </c>
      <c r="K305" s="66">
        <f>VLOOKUP(B305,'[1]PRADO  LC 90  VX AT 3400CC 5P T'!B$11:H$370,7,0)</f>
        <v>2245893.4610000001</v>
      </c>
      <c r="L305" s="67" t="e">
        <f>VLOOKUP(B305,'[1]FORTUNER SR5 MT 4000CC 4X4'!B$12:H$402,7,0)</f>
        <v>#N/A</v>
      </c>
      <c r="M305" s="68">
        <f>VLOOKUP(B305,'[1]PRADO  LC 150  TX AT 4000CC 5P'!B$11:H$353,7,0)</f>
        <v>2082777.21</v>
      </c>
      <c r="N305" s="67">
        <f>VLOOKUP(B305,'[1]BURBUJA  LC 80  AUTANA FZJ80 '!B$12:H$369,7,0)</f>
        <v>2120497.6</v>
      </c>
      <c r="O305" s="67">
        <f>VLOOKUP(B305,'[1]PRADO  LC 150  TX-L AT 4000CC 5'!B$12:H$358,7,0)</f>
        <v>2082777.21</v>
      </c>
      <c r="P305" s="65">
        <f t="shared" si="21"/>
        <v>2224447.2305000001</v>
      </c>
      <c r="Q305" s="65" t="s">
        <v>19</v>
      </c>
      <c r="R305" s="65">
        <f t="shared" si="23"/>
        <v>2062888.605</v>
      </c>
      <c r="S305" s="65">
        <f t="shared" si="24"/>
        <v>2100248.7999999998</v>
      </c>
      <c r="T305" s="65">
        <f t="shared" si="25"/>
        <v>2062888.605</v>
      </c>
    </row>
    <row r="306" spans="1:20" s="4" customFormat="1" ht="19.5" customHeight="1">
      <c r="A306" s="5">
        <v>294</v>
      </c>
      <c r="B306" s="58" t="s">
        <v>412</v>
      </c>
      <c r="C306" s="61" t="s">
        <v>15</v>
      </c>
      <c r="D306" s="76">
        <v>2203001</v>
      </c>
      <c r="E306" s="79" t="s">
        <v>69</v>
      </c>
      <c r="F306" s="77">
        <v>2043000</v>
      </c>
      <c r="G306" s="77">
        <v>2080000</v>
      </c>
      <c r="H306" s="77">
        <v>2043000</v>
      </c>
      <c r="I306" s="77">
        <v>2043000</v>
      </c>
      <c r="J306" s="80" t="s">
        <v>69</v>
      </c>
      <c r="K306" s="66">
        <f>VLOOKUP(B306,'[1]PRADO  LC 90  VX AT 3400CC 5P T'!B$11:H$370,7,0)</f>
        <v>2245893.4610000001</v>
      </c>
      <c r="L306" s="67" t="e">
        <f>VLOOKUP(B306,'[1]FORTUNER SR5 MT 4000CC 4X4'!B$12:H$402,7,0)</f>
        <v>#N/A</v>
      </c>
      <c r="M306" s="68">
        <f>VLOOKUP(B306,'[1]PRADO  LC 150  TX AT 4000CC 5P'!B$11:H$353,7,0)</f>
        <v>2082777.21</v>
      </c>
      <c r="N306" s="67">
        <f>VLOOKUP(B306,'[1]BURBUJA  LC 80  AUTANA FZJ80 '!B$12:H$369,7,0)</f>
        <v>2120497.6</v>
      </c>
      <c r="O306" s="67">
        <f>VLOOKUP(B306,'[1]PRADO  LC 150  TX-L AT 4000CC 5'!B$12:H$358,7,0)</f>
        <v>2082777.21</v>
      </c>
      <c r="P306" s="65">
        <f t="shared" si="21"/>
        <v>2224447.2305000001</v>
      </c>
      <c r="Q306" s="65" t="s">
        <v>19</v>
      </c>
      <c r="R306" s="65">
        <f t="shared" si="23"/>
        <v>2062888.605</v>
      </c>
      <c r="S306" s="65">
        <f t="shared" si="24"/>
        <v>2100248.7999999998</v>
      </c>
      <c r="T306" s="65">
        <f t="shared" si="25"/>
        <v>2062888.605</v>
      </c>
    </row>
    <row r="307" spans="1:20" s="4" customFormat="1" ht="19.5" customHeight="1">
      <c r="A307" s="5">
        <v>295</v>
      </c>
      <c r="B307" s="58" t="s">
        <v>414</v>
      </c>
      <c r="C307" s="61" t="s">
        <v>15</v>
      </c>
      <c r="D307" s="76">
        <v>4755000</v>
      </c>
      <c r="E307" s="77">
        <v>4572000</v>
      </c>
      <c r="F307" s="77">
        <v>1135001</v>
      </c>
      <c r="G307" s="77">
        <v>5199001</v>
      </c>
      <c r="H307" s="77">
        <v>1135001</v>
      </c>
      <c r="I307" s="77">
        <v>1135001</v>
      </c>
      <c r="J307" s="78">
        <v>4572000</v>
      </c>
      <c r="K307" s="66">
        <f>VLOOKUP(B307,'[1]PRADO  LC 90  VX AT 3400CC 5P T'!B$11:H$370,7,0)</f>
        <v>5325711.28</v>
      </c>
      <c r="L307" s="67">
        <f>VLOOKUP(B307,'[1]FORTUNER SR5 MT 4000CC 4X4'!B$12:H$402,7,0)</f>
        <v>4447948.6610000003</v>
      </c>
      <c r="M307" s="68">
        <f>VLOOKUP(B307,'[1]PRADO  LC 150  TX AT 4000CC 5P'!B$11:H$353,7,0)</f>
        <v>4197157.99</v>
      </c>
      <c r="N307" s="67">
        <f>VLOOKUP(B307,'[1]BURBUJA  LC 80  AUTANA FZJ80 '!B$12:H$369,7,0)</f>
        <v>5300225.5810000002</v>
      </c>
      <c r="O307" s="67">
        <f>VLOOKUP(B307,'[1]PRADO  LC 150  TX-L AT 4000CC 5'!B$12:H$358,7,0)</f>
        <v>4197157.99</v>
      </c>
      <c r="P307" s="65">
        <f t="shared" si="21"/>
        <v>5040355.6400000006</v>
      </c>
      <c r="Q307" s="65">
        <f t="shared" si="22"/>
        <v>4509974.3305000002</v>
      </c>
      <c r="R307" s="65">
        <f t="shared" si="23"/>
        <v>2666079.4950000001</v>
      </c>
      <c r="S307" s="65">
        <f t="shared" si="24"/>
        <v>5249613.2905000001</v>
      </c>
      <c r="T307" s="65">
        <f t="shared" si="25"/>
        <v>2666079.4950000001</v>
      </c>
    </row>
    <row r="308" spans="1:20" s="4" customFormat="1" ht="19.5" customHeight="1">
      <c r="A308" s="5">
        <v>296</v>
      </c>
      <c r="B308" s="58" t="s">
        <v>417</v>
      </c>
      <c r="C308" s="61" t="s">
        <v>15</v>
      </c>
      <c r="D308" s="76">
        <v>96000</v>
      </c>
      <c r="E308" s="77">
        <v>348000</v>
      </c>
      <c r="F308" s="77">
        <v>2809000</v>
      </c>
      <c r="G308" s="77">
        <v>125000</v>
      </c>
      <c r="H308" s="77">
        <v>2809000</v>
      </c>
      <c r="I308" s="77">
        <v>2809000</v>
      </c>
      <c r="J308" s="78">
        <v>348000</v>
      </c>
      <c r="K308" s="66">
        <f>VLOOKUP(B308,'[1]PRADO  LC 90  VX AT 3400CC 5P T'!B$11:H$370,7,0)</f>
        <v>97869.119999999995</v>
      </c>
      <c r="L308" s="67">
        <f>VLOOKUP(B308,'[1]FORTUNER SR5 MT 4000CC 4X4'!B$12:H$402,7,0)</f>
        <v>354775.56</v>
      </c>
      <c r="M308" s="68">
        <f>VLOOKUP(B308,'[1]PRADO  LC 150  TX AT 4000CC 5P'!B$11:H$353,7,0)</f>
        <v>2887139.04</v>
      </c>
      <c r="N308" s="67">
        <f>VLOOKUP(B308,'[1]BURBUJA  LC 80  AUTANA FZJ80 '!B$12:H$369,7,0)</f>
        <v>127433.75</v>
      </c>
      <c r="O308" s="67">
        <f>VLOOKUP(B308,'[1]PRADO  LC 150  TX-L AT 4000CC 5'!B$12:H$358,7,0)</f>
        <v>2887139.04</v>
      </c>
      <c r="P308" s="65">
        <f t="shared" si="21"/>
        <v>96934.56</v>
      </c>
      <c r="Q308" s="65">
        <f t="shared" si="22"/>
        <v>351387.78</v>
      </c>
      <c r="R308" s="65">
        <f t="shared" si="23"/>
        <v>2848069.52</v>
      </c>
      <c r="S308" s="65">
        <f t="shared" si="24"/>
        <v>126216.875</v>
      </c>
      <c r="T308" s="65">
        <f t="shared" si="25"/>
        <v>2848069.52</v>
      </c>
    </row>
    <row r="309" spans="1:20" s="4" customFormat="1" ht="19.5" customHeight="1">
      <c r="A309" s="5">
        <v>297</v>
      </c>
      <c r="B309" s="58" t="s">
        <v>418</v>
      </c>
      <c r="C309" s="61" t="s">
        <v>15</v>
      </c>
      <c r="D309" s="76">
        <v>291000</v>
      </c>
      <c r="E309" s="77">
        <v>280999</v>
      </c>
      <c r="F309" s="77">
        <v>254000</v>
      </c>
      <c r="G309" s="77">
        <v>309000</v>
      </c>
      <c r="H309" s="77">
        <v>254000</v>
      </c>
      <c r="I309" s="77">
        <v>254000</v>
      </c>
      <c r="J309" s="78">
        <v>280999</v>
      </c>
      <c r="K309" s="66">
        <f>VLOOKUP(B309,'[1]PRADO  LC 90  VX AT 3400CC 5P T'!B$11:H$370,7,0)</f>
        <v>611682</v>
      </c>
      <c r="L309" s="67">
        <f>VLOOKUP(B309,'[1]FORTUNER SR5 MT 4000CC 4X4'!B$12:H$402,7,0)</f>
        <v>262003.79</v>
      </c>
      <c r="M309" s="68">
        <f>VLOOKUP(B309,'[1]PRADO  LC 150  TX AT 4000CC 5P'!B$11:H$353,7,0)</f>
        <v>258945.38</v>
      </c>
      <c r="N309" s="67">
        <f>VLOOKUP(B309,'[1]BURBUJA  LC 80  AUTANA FZJ80 '!B$12:H$369,7,0)</f>
        <v>315016.23</v>
      </c>
      <c r="O309" s="67">
        <f>VLOOKUP(B309,'[1]PRADO  LC 150  TX-L AT 4000CC 5'!B$12:H$358,7,0)</f>
        <v>258945.38</v>
      </c>
      <c r="P309" s="65">
        <f t="shared" si="21"/>
        <v>451341</v>
      </c>
      <c r="Q309" s="65">
        <f t="shared" si="22"/>
        <v>271501.39500000002</v>
      </c>
      <c r="R309" s="65">
        <f t="shared" si="23"/>
        <v>256472.69</v>
      </c>
      <c r="S309" s="65">
        <f t="shared" si="24"/>
        <v>312008.11499999999</v>
      </c>
      <c r="T309" s="65">
        <f t="shared" si="25"/>
        <v>256472.69</v>
      </c>
    </row>
    <row r="310" spans="1:20" s="4" customFormat="1" ht="19.5" customHeight="1">
      <c r="A310" s="5">
        <v>298</v>
      </c>
      <c r="B310" s="58" t="s">
        <v>419</v>
      </c>
      <c r="C310" s="61" t="s">
        <v>15</v>
      </c>
      <c r="D310" s="76">
        <v>664000</v>
      </c>
      <c r="E310" s="77">
        <v>349000</v>
      </c>
      <c r="F310" s="77">
        <v>2459001</v>
      </c>
      <c r="G310" s="77">
        <v>664000</v>
      </c>
      <c r="H310" s="77">
        <v>2459001</v>
      </c>
      <c r="I310" s="77">
        <v>2459001</v>
      </c>
      <c r="J310" s="78">
        <v>349000</v>
      </c>
      <c r="K310" s="66">
        <f>VLOOKUP(B310,'[1]PRADO  LC 90  VX AT 3400CC 5P T'!B$11:H$370,7,0)</f>
        <v>676928.08</v>
      </c>
      <c r="L310" s="67">
        <f>VLOOKUP(B310,'[1]FORTUNER SR5 MT 4000CC 4X4'!B$12:H$402,7,0)</f>
        <v>352736.62</v>
      </c>
      <c r="M310" s="68">
        <f>VLOOKUP(B310,'[1]PRADO  LC 150  TX AT 4000CC 5P'!B$11:H$353,7,0)</f>
        <v>2506877.781</v>
      </c>
      <c r="N310" s="67">
        <f>VLOOKUP(B310,'[1]BURBUJA  LC 80  AUTANA FZJ80 '!B$12:H$369,7,0)</f>
        <v>676928.08</v>
      </c>
      <c r="O310" s="67">
        <f>VLOOKUP(B310,'[1]PRADO  LC 150  TX-L AT 4000CC 5'!B$12:H$358,7,0)</f>
        <v>2506877.781</v>
      </c>
      <c r="P310" s="65">
        <f t="shared" si="21"/>
        <v>670464.04</v>
      </c>
      <c r="Q310" s="65">
        <f t="shared" si="22"/>
        <v>350868.31</v>
      </c>
      <c r="R310" s="65">
        <f t="shared" si="23"/>
        <v>2482939.3904999997</v>
      </c>
      <c r="S310" s="65">
        <f t="shared" si="24"/>
        <v>670464.04</v>
      </c>
      <c r="T310" s="65">
        <f t="shared" si="25"/>
        <v>2482939.3904999997</v>
      </c>
    </row>
    <row r="311" spans="1:20" s="4" customFormat="1" ht="19.5" customHeight="1">
      <c r="A311" s="5">
        <v>299</v>
      </c>
      <c r="B311" s="58" t="s">
        <v>420</v>
      </c>
      <c r="C311" s="61" t="s">
        <v>15</v>
      </c>
      <c r="D311" s="76">
        <v>269000</v>
      </c>
      <c r="E311" s="77">
        <v>1088000</v>
      </c>
      <c r="F311" s="77">
        <v>2043000</v>
      </c>
      <c r="G311" s="77">
        <v>228000</v>
      </c>
      <c r="H311" s="77">
        <v>2043000</v>
      </c>
      <c r="I311" s="77">
        <v>2043000</v>
      </c>
      <c r="J311" s="78">
        <v>1088000</v>
      </c>
      <c r="K311" s="66">
        <f>VLOOKUP(B311,'[1]PRADO  LC 90  VX AT 3400CC 5P T'!B$11:H$370,7,0)</f>
        <v>301763.12</v>
      </c>
      <c r="L311" s="67">
        <f>VLOOKUP(B311,'[1]FORTUNER SR5 MT 4000CC 4X4'!B$12:H$402,7,0)</f>
        <v>1109183.3600000001</v>
      </c>
      <c r="M311" s="68">
        <f>VLOOKUP(B311,'[1]PRADO  LC 150  TX AT 4000CC 5P'!B$11:H$353,7,0)</f>
        <v>2082777.21</v>
      </c>
      <c r="N311" s="67">
        <f>VLOOKUP(B311,'[1]BURBUJA  LC 80  AUTANA FZJ80 '!B$12:H$369,7,0)</f>
        <v>529103.87899999996</v>
      </c>
      <c r="O311" s="67">
        <f>VLOOKUP(B311,'[1]PRADO  LC 150  TX-L AT 4000CC 5'!B$12:H$358,7,0)</f>
        <v>2082777.21</v>
      </c>
      <c r="P311" s="65">
        <f t="shared" si="21"/>
        <v>285381.56</v>
      </c>
      <c r="Q311" s="65">
        <f t="shared" si="22"/>
        <v>1098591.6800000002</v>
      </c>
      <c r="R311" s="65">
        <f t="shared" si="23"/>
        <v>2062888.605</v>
      </c>
      <c r="S311" s="65">
        <f t="shared" si="24"/>
        <v>378551.93949999998</v>
      </c>
      <c r="T311" s="65">
        <f t="shared" si="25"/>
        <v>2062888.605</v>
      </c>
    </row>
    <row r="312" spans="1:20" s="4" customFormat="1" ht="19.5" customHeight="1">
      <c r="A312" s="5">
        <v>300</v>
      </c>
      <c r="B312" s="58" t="s">
        <v>421</v>
      </c>
      <c r="C312" s="61" t="s">
        <v>15</v>
      </c>
      <c r="D312" s="76">
        <v>113000</v>
      </c>
      <c r="E312" s="77">
        <v>102000</v>
      </c>
      <c r="F312" s="77">
        <v>105000</v>
      </c>
      <c r="G312" s="77">
        <v>133000</v>
      </c>
      <c r="H312" s="77">
        <v>105000</v>
      </c>
      <c r="I312" s="77">
        <v>105000</v>
      </c>
      <c r="J312" s="78">
        <v>102000</v>
      </c>
      <c r="K312" s="66">
        <f>VLOOKUP(B312,'[1]PRADO  LC 90  VX AT 3400CC 5P T'!B$11:H$370,7,0)</f>
        <v>115200.11</v>
      </c>
      <c r="L312" s="67">
        <f>VLOOKUP(B312,'[1]FORTUNER SR5 MT 4000CC 4X4'!B$12:H$402,7,0)</f>
        <v>103985.94</v>
      </c>
      <c r="M312" s="68">
        <f>VLOOKUP(B312,'[1]PRADO  LC 150  TX AT 4000CC 5P'!B$11:H$353,7,0)</f>
        <v>107044.35</v>
      </c>
      <c r="N312" s="67">
        <f>VLOOKUP(B312,'[1]BURBUJA  LC 80  AUTANA FZJ80 '!B$12:H$369,7,0)</f>
        <v>135589.51</v>
      </c>
      <c r="O312" s="67">
        <f>VLOOKUP(B312,'[1]PRADO  LC 150  TX-L AT 4000CC 5'!B$12:H$358,7,0)</f>
        <v>107044.35</v>
      </c>
      <c r="P312" s="65">
        <f t="shared" si="21"/>
        <v>114100.05499999999</v>
      </c>
      <c r="Q312" s="65">
        <f t="shared" si="22"/>
        <v>102992.97</v>
      </c>
      <c r="R312" s="65">
        <f t="shared" si="23"/>
        <v>106022.175</v>
      </c>
      <c r="S312" s="65">
        <f t="shared" si="24"/>
        <v>134294.755</v>
      </c>
      <c r="T312" s="65">
        <f t="shared" si="25"/>
        <v>106022.175</v>
      </c>
    </row>
    <row r="313" spans="1:20" s="4" customFormat="1" ht="19.5" customHeight="1">
      <c r="A313" s="5">
        <v>301</v>
      </c>
      <c r="B313" s="58" t="s">
        <v>422</v>
      </c>
      <c r="C313" s="61" t="s">
        <v>15</v>
      </c>
      <c r="D313" s="76">
        <v>176000</v>
      </c>
      <c r="E313" s="77">
        <v>194000</v>
      </c>
      <c r="F313" s="77">
        <v>348000</v>
      </c>
      <c r="G313" s="77">
        <v>176000</v>
      </c>
      <c r="H313" s="77">
        <v>348000</v>
      </c>
      <c r="I313" s="77">
        <v>348000</v>
      </c>
      <c r="J313" s="78">
        <v>194000</v>
      </c>
      <c r="K313" s="66">
        <f>VLOOKUP(B313,'[1]PRADO  LC 90  VX AT 3400CC 5P T'!B$11:H$370,7,0)</f>
        <v>358853.44</v>
      </c>
      <c r="L313" s="67">
        <f>VLOOKUP(B313,'[1]FORTUNER SR5 MT 4000CC 4X4'!B$12:H$402,7,0)</f>
        <v>434294.22</v>
      </c>
      <c r="M313" s="68">
        <f>VLOOKUP(B313,'[1]PRADO  LC 150  TX AT 4000CC 5P'!B$11:H$353,7,0)</f>
        <v>709551.12</v>
      </c>
      <c r="N313" s="67">
        <f>VLOOKUP(B313,'[1]BURBUJA  LC 80  AUTANA FZJ80 '!B$12:H$369,7,0)</f>
        <v>358853.44</v>
      </c>
      <c r="O313" s="67">
        <f>VLOOKUP(B313,'[1]PRADO  LC 150  TX-L AT 4000CC 5'!B$12:H$358,7,0)</f>
        <v>709551.12</v>
      </c>
      <c r="P313" s="65">
        <f t="shared" si="21"/>
        <v>267426.71999999997</v>
      </c>
      <c r="Q313" s="65">
        <f t="shared" si="22"/>
        <v>314147.11</v>
      </c>
      <c r="R313" s="65">
        <f t="shared" si="23"/>
        <v>528775.56000000006</v>
      </c>
      <c r="S313" s="65">
        <f t="shared" si="24"/>
        <v>267426.71999999997</v>
      </c>
      <c r="T313" s="65">
        <f t="shared" si="25"/>
        <v>528775.56000000006</v>
      </c>
    </row>
    <row r="314" spans="1:20" s="4" customFormat="1" ht="19.5" customHeight="1">
      <c r="A314" s="5">
        <v>302</v>
      </c>
      <c r="B314" s="58" t="s">
        <v>423</v>
      </c>
      <c r="C314" s="61" t="s">
        <v>15</v>
      </c>
      <c r="D314" s="76">
        <v>173000</v>
      </c>
      <c r="E314" s="77">
        <v>221000</v>
      </c>
      <c r="F314" s="77">
        <v>348000</v>
      </c>
      <c r="G314" s="77">
        <v>176000</v>
      </c>
      <c r="H314" s="77">
        <v>348000</v>
      </c>
      <c r="I314" s="77">
        <v>348000</v>
      </c>
      <c r="J314" s="78">
        <v>221000</v>
      </c>
      <c r="K314" s="66">
        <f>VLOOKUP(B314,'[1]PRADO  LC 90  VX AT 3400CC 5P T'!B$11:H$370,7,0)</f>
        <v>358853.44</v>
      </c>
      <c r="L314" s="67">
        <f>VLOOKUP(B314,'[1]FORTUNER SR5 MT 4000CC 4X4'!B$12:H$402,7,0)</f>
        <v>434294.22</v>
      </c>
      <c r="M314" s="68">
        <f>VLOOKUP(B314,'[1]PRADO  LC 150  TX AT 4000CC 5P'!B$11:H$353,7,0)</f>
        <v>709551.12</v>
      </c>
      <c r="N314" s="67">
        <f>VLOOKUP(B314,'[1]BURBUJA  LC 80  AUTANA FZJ80 '!B$12:H$369,7,0)</f>
        <v>358853.44</v>
      </c>
      <c r="O314" s="67">
        <f>VLOOKUP(B314,'[1]PRADO  LC 150  TX-L AT 4000CC 5'!B$12:H$358,7,0)</f>
        <v>709551.12</v>
      </c>
      <c r="P314" s="65">
        <f t="shared" si="21"/>
        <v>265926.71999999997</v>
      </c>
      <c r="Q314" s="65">
        <f t="shared" si="22"/>
        <v>327647.11</v>
      </c>
      <c r="R314" s="65">
        <f t="shared" si="23"/>
        <v>528775.56000000006</v>
      </c>
      <c r="S314" s="65">
        <f t="shared" si="24"/>
        <v>267426.71999999997</v>
      </c>
      <c r="T314" s="65">
        <f t="shared" si="25"/>
        <v>528775.56000000006</v>
      </c>
    </row>
    <row r="315" spans="1:20" s="4" customFormat="1" ht="19.5" customHeight="1">
      <c r="A315" s="5">
        <v>303</v>
      </c>
      <c r="B315" s="58" t="s">
        <v>424</v>
      </c>
      <c r="C315" s="61" t="s">
        <v>15</v>
      </c>
      <c r="D315" s="76">
        <v>173000</v>
      </c>
      <c r="E315" s="77">
        <v>221000</v>
      </c>
      <c r="F315" s="77">
        <v>348000</v>
      </c>
      <c r="G315" s="77">
        <v>176000</v>
      </c>
      <c r="H315" s="77">
        <v>348000</v>
      </c>
      <c r="I315" s="77">
        <v>348000</v>
      </c>
      <c r="J315" s="78">
        <v>221000</v>
      </c>
      <c r="K315" s="66">
        <f>VLOOKUP(B315,'[1]PRADO  LC 90  VX AT 3400CC 5P T'!B$11:H$370,7,0)</f>
        <v>176368.31</v>
      </c>
      <c r="L315" s="67">
        <f>VLOOKUP(B315,'[1]FORTUNER SR5 MT 4000CC 4X4'!B$12:H$402,7,0)</f>
        <v>225302.87</v>
      </c>
      <c r="M315" s="68">
        <f>VLOOKUP(B315,'[1]PRADO  LC 150  TX AT 4000CC 5P'!B$11:H$353,7,0)</f>
        <v>709551.12</v>
      </c>
      <c r="N315" s="67">
        <f>VLOOKUP(B315,'[1]BURBUJA  LC 80  AUTANA FZJ80 '!B$12:H$369,7,0)</f>
        <v>358853.44</v>
      </c>
      <c r="O315" s="67">
        <f>VLOOKUP(B315,'[1]PRADO  LC 150  TX-L AT 4000CC 5'!B$12:H$358,7,0)</f>
        <v>709551.12</v>
      </c>
      <c r="P315" s="65">
        <f t="shared" si="21"/>
        <v>174684.155</v>
      </c>
      <c r="Q315" s="65">
        <f t="shared" si="22"/>
        <v>223151.435</v>
      </c>
      <c r="R315" s="65">
        <f t="shared" si="23"/>
        <v>528775.56000000006</v>
      </c>
      <c r="S315" s="65">
        <f t="shared" si="24"/>
        <v>267426.71999999997</v>
      </c>
      <c r="T315" s="65">
        <f t="shared" si="25"/>
        <v>528775.56000000006</v>
      </c>
    </row>
    <row r="316" spans="1:20" s="4" customFormat="1" ht="19.5" customHeight="1">
      <c r="A316" s="5">
        <v>304</v>
      </c>
      <c r="B316" s="58" t="s">
        <v>425</v>
      </c>
      <c r="C316" s="61" t="s">
        <v>15</v>
      </c>
      <c r="D316" s="77" t="s">
        <v>19</v>
      </c>
      <c r="E316" s="79" t="s">
        <v>69</v>
      </c>
      <c r="F316" s="77">
        <v>365000</v>
      </c>
      <c r="G316" s="77">
        <v>243000</v>
      </c>
      <c r="H316" s="77">
        <v>365000</v>
      </c>
      <c r="I316" s="77">
        <v>365000</v>
      </c>
      <c r="J316" s="80" t="s">
        <v>69</v>
      </c>
      <c r="K316" s="66" t="e">
        <f>VLOOKUP(B316,'[1]PRADO  LC 90  VX AT 3400CC 5P T'!B$11:H$370,7,0)</f>
        <v>#N/A</v>
      </c>
      <c r="L316" s="67" t="e">
        <f>VLOOKUP(B316,'[1]FORTUNER SR5 MT 4000CC 4X4'!B$12:H$402,7,0)</f>
        <v>#N/A</v>
      </c>
      <c r="M316" s="94">
        <f>VLOOKUP(B316,'[1]PRADO  LC 150  TX AT 4000CC 5P'!B$11:H$353,7,0)</f>
        <v>372106.55</v>
      </c>
      <c r="N316" s="67">
        <f>VLOOKUP(B316,'[1]BURBUJA  LC 80  AUTANA FZJ80 '!B$12:H$369,7,0)</f>
        <v>247731.21</v>
      </c>
      <c r="O316" s="67">
        <f>VLOOKUP(B316,'[1]PRADO  LC 150  TX-L AT 4000CC 5'!B$12:H$358,7,0)</f>
        <v>372106.55</v>
      </c>
      <c r="P316" s="65" t="s">
        <v>19</v>
      </c>
      <c r="Q316" s="65" t="s">
        <v>19</v>
      </c>
      <c r="R316" s="65">
        <f t="shared" si="23"/>
        <v>368553.27500000002</v>
      </c>
      <c r="S316" s="65">
        <f t="shared" si="24"/>
        <v>245365.60499999998</v>
      </c>
      <c r="T316" s="65">
        <f t="shared" si="25"/>
        <v>368553.27500000002</v>
      </c>
    </row>
    <row r="317" spans="1:20" s="4" customFormat="1" ht="19.5" customHeight="1">
      <c r="A317" s="5">
        <v>305</v>
      </c>
      <c r="B317" s="58" t="s">
        <v>426</v>
      </c>
      <c r="C317" s="61" t="s">
        <v>15</v>
      </c>
      <c r="D317" s="76">
        <v>1933000</v>
      </c>
      <c r="E317" s="77">
        <v>1066000</v>
      </c>
      <c r="F317" s="77">
        <v>1066000</v>
      </c>
      <c r="G317" s="77">
        <v>1481000</v>
      </c>
      <c r="H317" s="77">
        <v>1066000</v>
      </c>
      <c r="I317" s="77">
        <v>1066000</v>
      </c>
      <c r="J317" s="78">
        <v>1066000</v>
      </c>
      <c r="K317" s="66">
        <f>VLOOKUP(B317,'[1]PRADO  LC 90  VX AT 3400CC 5P T'!B$11:H$370,7,0)</f>
        <v>1970635.51</v>
      </c>
      <c r="L317" s="67">
        <f>VLOOKUP(B317,'[1]FORTUNER SR5 MT 4000CC 4X4'!B$12:H$402,7,0)</f>
        <v>1086755.02</v>
      </c>
      <c r="M317" s="68">
        <f>VLOOKUP(B317,'[1]PRADO  LC 150  TX AT 4000CC 5P'!B$11:H$353,7,0)</f>
        <v>1086755.02</v>
      </c>
      <c r="N317" s="67">
        <f>VLOOKUP(B317,'[1]BURBUJA  LC 80  AUTANA FZJ80 '!B$12:H$369,7,0)</f>
        <v>1509835.07</v>
      </c>
      <c r="O317" s="67">
        <f>VLOOKUP(B317,'[1]PRADO  LC 150  TX-L AT 4000CC 5'!B$12:H$358,7,0)</f>
        <v>1086755.02</v>
      </c>
      <c r="P317" s="65">
        <f t="shared" si="21"/>
        <v>1951817.7549999999</v>
      </c>
      <c r="Q317" s="65">
        <f t="shared" si="22"/>
        <v>1076377.51</v>
      </c>
      <c r="R317" s="65">
        <f t="shared" si="23"/>
        <v>1076377.51</v>
      </c>
      <c r="S317" s="65">
        <f t="shared" si="24"/>
        <v>1495417.5350000001</v>
      </c>
      <c r="T317" s="65">
        <f t="shared" si="25"/>
        <v>1076377.51</v>
      </c>
    </row>
    <row r="318" spans="1:20" s="4" customFormat="1" ht="19.5" customHeight="1">
      <c r="A318" s="5">
        <v>306</v>
      </c>
      <c r="B318" s="58" t="s">
        <v>427</v>
      </c>
      <c r="C318" s="61" t="s">
        <v>15</v>
      </c>
      <c r="D318" s="77" t="s">
        <v>19</v>
      </c>
      <c r="E318" s="77">
        <v>113000</v>
      </c>
      <c r="F318" s="77">
        <v>113000</v>
      </c>
      <c r="G318" s="77">
        <v>109000</v>
      </c>
      <c r="H318" s="77">
        <v>113000</v>
      </c>
      <c r="I318" s="77">
        <v>113000</v>
      </c>
      <c r="J318" s="78">
        <v>113000</v>
      </c>
      <c r="K318" s="66" t="e">
        <f>VLOOKUP(B318,'[1]PRADO  LC 90  VX AT 3400CC 5P T'!B$11:H$370,7,0)</f>
        <v>#N/A</v>
      </c>
      <c r="L318" s="67">
        <f>VLOOKUP(B318,'[1]FORTUNER SR5 MT 4000CC 4X4'!B$12:H$402,7,0)</f>
        <v>115200.11</v>
      </c>
      <c r="M318" s="94">
        <f>VLOOKUP(B318,'[1]PRADO  LC 150  TX AT 4000CC 5P'!B$11:H$353,7,0)</f>
        <v>115200.11</v>
      </c>
      <c r="N318" s="67">
        <f>VLOOKUP(B318,'[1]BURBUJA  LC 80  AUTANA FZJ80 '!B$12:H$369,7,0)</f>
        <v>111122.23</v>
      </c>
      <c r="O318" s="67">
        <f>VLOOKUP(B318,'[1]PRADO  LC 150  TX-L AT 4000CC 5'!B$12:H$358,7,0)</f>
        <v>115200.11</v>
      </c>
      <c r="P318" s="65" t="s">
        <v>19</v>
      </c>
      <c r="Q318" s="65">
        <f t="shared" si="22"/>
        <v>114100.05499999999</v>
      </c>
      <c r="R318" s="65">
        <f t="shared" si="23"/>
        <v>114100.05499999999</v>
      </c>
      <c r="S318" s="65">
        <f t="shared" si="24"/>
        <v>110061.11499999999</v>
      </c>
      <c r="T318" s="65">
        <f t="shared" si="25"/>
        <v>114100.05499999999</v>
      </c>
    </row>
    <row r="319" spans="1:20" s="4" customFormat="1" ht="19.5" customHeight="1">
      <c r="A319" s="5">
        <v>307</v>
      </c>
      <c r="B319" s="58" t="s">
        <v>428</v>
      </c>
      <c r="C319" s="61" t="s">
        <v>15</v>
      </c>
      <c r="D319" s="76">
        <v>733000</v>
      </c>
      <c r="E319" s="77">
        <v>288000</v>
      </c>
      <c r="F319" s="77">
        <v>733000</v>
      </c>
      <c r="G319" s="77">
        <v>2753000</v>
      </c>
      <c r="H319" s="77">
        <v>733000</v>
      </c>
      <c r="I319" s="77">
        <v>733000</v>
      </c>
      <c r="J319" s="78">
        <v>288000</v>
      </c>
      <c r="K319" s="66">
        <f>VLOOKUP(B319,'[1]PRADO  LC 90  VX AT 3400CC 5P T'!B$11:H$370,7,0)</f>
        <v>747271.51</v>
      </c>
      <c r="L319" s="67">
        <f>VLOOKUP(B319,'[1]FORTUNER SR5 MT 4000CC 4X4'!B$12:H$402,7,0)</f>
        <v>293607.36</v>
      </c>
      <c r="M319" s="68">
        <f>VLOOKUP(B319,'[1]PRADO  LC 150  TX AT 4000CC 5P'!B$11:H$353,7,0)</f>
        <v>747271.51</v>
      </c>
      <c r="N319" s="67">
        <f>VLOOKUP(B319,'[1]BURBUJA  LC 80  AUTANA FZJ80 '!B$12:H$369,7,0)</f>
        <v>2806600.91</v>
      </c>
      <c r="O319" s="67">
        <f>VLOOKUP(B319,'[1]PRADO  LC 150  TX-L AT 4000CC 5'!B$12:H$358,7,0)</f>
        <v>747271.51</v>
      </c>
      <c r="P319" s="65">
        <f t="shared" si="21"/>
        <v>740135.755</v>
      </c>
      <c r="Q319" s="65">
        <f t="shared" si="22"/>
        <v>290803.68</v>
      </c>
      <c r="R319" s="65">
        <f t="shared" si="23"/>
        <v>740135.755</v>
      </c>
      <c r="S319" s="65">
        <f t="shared" si="24"/>
        <v>2779800.4550000001</v>
      </c>
      <c r="T319" s="65">
        <f t="shared" si="25"/>
        <v>740135.755</v>
      </c>
    </row>
    <row r="320" spans="1:20" s="4" customFormat="1" ht="19.5" customHeight="1">
      <c r="A320" s="5">
        <v>308</v>
      </c>
      <c r="B320" s="58" t="s">
        <v>431</v>
      </c>
      <c r="C320" s="61" t="s">
        <v>15</v>
      </c>
      <c r="D320" s="76">
        <v>2409000</v>
      </c>
      <c r="E320" s="77">
        <v>2178000</v>
      </c>
      <c r="F320" s="77">
        <v>2324000</v>
      </c>
      <c r="G320" s="77">
        <v>3130999</v>
      </c>
      <c r="H320" s="77">
        <v>2324000</v>
      </c>
      <c r="I320" s="77">
        <v>2324000</v>
      </c>
      <c r="J320" s="78">
        <v>2178000</v>
      </c>
      <c r="K320" s="66">
        <f>VLOOKUP(B320,'[1]PRADO  LC 90  VX AT 3400CC 5P T'!B$11:H$370,7,0)</f>
        <v>2706692.85</v>
      </c>
      <c r="L320" s="67">
        <f>VLOOKUP(B320,'[1]FORTUNER SR5 MT 4000CC 4X4'!B$12:H$402,7,0)</f>
        <v>2220405.66</v>
      </c>
      <c r="M320" s="68">
        <f>VLOOKUP(B320,'[1]PRADO  LC 150  TX AT 4000CC 5P'!B$11:H$353,7,0)</f>
        <v>2369248.2799999998</v>
      </c>
      <c r="N320" s="67">
        <f>VLOOKUP(B320,'[1]BURBUJA  LC 80  AUTANA FZJ80 '!B$12:H$369,7,0)</f>
        <v>3191959.5189999999</v>
      </c>
      <c r="O320" s="67">
        <f>VLOOKUP(B320,'[1]PRADO  LC 150  TX-L AT 4000CC 5'!B$12:H$358,7,0)</f>
        <v>2369248.2799999998</v>
      </c>
      <c r="P320" s="65">
        <f t="shared" si="21"/>
        <v>2557846.4249999998</v>
      </c>
      <c r="Q320" s="65">
        <f t="shared" si="22"/>
        <v>2199202.83</v>
      </c>
      <c r="R320" s="65">
        <f t="shared" si="23"/>
        <v>2346624.1399999997</v>
      </c>
      <c r="S320" s="65">
        <f t="shared" si="24"/>
        <v>3161479.2594999997</v>
      </c>
      <c r="T320" s="65">
        <f t="shared" si="25"/>
        <v>2346624.1399999997</v>
      </c>
    </row>
    <row r="321" spans="1:20" s="4" customFormat="1" ht="19.5" customHeight="1">
      <c r="A321" s="5">
        <v>309</v>
      </c>
      <c r="B321" s="58" t="s">
        <v>432</v>
      </c>
      <c r="C321" s="61" t="s">
        <v>15</v>
      </c>
      <c r="D321" s="76">
        <v>3621999</v>
      </c>
      <c r="E321" s="77">
        <v>1553000</v>
      </c>
      <c r="F321" s="77">
        <v>3734999</v>
      </c>
      <c r="G321" s="77">
        <v>3130999</v>
      </c>
      <c r="H321" s="77">
        <v>3734999</v>
      </c>
      <c r="I321" s="77">
        <v>3734999</v>
      </c>
      <c r="J321" s="78">
        <v>1553000</v>
      </c>
      <c r="K321" s="66">
        <f>VLOOKUP(B321,'[1]PRADO  LC 90  VX AT 3400CC 5P T'!B$11:H$370,7,0)</f>
        <v>3692519.2889999999</v>
      </c>
      <c r="L321" s="67">
        <f>VLOOKUP(B321,'[1]FORTUNER SR5 MT 4000CC 4X4'!B$12:H$402,7,0)</f>
        <v>1583236.91</v>
      </c>
      <c r="M321" s="68">
        <f>VLOOKUP(B321,'[1]PRADO  LC 150  TX AT 4000CC 5P'!B$11:H$353,7,0)</f>
        <v>3807719.3990000002</v>
      </c>
      <c r="N321" s="67">
        <f>VLOOKUP(B321,'[1]BURBUJA  LC 80  AUTANA FZJ80 '!B$12:H$369,7,0)</f>
        <v>3191959.5189999999</v>
      </c>
      <c r="O321" s="67">
        <f>VLOOKUP(B321,'[1]PRADO  LC 150  TX-L AT 4000CC 5'!B$12:H$358,7,0)</f>
        <v>3807719.3990000002</v>
      </c>
      <c r="P321" s="65">
        <f t="shared" si="21"/>
        <v>3657259.1444999999</v>
      </c>
      <c r="Q321" s="65">
        <f t="shared" si="22"/>
        <v>1568118.4550000001</v>
      </c>
      <c r="R321" s="65">
        <f t="shared" si="23"/>
        <v>3771359.1995000001</v>
      </c>
      <c r="S321" s="65">
        <f t="shared" si="24"/>
        <v>3161479.2594999997</v>
      </c>
      <c r="T321" s="65">
        <f t="shared" si="25"/>
        <v>3771359.1995000001</v>
      </c>
    </row>
    <row r="322" spans="1:20" s="4" customFormat="1" ht="19.5" customHeight="1">
      <c r="A322" s="5">
        <v>310</v>
      </c>
      <c r="B322" s="58" t="s">
        <v>433</v>
      </c>
      <c r="C322" s="61" t="s">
        <v>15</v>
      </c>
      <c r="D322" s="76">
        <v>4893000</v>
      </c>
      <c r="E322" s="77">
        <v>5188000</v>
      </c>
      <c r="F322" s="77">
        <v>4649000</v>
      </c>
      <c r="G322" s="77">
        <v>5188000</v>
      </c>
      <c r="H322" s="77">
        <v>4649000</v>
      </c>
      <c r="I322" s="77">
        <v>4649000</v>
      </c>
      <c r="J322" s="78">
        <v>5188000</v>
      </c>
      <c r="K322" s="66">
        <f>VLOOKUP(B322,'[1]PRADO  LC 90  VX AT 3400CC 5P T'!B$11:H$370,7,0)</f>
        <v>4988266.71</v>
      </c>
      <c r="L322" s="67">
        <f>VLOOKUP(B322,'[1]FORTUNER SR5 MT 4000CC 4X4'!B$12:H$402,7,0)</f>
        <v>5289010.3600000003</v>
      </c>
      <c r="M322" s="68">
        <f>VLOOKUP(B322,'[1]PRADO  LC 150  TX AT 4000CC 5P'!B$11:H$353,7,0)</f>
        <v>4739516.03</v>
      </c>
      <c r="N322" s="67">
        <f>VLOOKUP(B322,'[1]BURBUJA  LC 80  AUTANA FZJ80 '!B$12:H$369,7,0)</f>
        <v>5289010.3600000003</v>
      </c>
      <c r="O322" s="67">
        <f>VLOOKUP(B322,'[1]PRADO  LC 150  TX-L AT 4000CC 5'!B$12:H$358,7,0)</f>
        <v>4739516.03</v>
      </c>
      <c r="P322" s="65">
        <f t="shared" si="21"/>
        <v>4940633.3550000004</v>
      </c>
      <c r="Q322" s="65">
        <f t="shared" si="22"/>
        <v>5238505.18</v>
      </c>
      <c r="R322" s="65">
        <f t="shared" si="23"/>
        <v>4694258.0150000006</v>
      </c>
      <c r="S322" s="65">
        <f t="shared" si="24"/>
        <v>5238505.18</v>
      </c>
      <c r="T322" s="65">
        <f t="shared" si="25"/>
        <v>4694258.0150000006</v>
      </c>
    </row>
    <row r="323" spans="1:20" s="4" customFormat="1" ht="19.5" customHeight="1">
      <c r="A323" s="5">
        <v>311</v>
      </c>
      <c r="B323" s="58" t="s">
        <v>434</v>
      </c>
      <c r="C323" s="61" t="s">
        <v>15</v>
      </c>
      <c r="D323" s="76">
        <v>3022000</v>
      </c>
      <c r="E323" s="77">
        <v>2702000</v>
      </c>
      <c r="F323" s="77">
        <v>2275000</v>
      </c>
      <c r="G323" s="77">
        <v>3041000</v>
      </c>
      <c r="H323" s="77">
        <v>2275000</v>
      </c>
      <c r="I323" s="77">
        <v>2275000</v>
      </c>
      <c r="J323" s="78">
        <v>2702000</v>
      </c>
      <c r="K323" s="66">
        <f>VLOOKUP(B323,'[1]PRADO  LC 90  VX AT 3400CC 5P T'!B$11:H$370,7,0)</f>
        <v>3080838.34</v>
      </c>
      <c r="L323" s="67">
        <f>VLOOKUP(B323,'[1]FORTUNER SR5 MT 4000CC 4X4'!B$12:H$402,7,0)</f>
        <v>2470174.7590000001</v>
      </c>
      <c r="M323" s="68">
        <f>VLOOKUP(B323,'[1]PRADO  LC 150  TX AT 4000CC 5P'!B$11:H$353,7,0)</f>
        <v>2319294.25</v>
      </c>
      <c r="N323" s="67">
        <f>VLOOKUP(B323,'[1]BURBUJA  LC 80  AUTANA FZJ80 '!B$12:H$369,7,0)</f>
        <v>3100208.27</v>
      </c>
      <c r="O323" s="67">
        <f>VLOOKUP(B323,'[1]PRADO  LC 150  TX-L AT 4000CC 5'!B$12:H$358,7,0)</f>
        <v>2319294.25</v>
      </c>
      <c r="P323" s="65">
        <f t="shared" si="21"/>
        <v>3051419.17</v>
      </c>
      <c r="Q323" s="65">
        <f t="shared" si="22"/>
        <v>2586087.3794999998</v>
      </c>
      <c r="R323" s="65">
        <f t="shared" si="23"/>
        <v>2297147.125</v>
      </c>
      <c r="S323" s="65">
        <f t="shared" si="24"/>
        <v>3070604.1349999998</v>
      </c>
      <c r="T323" s="65">
        <f t="shared" si="25"/>
        <v>2297147.125</v>
      </c>
    </row>
    <row r="324" spans="1:20" s="4" customFormat="1" ht="19.5" customHeight="1">
      <c r="A324" s="5">
        <v>312</v>
      </c>
      <c r="B324" s="58" t="s">
        <v>438</v>
      </c>
      <c r="C324" s="61" t="s">
        <v>15</v>
      </c>
      <c r="D324" s="76">
        <v>750698</v>
      </c>
      <c r="E324" s="77">
        <v>836000</v>
      </c>
      <c r="F324" s="77">
        <v>2459001</v>
      </c>
      <c r="G324" s="77">
        <v>1069000</v>
      </c>
      <c r="H324" s="77">
        <v>2459001</v>
      </c>
      <c r="I324" s="77">
        <v>2459001</v>
      </c>
      <c r="J324" s="78">
        <v>836000</v>
      </c>
      <c r="K324" s="66">
        <f>VLOOKUP(B324,'[1]PRADO  LC 90  VX AT 3400CC 5P T'!B$11:H$370,7,0)</f>
        <v>877763.67</v>
      </c>
      <c r="L324" s="67">
        <f>VLOOKUP(B324,'[1]FORTUNER SR5 MT 4000CC 4X4'!B$12:H$402,7,0)</f>
        <v>816595.47</v>
      </c>
      <c r="M324" s="68">
        <f>VLOOKUP(B324,'[1]PRADO  LC 150  TX AT 4000CC 5P'!B$11:H$353,7,0)</f>
        <v>2506877.781</v>
      </c>
      <c r="N324" s="67">
        <f>VLOOKUP(B324,'[1]BURBUJA  LC 80  AUTANA FZJ80 '!B$12:H$369,7,0)</f>
        <v>931795.58</v>
      </c>
      <c r="O324" s="67">
        <f>VLOOKUP(B324,'[1]PRADO  LC 150  TX-L AT 4000CC 5'!B$12:H$358,7,0)</f>
        <v>2506877.781</v>
      </c>
      <c r="P324" s="65">
        <f t="shared" si="21"/>
        <v>814230.83499999996</v>
      </c>
      <c r="Q324" s="65">
        <f t="shared" si="22"/>
        <v>826297.73499999999</v>
      </c>
      <c r="R324" s="65">
        <f t="shared" si="23"/>
        <v>2482939.3904999997</v>
      </c>
      <c r="S324" s="65">
        <f t="shared" si="24"/>
        <v>1000397.79</v>
      </c>
      <c r="T324" s="65">
        <f t="shared" si="25"/>
        <v>2482939.3904999997</v>
      </c>
    </row>
    <row r="325" spans="1:20" s="4" customFormat="1" ht="19.5" customHeight="1">
      <c r="A325" s="5">
        <v>313</v>
      </c>
      <c r="B325" s="58" t="s">
        <v>439</v>
      </c>
      <c r="C325" s="61" t="s">
        <v>15</v>
      </c>
      <c r="D325" s="76">
        <v>145000</v>
      </c>
      <c r="E325" s="77">
        <v>145000</v>
      </c>
      <c r="F325" s="77">
        <v>145000</v>
      </c>
      <c r="G325" s="77">
        <v>145000</v>
      </c>
      <c r="H325" s="77">
        <v>145000</v>
      </c>
      <c r="I325" s="77">
        <v>145000</v>
      </c>
      <c r="J325" s="78">
        <v>145000</v>
      </c>
      <c r="K325" s="66">
        <f>VLOOKUP(B325,'[1]PRADO  LC 90  VX AT 3400CC 5P T'!B$11:H$370,7,0)</f>
        <v>147823.15</v>
      </c>
      <c r="L325" s="67">
        <f>VLOOKUP(B325,'[1]FORTUNER SR5 MT 4000CC 4X4'!B$12:H$402,7,0)</f>
        <v>147823.15</v>
      </c>
      <c r="M325" s="68">
        <f>VLOOKUP(B325,'[1]PRADO  LC 150  TX AT 4000CC 5P'!B$11:H$353,7,0)</f>
        <v>147823.15</v>
      </c>
      <c r="N325" s="67">
        <f>VLOOKUP(B325,'[1]BURBUJA  LC 80  AUTANA FZJ80 '!B$12:H$369,7,0)</f>
        <v>147823.15</v>
      </c>
      <c r="O325" s="67">
        <f>VLOOKUP(B325,'[1]PRADO  LC 150  TX-L AT 4000CC 5'!B$12:H$358,7,0)</f>
        <v>147823.15</v>
      </c>
      <c r="P325" s="65">
        <f t="shared" si="21"/>
        <v>146411.57500000001</v>
      </c>
      <c r="Q325" s="65">
        <f t="shared" si="22"/>
        <v>146411.57500000001</v>
      </c>
      <c r="R325" s="65">
        <f t="shared" si="23"/>
        <v>146411.57500000001</v>
      </c>
      <c r="S325" s="65">
        <f t="shared" si="24"/>
        <v>146411.57500000001</v>
      </c>
      <c r="T325" s="65">
        <f t="shared" si="25"/>
        <v>146411.57500000001</v>
      </c>
    </row>
    <row r="326" spans="1:20" s="4" customFormat="1" ht="19.5" customHeight="1">
      <c r="A326" s="5">
        <v>314</v>
      </c>
      <c r="B326" s="58" t="s">
        <v>441</v>
      </c>
      <c r="C326" s="61" t="s">
        <v>15</v>
      </c>
      <c r="D326" s="76">
        <v>12000</v>
      </c>
      <c r="E326" s="77">
        <v>84000</v>
      </c>
      <c r="F326" s="77">
        <v>12000</v>
      </c>
      <c r="G326" s="77">
        <v>18000</v>
      </c>
      <c r="H326" s="77">
        <v>12000</v>
      </c>
      <c r="I326" s="77">
        <v>12000</v>
      </c>
      <c r="J326" s="78">
        <v>84000</v>
      </c>
      <c r="K326" s="66">
        <f>VLOOKUP(B326,'[1]PRADO  LC 90  VX AT 3400CC 5P T'!B$11:H$370,7,0)</f>
        <v>12233.64</v>
      </c>
      <c r="L326" s="67">
        <f>VLOOKUP(B326,'[1]FORTUNER SR5 MT 4000CC 4X4'!B$12:H$402,7,0)</f>
        <v>85635.48</v>
      </c>
      <c r="M326" s="68">
        <f>VLOOKUP(B326,'[1]PRADO  LC 150  TX AT 4000CC 5P'!B$11:H$353,7,0)</f>
        <v>12233.64</v>
      </c>
      <c r="N326" s="67">
        <f>VLOOKUP(B326,'[1]BURBUJA  LC 80  AUTANA FZJ80 '!B$12:H$369,7,0)</f>
        <v>18350.46</v>
      </c>
      <c r="O326" s="67">
        <f>VLOOKUP(B326,'[1]PRADO  LC 150  TX-L AT 4000CC 5'!B$12:H$358,7,0)</f>
        <v>12233.64</v>
      </c>
      <c r="P326" s="65">
        <f t="shared" si="21"/>
        <v>12116.82</v>
      </c>
      <c r="Q326" s="65">
        <f t="shared" si="22"/>
        <v>84817.739999999991</v>
      </c>
      <c r="R326" s="65">
        <f t="shared" si="23"/>
        <v>12116.82</v>
      </c>
      <c r="S326" s="65">
        <f t="shared" si="24"/>
        <v>18175.23</v>
      </c>
      <c r="T326" s="65">
        <f t="shared" si="25"/>
        <v>12116.82</v>
      </c>
    </row>
    <row r="327" spans="1:20" s="4" customFormat="1" ht="19.5" customHeight="1">
      <c r="A327" s="5">
        <v>315</v>
      </c>
      <c r="B327" s="58" t="s">
        <v>442</v>
      </c>
      <c r="C327" s="61" t="s">
        <v>15</v>
      </c>
      <c r="D327" s="76">
        <v>823000</v>
      </c>
      <c r="E327" s="77">
        <v>1172710</v>
      </c>
      <c r="F327" s="77">
        <v>979933</v>
      </c>
      <c r="G327" s="77">
        <v>780000</v>
      </c>
      <c r="H327" s="77">
        <v>979933</v>
      </c>
      <c r="I327" s="77">
        <v>979933</v>
      </c>
      <c r="J327" s="78">
        <v>1172710</v>
      </c>
      <c r="K327" s="66">
        <f>VLOOKUP(B327,'[1]PRADO  LC 90  VX AT 3400CC 5P T'!B$11:H$370,7,0)</f>
        <v>839023.81</v>
      </c>
      <c r="L327" s="67">
        <f>VLOOKUP(B327,'[1]FORTUNER SR5 MT 4000CC 4X4'!B$12:H$402,7,0)</f>
        <v>968496.5</v>
      </c>
      <c r="M327" s="68">
        <f>VLOOKUP(B327,'[1]PRADO  LC 150  TX AT 4000CC 5P'!B$11:H$353,7,0)</f>
        <v>705473.24</v>
      </c>
      <c r="N327" s="67">
        <f>VLOOKUP(B327,'[1]BURBUJA  LC 80  AUTANA FZJ80 '!B$12:H$369,7,0)</f>
        <v>795186.6</v>
      </c>
      <c r="O327" s="67">
        <f>VLOOKUP(B327,'[1]PRADO  LC 150  TX-L AT 4000CC 5'!B$12:H$358,7,0)</f>
        <v>705473.24</v>
      </c>
      <c r="P327" s="65">
        <f t="shared" si="21"/>
        <v>831011.90500000003</v>
      </c>
      <c r="Q327" s="65">
        <f t="shared" si="22"/>
        <v>1070603.25</v>
      </c>
      <c r="R327" s="65">
        <f t="shared" si="23"/>
        <v>842703.12</v>
      </c>
      <c r="S327" s="65">
        <f t="shared" si="24"/>
        <v>787593.3</v>
      </c>
      <c r="T327" s="65">
        <f t="shared" si="25"/>
        <v>842703.12</v>
      </c>
    </row>
    <row r="328" spans="1:20" s="4" customFormat="1" ht="19.5" customHeight="1">
      <c r="A328" s="5">
        <v>316</v>
      </c>
      <c r="B328" s="58" t="s">
        <v>443</v>
      </c>
      <c r="C328" s="61" t="s">
        <v>15</v>
      </c>
      <c r="D328" s="76">
        <v>680001</v>
      </c>
      <c r="E328" s="77">
        <v>776000</v>
      </c>
      <c r="F328" s="77">
        <v>722000</v>
      </c>
      <c r="G328" s="77">
        <v>1071000</v>
      </c>
      <c r="H328" s="77">
        <v>722000</v>
      </c>
      <c r="I328" s="77">
        <v>722000</v>
      </c>
      <c r="J328" s="78">
        <v>776000</v>
      </c>
      <c r="K328" s="66">
        <f>VLOOKUP(B328,'[1]PRADO  LC 90  VX AT 3400CC 5P T'!B$11:H$370,7,0)</f>
        <v>693240.65099999995</v>
      </c>
      <c r="L328" s="67">
        <f>VLOOKUP(B328,'[1]FORTUNER SR5 MT 4000CC 4X4'!B$12:H$402,7,0)</f>
        <v>791108.72</v>
      </c>
      <c r="M328" s="68">
        <f>VLOOKUP(B328,'[1]PRADO  LC 150  TX AT 4000CC 5P'!B$11:H$353,7,0)</f>
        <v>736057.34</v>
      </c>
      <c r="N328" s="67">
        <f>VLOOKUP(B328,'[1]BURBUJA  LC 80  AUTANA FZJ80 '!B$12:H$369,7,0)</f>
        <v>1199916.19</v>
      </c>
      <c r="O328" s="67">
        <f>VLOOKUP(B328,'[1]PRADO  LC 150  TX-L AT 4000CC 5'!B$12:H$358,7,0)</f>
        <v>736057.34</v>
      </c>
      <c r="P328" s="65">
        <f t="shared" si="21"/>
        <v>686620.82550000004</v>
      </c>
      <c r="Q328" s="65">
        <f t="shared" si="22"/>
        <v>783554.36</v>
      </c>
      <c r="R328" s="65">
        <f t="shared" si="23"/>
        <v>729028.66999999993</v>
      </c>
      <c r="S328" s="65">
        <f t="shared" si="24"/>
        <v>1135458.095</v>
      </c>
      <c r="T328" s="65">
        <f t="shared" si="25"/>
        <v>729028.66999999993</v>
      </c>
    </row>
    <row r="329" spans="1:20" s="4" customFormat="1" ht="19.5" customHeight="1">
      <c r="A329" s="5">
        <v>317</v>
      </c>
      <c r="B329" s="58" t="s">
        <v>446</v>
      </c>
      <c r="C329" s="61" t="s">
        <v>15</v>
      </c>
      <c r="D329" s="76">
        <v>57999</v>
      </c>
      <c r="E329" s="77">
        <v>134000</v>
      </c>
      <c r="F329" s="77">
        <v>86000</v>
      </c>
      <c r="G329" s="77">
        <v>19000</v>
      </c>
      <c r="H329" s="77">
        <v>86000</v>
      </c>
      <c r="I329" s="77">
        <v>86000</v>
      </c>
      <c r="J329" s="78">
        <v>134000</v>
      </c>
      <c r="K329" s="66">
        <f>VLOOKUP(B329,'[1]PRADO  LC 90  VX AT 3400CC 5P T'!B$11:H$370,7,0)</f>
        <v>65246.080000000002</v>
      </c>
      <c r="L329" s="67">
        <f>VLOOKUP(B329,'[1]FORTUNER SR5 MT 4000CC 4X4'!B$12:H$402,7,0)</f>
        <v>136608.98000000001</v>
      </c>
      <c r="M329" s="68">
        <f>VLOOKUP(B329,'[1]PRADO  LC 150  TX AT 4000CC 5P'!B$11:H$353,7,0)</f>
        <v>87674.42</v>
      </c>
      <c r="N329" s="67">
        <f>VLOOKUP(B329,'[1]BURBUJA  LC 80  AUTANA FZJ80 '!B$12:H$369,7,0)</f>
        <v>19369.93</v>
      </c>
      <c r="O329" s="67">
        <f>VLOOKUP(B329,'[1]PRADO  LC 150  TX-L AT 4000CC 5'!B$12:H$358,7,0)</f>
        <v>87674.42</v>
      </c>
      <c r="P329" s="65">
        <f t="shared" si="21"/>
        <v>61622.54</v>
      </c>
      <c r="Q329" s="65">
        <f t="shared" si="22"/>
        <v>135304.49</v>
      </c>
      <c r="R329" s="65">
        <f t="shared" si="23"/>
        <v>86837.209999999992</v>
      </c>
      <c r="S329" s="65">
        <f t="shared" si="24"/>
        <v>19184.965</v>
      </c>
      <c r="T329" s="65">
        <f t="shared" si="25"/>
        <v>86837.209999999992</v>
      </c>
    </row>
    <row r="330" spans="1:20" s="4" customFormat="1" ht="19.5" customHeight="1">
      <c r="A330" s="5">
        <v>318</v>
      </c>
      <c r="B330" s="58" t="s">
        <v>447</v>
      </c>
      <c r="C330" s="61" t="s">
        <v>15</v>
      </c>
      <c r="D330" s="76">
        <v>85001</v>
      </c>
      <c r="E330" s="77">
        <v>61001</v>
      </c>
      <c r="F330" s="77">
        <v>95000</v>
      </c>
      <c r="G330" s="77">
        <v>85001</v>
      </c>
      <c r="H330" s="77">
        <v>95000</v>
      </c>
      <c r="I330" s="77">
        <v>95000</v>
      </c>
      <c r="J330" s="78">
        <v>61001</v>
      </c>
      <c r="K330" s="66">
        <f>VLOOKUP(B330,'[1]PRADO  LC 90  VX AT 3400CC 5P T'!B$11:H$370,7,0)</f>
        <v>86656.001000000004</v>
      </c>
      <c r="L330" s="67">
        <f>VLOOKUP(B330,'[1]FORTUNER SR5 MT 4000CC 4X4'!B$12:H$402,7,0)</f>
        <v>62188.720999999998</v>
      </c>
      <c r="M330" s="68">
        <f>VLOOKUP(B330,'[1]PRADO  LC 150  TX AT 4000CC 5P'!B$11:H$353,7,0)</f>
        <v>96849.65</v>
      </c>
      <c r="N330" s="67">
        <f>VLOOKUP(B330,'[1]BURBUJA  LC 80  AUTANA FZJ80 '!B$12:H$369,7,0)</f>
        <v>86656.001000000004</v>
      </c>
      <c r="O330" s="67">
        <f>VLOOKUP(B330,'[1]PRADO  LC 150  TX-L AT 4000CC 5'!B$12:H$358,7,0)</f>
        <v>96849.65</v>
      </c>
      <c r="P330" s="65">
        <f t="shared" si="21"/>
        <v>85828.500499999995</v>
      </c>
      <c r="Q330" s="65">
        <f t="shared" si="22"/>
        <v>61594.860499999995</v>
      </c>
      <c r="R330" s="65">
        <f t="shared" si="23"/>
        <v>95924.824999999997</v>
      </c>
      <c r="S330" s="65">
        <f t="shared" si="24"/>
        <v>85828.500499999995</v>
      </c>
      <c r="T330" s="65">
        <f t="shared" si="25"/>
        <v>95924.824999999997</v>
      </c>
    </row>
    <row r="331" spans="1:20" s="4" customFormat="1" ht="19.5" customHeight="1">
      <c r="A331" s="5">
        <v>319</v>
      </c>
      <c r="B331" s="58" t="s">
        <v>448</v>
      </c>
      <c r="C331" s="61" t="s">
        <v>28</v>
      </c>
      <c r="D331" s="76">
        <v>85001</v>
      </c>
      <c r="E331" s="77">
        <v>61001</v>
      </c>
      <c r="F331" s="77">
        <v>95000</v>
      </c>
      <c r="G331" s="77">
        <v>85001</v>
      </c>
      <c r="H331" s="77">
        <v>95000</v>
      </c>
      <c r="I331" s="77">
        <v>95000</v>
      </c>
      <c r="J331" s="78">
        <v>61001</v>
      </c>
      <c r="K331" s="66">
        <f>VLOOKUP(B331,'[1]PRADO  LC 90  VX AT 3400CC 5P T'!B$11:H$370,7,0)</f>
        <v>86656.001000000004</v>
      </c>
      <c r="L331" s="67">
        <f>VLOOKUP(B331,'[1]FORTUNER SR5 MT 4000CC 4X4'!B$12:H$402,7,0)</f>
        <v>62188.720999999998</v>
      </c>
      <c r="M331" s="68">
        <f>VLOOKUP(B331,'[1]PRADO  LC 150  TX AT 4000CC 5P'!B$11:H$353,7,0)</f>
        <v>96849.65</v>
      </c>
      <c r="N331" s="67">
        <f>VLOOKUP(B331,'[1]BURBUJA  LC 80  AUTANA FZJ80 '!B$12:H$369,7,0)</f>
        <v>86656.001000000004</v>
      </c>
      <c r="O331" s="67">
        <f>VLOOKUP(B331,'[1]PRADO  LC 150  TX-L AT 4000CC 5'!B$12:H$358,7,0)</f>
        <v>96849.65</v>
      </c>
      <c r="P331" s="65">
        <f t="shared" si="21"/>
        <v>85828.500499999995</v>
      </c>
      <c r="Q331" s="65">
        <f t="shared" si="22"/>
        <v>61594.860499999995</v>
      </c>
      <c r="R331" s="65">
        <f t="shared" si="23"/>
        <v>95924.824999999997</v>
      </c>
      <c r="S331" s="65">
        <f t="shared" si="24"/>
        <v>85828.500499999995</v>
      </c>
      <c r="T331" s="65">
        <f t="shared" si="25"/>
        <v>95924.824999999997</v>
      </c>
    </row>
    <row r="332" spans="1:20" s="4" customFormat="1" ht="19.5" customHeight="1">
      <c r="A332" s="5">
        <v>320</v>
      </c>
      <c r="B332" s="58" t="s">
        <v>449</v>
      </c>
      <c r="C332" s="61" t="s">
        <v>15</v>
      </c>
      <c r="D332" s="76">
        <v>56000</v>
      </c>
      <c r="E332" s="77">
        <v>41000</v>
      </c>
      <c r="F332" s="77">
        <v>74000</v>
      </c>
      <c r="G332" s="77">
        <v>100000</v>
      </c>
      <c r="H332" s="77">
        <v>74000</v>
      </c>
      <c r="I332" s="77">
        <v>74000</v>
      </c>
      <c r="J332" s="78">
        <v>41000</v>
      </c>
      <c r="K332" s="66">
        <f>VLOOKUP(B332,'[1]PRADO  LC 90  VX AT 3400CC 5P T'!B$11:H$370,7,0)</f>
        <v>57090.32</v>
      </c>
      <c r="L332" s="67">
        <f>VLOOKUP(B332,'[1]FORTUNER SR5 MT 4000CC 4X4'!B$12:H$402,7,0)</f>
        <v>41798.269999999997</v>
      </c>
      <c r="M332" s="68">
        <f>VLOOKUP(B332,'[1]PRADO  LC 150  TX AT 4000CC 5P'!B$11:H$353,7,0)</f>
        <v>75440.78</v>
      </c>
      <c r="N332" s="67">
        <f>VLOOKUP(B332,'[1]BURBUJA  LC 80  AUTANA FZJ80 '!B$12:H$369,7,0)</f>
        <v>101947</v>
      </c>
      <c r="O332" s="67">
        <f>VLOOKUP(B332,'[1]PRADO  LC 150  TX-L AT 4000CC 5'!B$12:H$358,7,0)</f>
        <v>75440.78</v>
      </c>
      <c r="P332" s="65">
        <f t="shared" si="21"/>
        <v>56545.16</v>
      </c>
      <c r="Q332" s="65">
        <f t="shared" si="22"/>
        <v>41399.134999999995</v>
      </c>
      <c r="R332" s="65">
        <f t="shared" si="23"/>
        <v>74720.39</v>
      </c>
      <c r="S332" s="65">
        <f t="shared" si="24"/>
        <v>100973.5</v>
      </c>
      <c r="T332" s="65">
        <f t="shared" si="25"/>
        <v>74720.39</v>
      </c>
    </row>
    <row r="333" spans="1:20" s="4" customFormat="1" ht="19.5" customHeight="1">
      <c r="A333" s="5">
        <v>321</v>
      </c>
      <c r="B333" s="58" t="s">
        <v>450</v>
      </c>
      <c r="C333" s="61" t="s">
        <v>28</v>
      </c>
      <c r="D333" s="76">
        <v>61001</v>
      </c>
      <c r="E333" s="77">
        <v>11000</v>
      </c>
      <c r="F333" s="77">
        <v>11000</v>
      </c>
      <c r="G333" s="79" t="s">
        <v>19</v>
      </c>
      <c r="H333" s="77">
        <v>11000</v>
      </c>
      <c r="I333" s="77">
        <v>11000</v>
      </c>
      <c r="J333" s="78">
        <v>11000</v>
      </c>
      <c r="K333" s="66">
        <f>VLOOKUP(B333,'[1]PRADO  LC 90  VX AT 3400CC 5P T'!B$11:H$370,7,0)</f>
        <v>62188.720999999998</v>
      </c>
      <c r="L333" s="67">
        <f>VLOOKUP(B333,'[1]FORTUNER SR5 MT 4000CC 4X4'!B$12:H$402,7,0)</f>
        <v>11214.17</v>
      </c>
      <c r="M333" s="68">
        <f>VLOOKUP(B333,'[1]PRADO  LC 150  TX AT 4000CC 5P'!B$11:H$353,7,0)</f>
        <v>11214.17</v>
      </c>
      <c r="N333" s="67" t="e">
        <f>VLOOKUP(B333,'[1]BURBUJA  LC 80  AUTANA FZJ80 '!B$12:H$369,7,0)</f>
        <v>#N/A</v>
      </c>
      <c r="O333" s="67">
        <f>VLOOKUP(B333,'[1]PRADO  LC 150  TX-L AT 4000CC 5'!B$12:H$358,7,0)</f>
        <v>11214.17</v>
      </c>
      <c r="P333" s="65">
        <f t="shared" si="21"/>
        <v>61594.860499999995</v>
      </c>
      <c r="Q333" s="65">
        <f t="shared" si="22"/>
        <v>11107.084999999999</v>
      </c>
      <c r="R333" s="65">
        <f t="shared" si="23"/>
        <v>11107.084999999999</v>
      </c>
      <c r="S333" s="65" t="s">
        <v>19</v>
      </c>
      <c r="T333" s="65">
        <f t="shared" si="25"/>
        <v>11107.084999999999</v>
      </c>
    </row>
    <row r="334" spans="1:20" s="4" customFormat="1" ht="19.5" customHeight="1">
      <c r="A334" s="5">
        <v>322</v>
      </c>
      <c r="B334" s="58" t="s">
        <v>451</v>
      </c>
      <c r="C334" s="61" t="s">
        <v>15</v>
      </c>
      <c r="D334" s="76">
        <v>202000</v>
      </c>
      <c r="E334" s="77">
        <v>76001</v>
      </c>
      <c r="F334" s="77">
        <v>76001</v>
      </c>
      <c r="G334" s="77">
        <v>45000</v>
      </c>
      <c r="H334" s="77">
        <v>76001</v>
      </c>
      <c r="I334" s="77">
        <v>76001</v>
      </c>
      <c r="J334" s="78">
        <v>76001</v>
      </c>
      <c r="K334" s="66">
        <f>VLOOKUP(B334,'[1]PRADO  LC 90  VX AT 3400CC 5P T'!B$11:H$370,7,0)</f>
        <v>205932.94</v>
      </c>
      <c r="L334" s="67">
        <f>VLOOKUP(B334,'[1]FORTUNER SR5 MT 4000CC 4X4'!B$12:H$402,7,0)</f>
        <v>77480.770999999993</v>
      </c>
      <c r="M334" s="68">
        <f>VLOOKUP(B334,'[1]PRADO  LC 150  TX AT 4000CC 5P'!B$11:H$353,7,0)</f>
        <v>77480.770999999993</v>
      </c>
      <c r="N334" s="67">
        <f>VLOOKUP(B334,'[1]BURBUJA  LC 80  AUTANA FZJ80 '!B$12:H$369,7,0)</f>
        <v>45876.15</v>
      </c>
      <c r="O334" s="67">
        <f>VLOOKUP(B334,'[1]PRADO  LC 150  TX-L AT 4000CC 5'!B$12:H$358,7,0)</f>
        <v>77480.770999999993</v>
      </c>
      <c r="P334" s="65">
        <f t="shared" ref="P334:P396" si="26">AVERAGE(D334,K334)</f>
        <v>203966.47</v>
      </c>
      <c r="Q334" s="65">
        <f t="shared" ref="Q334:Q397" si="27">AVERAGE(E334,L334)</f>
        <v>76740.885500000004</v>
      </c>
      <c r="R334" s="65">
        <f t="shared" ref="R334:R397" si="28">AVERAGE(F334,M334)</f>
        <v>76740.885500000004</v>
      </c>
      <c r="S334" s="65">
        <f t="shared" ref="S334:S397" si="29">AVERAGE(G334,N334)</f>
        <v>45438.074999999997</v>
      </c>
      <c r="T334" s="65">
        <f t="shared" ref="T334:T397" si="30">AVERAGE(H334,O334)</f>
        <v>76740.885500000004</v>
      </c>
    </row>
    <row r="335" spans="1:20" s="4" customFormat="1" ht="19.5" customHeight="1">
      <c r="A335" s="5">
        <v>323</v>
      </c>
      <c r="B335" s="58" t="s">
        <v>452</v>
      </c>
      <c r="C335" s="61" t="s">
        <v>15</v>
      </c>
      <c r="D335" s="76">
        <v>61001</v>
      </c>
      <c r="E335" s="77">
        <v>61001</v>
      </c>
      <c r="F335" s="77">
        <v>60000</v>
      </c>
      <c r="G335" s="77">
        <v>45000</v>
      </c>
      <c r="H335" s="77">
        <v>60000</v>
      </c>
      <c r="I335" s="77">
        <v>60000</v>
      </c>
      <c r="J335" s="78">
        <v>61001</v>
      </c>
      <c r="K335" s="66">
        <f>VLOOKUP(B335,'[1]PRADO  LC 90  VX AT 3400CC 5P T'!B$11:H$370,7,0)</f>
        <v>62188.720999999998</v>
      </c>
      <c r="L335" s="67">
        <f>VLOOKUP(B335,'[1]FORTUNER SR5 MT 4000CC 4X4'!B$12:H$402,7,0)</f>
        <v>62188.720999999998</v>
      </c>
      <c r="M335" s="68">
        <f>VLOOKUP(B335,'[1]PRADO  LC 150  TX AT 4000CC 5P'!B$11:H$353,7,0)</f>
        <v>61168.2</v>
      </c>
      <c r="N335" s="67">
        <f>VLOOKUP(B335,'[1]BURBUJA  LC 80  AUTANA FZJ80 '!B$12:H$369,7,0)</f>
        <v>45876.15</v>
      </c>
      <c r="O335" s="67">
        <f>VLOOKUP(B335,'[1]PRADO  LC 150  TX-L AT 4000CC 5'!B$12:H$358,7,0)</f>
        <v>61168.2</v>
      </c>
      <c r="P335" s="65">
        <f t="shared" si="26"/>
        <v>61594.860499999995</v>
      </c>
      <c r="Q335" s="65">
        <f t="shared" si="27"/>
        <v>61594.860499999995</v>
      </c>
      <c r="R335" s="65">
        <f t="shared" si="28"/>
        <v>60584.1</v>
      </c>
      <c r="S335" s="65">
        <f t="shared" si="29"/>
        <v>45438.074999999997</v>
      </c>
      <c r="T335" s="65">
        <f t="shared" si="30"/>
        <v>60584.1</v>
      </c>
    </row>
    <row r="336" spans="1:20" s="4" customFormat="1" ht="19.5" customHeight="1">
      <c r="A336" s="5">
        <v>324</v>
      </c>
      <c r="B336" s="58" t="s">
        <v>453</v>
      </c>
      <c r="C336" s="61" t="s">
        <v>15</v>
      </c>
      <c r="D336" s="76">
        <v>61001</v>
      </c>
      <c r="E336" s="77">
        <v>51999</v>
      </c>
      <c r="F336" s="77">
        <v>42999</v>
      </c>
      <c r="G336" s="77">
        <v>36999</v>
      </c>
      <c r="H336" s="77">
        <v>42999</v>
      </c>
      <c r="I336" s="77">
        <v>42999</v>
      </c>
      <c r="J336" s="78">
        <v>51999</v>
      </c>
      <c r="K336" s="66">
        <f>VLOOKUP(B336,'[1]PRADO  LC 90  VX AT 3400CC 5P T'!B$11:H$370,7,0)</f>
        <v>62188.720999999998</v>
      </c>
      <c r="L336" s="67">
        <f>VLOOKUP(B336,'[1]FORTUNER SR5 MT 4000CC 4X4'!B$12:H$402,7,0)</f>
        <v>53011.389000000003</v>
      </c>
      <c r="M336" s="68">
        <f>VLOOKUP(B336,'[1]PRADO  LC 150  TX AT 4000CC 5P'!B$11:H$353,7,0)</f>
        <v>43836.159</v>
      </c>
      <c r="N336" s="67">
        <f>VLOOKUP(B336,'[1]BURBUJA  LC 80  AUTANA FZJ80 '!B$12:H$369,7,0)</f>
        <v>37719.339</v>
      </c>
      <c r="O336" s="67">
        <f>VLOOKUP(B336,'[1]PRADO  LC 150  TX-L AT 4000CC 5'!B$12:H$358,7,0)</f>
        <v>43836.159</v>
      </c>
      <c r="P336" s="65">
        <f t="shared" si="26"/>
        <v>61594.860499999995</v>
      </c>
      <c r="Q336" s="65">
        <f t="shared" si="27"/>
        <v>52505.194499999998</v>
      </c>
      <c r="R336" s="65">
        <f t="shared" si="28"/>
        <v>43417.5795</v>
      </c>
      <c r="S336" s="65">
        <f t="shared" si="29"/>
        <v>37359.169500000004</v>
      </c>
      <c r="T336" s="65">
        <f t="shared" si="30"/>
        <v>43417.5795</v>
      </c>
    </row>
    <row r="337" spans="1:20" s="4" customFormat="1" ht="19.5" customHeight="1">
      <c r="A337" s="5">
        <v>325</v>
      </c>
      <c r="B337" s="58" t="s">
        <v>454</v>
      </c>
      <c r="C337" s="61" t="s">
        <v>15</v>
      </c>
      <c r="D337" s="76">
        <v>56000</v>
      </c>
      <c r="E337" s="77">
        <v>41000</v>
      </c>
      <c r="F337" s="77">
        <v>11000</v>
      </c>
      <c r="G337" s="79" t="s">
        <v>19</v>
      </c>
      <c r="H337" s="77">
        <v>11000</v>
      </c>
      <c r="I337" s="77">
        <v>11000</v>
      </c>
      <c r="J337" s="78">
        <v>41000</v>
      </c>
      <c r="K337" s="66">
        <f>VLOOKUP(B337,'[1]PRADO  LC 90  VX AT 3400CC 5P T'!B$11:H$370,7,0)</f>
        <v>57090.32</v>
      </c>
      <c r="L337" s="67">
        <f>VLOOKUP(B337,'[1]FORTUNER SR5 MT 4000CC 4X4'!B$12:H$402,7,0)</f>
        <v>41798.269999999997</v>
      </c>
      <c r="M337" s="68">
        <f>VLOOKUP(B337,'[1]PRADO  LC 150  TX AT 4000CC 5P'!B$11:H$353,7,0)</f>
        <v>11214.17</v>
      </c>
      <c r="N337" s="67" t="e">
        <f>VLOOKUP(B337,'[1]BURBUJA  LC 80  AUTANA FZJ80 '!B$12:H$369,7,0)</f>
        <v>#N/A</v>
      </c>
      <c r="O337" s="67">
        <f>VLOOKUP(B337,'[1]PRADO  LC 150  TX-L AT 4000CC 5'!B$12:H$358,7,0)</f>
        <v>11214.17</v>
      </c>
      <c r="P337" s="65">
        <f t="shared" si="26"/>
        <v>56545.16</v>
      </c>
      <c r="Q337" s="65">
        <f t="shared" si="27"/>
        <v>41399.134999999995</v>
      </c>
      <c r="R337" s="65">
        <f t="shared" si="28"/>
        <v>11107.084999999999</v>
      </c>
      <c r="S337" s="65" t="s">
        <v>19</v>
      </c>
      <c r="T337" s="65">
        <f t="shared" si="30"/>
        <v>11107.084999999999</v>
      </c>
    </row>
    <row r="338" spans="1:20" s="4" customFormat="1" ht="19.5" customHeight="1">
      <c r="A338" s="5">
        <v>326</v>
      </c>
      <c r="B338" s="58" t="s">
        <v>455</v>
      </c>
      <c r="C338" s="61" t="s">
        <v>15</v>
      </c>
      <c r="D338" s="76">
        <v>56000</v>
      </c>
      <c r="E338" s="77">
        <v>41000</v>
      </c>
      <c r="F338" s="77">
        <v>11000</v>
      </c>
      <c r="G338" s="79" t="s">
        <v>19</v>
      </c>
      <c r="H338" s="77">
        <v>11000</v>
      </c>
      <c r="I338" s="77">
        <v>11000</v>
      </c>
      <c r="J338" s="78">
        <v>41000</v>
      </c>
      <c r="K338" s="66">
        <f>VLOOKUP(B338,'[1]PRADO  LC 90  VX AT 3400CC 5P T'!B$11:H$370,7,0)</f>
        <v>57090.32</v>
      </c>
      <c r="L338" s="67">
        <f>VLOOKUP(B338,'[1]FORTUNER SR5 MT 4000CC 4X4'!B$12:H$402,7,0)</f>
        <v>41798.269999999997</v>
      </c>
      <c r="M338" s="68">
        <f>VLOOKUP(B338,'[1]PRADO  LC 150  TX AT 4000CC 5P'!B$11:H$353,7,0)</f>
        <v>11214.17</v>
      </c>
      <c r="N338" s="67" t="e">
        <f>VLOOKUP(B338,'[1]BURBUJA  LC 80  AUTANA FZJ80 '!B$12:H$369,7,0)</f>
        <v>#N/A</v>
      </c>
      <c r="O338" s="67">
        <f>VLOOKUP(B338,'[1]PRADO  LC 150  TX-L AT 4000CC 5'!B$12:H$358,7,0)</f>
        <v>11214.17</v>
      </c>
      <c r="P338" s="65">
        <f t="shared" si="26"/>
        <v>56545.16</v>
      </c>
      <c r="Q338" s="65">
        <f t="shared" si="27"/>
        <v>41399.134999999995</v>
      </c>
      <c r="R338" s="65">
        <f t="shared" si="28"/>
        <v>11107.084999999999</v>
      </c>
      <c r="S338" s="65" t="s">
        <v>19</v>
      </c>
      <c r="T338" s="65">
        <f t="shared" si="30"/>
        <v>11107.084999999999</v>
      </c>
    </row>
    <row r="339" spans="1:20" s="4" customFormat="1" ht="19.5" customHeight="1">
      <c r="A339" s="5">
        <v>327</v>
      </c>
      <c r="B339" s="58" t="s">
        <v>456</v>
      </c>
      <c r="C339" s="61" t="s">
        <v>18</v>
      </c>
      <c r="D339" s="76">
        <v>28000</v>
      </c>
      <c r="E339" s="79" t="s">
        <v>19</v>
      </c>
      <c r="F339" s="77">
        <v>28000</v>
      </c>
      <c r="G339" s="79" t="s">
        <v>19</v>
      </c>
      <c r="H339" s="77">
        <v>28000</v>
      </c>
      <c r="I339" s="77">
        <v>28000</v>
      </c>
      <c r="J339" s="80" t="s">
        <v>19</v>
      </c>
      <c r="K339" s="66">
        <f>VLOOKUP(B339,'[1]PRADO  LC 90  VX AT 3400CC 5P T'!B$11:H$370,7,0)</f>
        <v>28545.16</v>
      </c>
      <c r="L339" s="67" t="e">
        <f>VLOOKUP(B339,'[1]FORTUNER SR5 MT 4000CC 4X4'!B$12:H$402,7,0)</f>
        <v>#N/A</v>
      </c>
      <c r="M339" s="68">
        <f>VLOOKUP(B339,'[1]PRADO  LC 150  TX AT 4000CC 5P'!B$11:H$353,7,0)</f>
        <v>28545.16</v>
      </c>
      <c r="N339" s="67" t="e">
        <f>VLOOKUP(B339,'[1]BURBUJA  LC 80  AUTANA FZJ80 '!B$12:H$369,7,0)</f>
        <v>#N/A</v>
      </c>
      <c r="O339" s="67">
        <f>VLOOKUP(B339,'[1]PRADO  LC 150  TX-L AT 4000CC 5'!B$12:H$358,7,0)</f>
        <v>28545.16</v>
      </c>
      <c r="P339" s="65">
        <f t="shared" si="26"/>
        <v>28272.58</v>
      </c>
      <c r="Q339" s="65" t="s">
        <v>19</v>
      </c>
      <c r="R339" s="65">
        <f t="shared" si="28"/>
        <v>28272.58</v>
      </c>
      <c r="S339" s="65" t="s">
        <v>19</v>
      </c>
      <c r="T339" s="65">
        <f t="shared" si="30"/>
        <v>28272.58</v>
      </c>
    </row>
    <row r="340" spans="1:20" s="4" customFormat="1" ht="19.5" customHeight="1">
      <c r="A340" s="5">
        <v>328</v>
      </c>
      <c r="B340" s="58" t="s">
        <v>457</v>
      </c>
      <c r="C340" s="61" t="s">
        <v>18</v>
      </c>
      <c r="D340" s="76">
        <v>60000</v>
      </c>
      <c r="E340" s="77">
        <v>85001</v>
      </c>
      <c r="F340" s="77">
        <v>85001</v>
      </c>
      <c r="G340" s="77">
        <v>85001</v>
      </c>
      <c r="H340" s="77">
        <v>85001</v>
      </c>
      <c r="I340" s="77">
        <v>85001</v>
      </c>
      <c r="J340" s="78">
        <v>85001</v>
      </c>
      <c r="K340" s="66">
        <f>VLOOKUP(B340,'[1]PRADO  LC 90  VX AT 3400CC 5P T'!B$11:H$370,7,0)</f>
        <v>61168.2</v>
      </c>
      <c r="L340" s="67">
        <f>VLOOKUP(B340,'[1]FORTUNER SR5 MT 4000CC 4X4'!B$12:H$402,7,0)</f>
        <v>86656.001000000004</v>
      </c>
      <c r="M340" s="68">
        <f>VLOOKUP(B340,'[1]PRADO  LC 150  TX AT 4000CC 5P'!B$11:H$353,7,0)</f>
        <v>86656.001000000004</v>
      </c>
      <c r="N340" s="67">
        <f>VLOOKUP(B340,'[1]BURBUJA  LC 80  AUTANA FZJ80 '!B$12:H$369,7,0)</f>
        <v>86656.001000000004</v>
      </c>
      <c r="O340" s="67">
        <f>VLOOKUP(B340,'[1]PRADO  LC 150  TX-L AT 4000CC 5'!B$12:H$358,7,0)</f>
        <v>86656.001000000004</v>
      </c>
      <c r="P340" s="65">
        <f t="shared" si="26"/>
        <v>60584.1</v>
      </c>
      <c r="Q340" s="65">
        <f t="shared" si="27"/>
        <v>85828.500499999995</v>
      </c>
      <c r="R340" s="65">
        <f t="shared" si="28"/>
        <v>85828.500499999995</v>
      </c>
      <c r="S340" s="65">
        <f t="shared" si="29"/>
        <v>85828.500499999995</v>
      </c>
      <c r="T340" s="65">
        <f t="shared" si="30"/>
        <v>85828.500499999995</v>
      </c>
    </row>
    <row r="341" spans="1:20" s="4" customFormat="1" ht="19.5" customHeight="1">
      <c r="A341" s="5">
        <v>329</v>
      </c>
      <c r="B341" s="58" t="s">
        <v>458</v>
      </c>
      <c r="C341" s="61" t="s">
        <v>18</v>
      </c>
      <c r="D341" s="76">
        <v>61001</v>
      </c>
      <c r="E341" s="77">
        <v>51999</v>
      </c>
      <c r="F341" s="77">
        <v>42999</v>
      </c>
      <c r="G341" s="77">
        <v>36999</v>
      </c>
      <c r="H341" s="77">
        <v>42999</v>
      </c>
      <c r="I341" s="77">
        <v>42999</v>
      </c>
      <c r="J341" s="78">
        <v>51999</v>
      </c>
      <c r="K341" s="66">
        <f>VLOOKUP(B341,'[1]PRADO  LC 90  VX AT 3400CC 5P T'!B$11:H$370,7,0)</f>
        <v>62188.720999999998</v>
      </c>
      <c r="L341" s="67">
        <f>VLOOKUP(B341,'[1]FORTUNER SR5 MT 4000CC 4X4'!B$12:H$402,7,0)</f>
        <v>53011.389000000003</v>
      </c>
      <c r="M341" s="68">
        <f>VLOOKUP(B341,'[1]PRADO  LC 150  TX AT 4000CC 5P'!B$11:H$353,7,0)</f>
        <v>43836.159</v>
      </c>
      <c r="N341" s="67">
        <f>VLOOKUP(B341,'[1]BURBUJA  LC 80  AUTANA FZJ80 '!B$12:H$369,7,0)</f>
        <v>37719.339</v>
      </c>
      <c r="O341" s="67">
        <f>VLOOKUP(B341,'[1]PRADO  LC 150  TX-L AT 4000CC 5'!B$12:H$358,7,0)</f>
        <v>43836.159</v>
      </c>
      <c r="P341" s="65">
        <f t="shared" si="26"/>
        <v>61594.860499999995</v>
      </c>
      <c r="Q341" s="65">
        <f t="shared" si="27"/>
        <v>52505.194499999998</v>
      </c>
      <c r="R341" s="65">
        <f t="shared" si="28"/>
        <v>43417.5795</v>
      </c>
      <c r="S341" s="65">
        <f t="shared" si="29"/>
        <v>37359.169500000004</v>
      </c>
      <c r="T341" s="65">
        <f t="shared" si="30"/>
        <v>43417.5795</v>
      </c>
    </row>
    <row r="342" spans="1:20" s="4" customFormat="1" ht="19.5" customHeight="1">
      <c r="A342" s="5">
        <v>330</v>
      </c>
      <c r="B342" s="58" t="s">
        <v>459</v>
      </c>
      <c r="C342" s="61" t="s">
        <v>15</v>
      </c>
      <c r="D342" s="76">
        <v>280999</v>
      </c>
      <c r="E342" s="77">
        <v>227000</v>
      </c>
      <c r="F342" s="77">
        <v>227000</v>
      </c>
      <c r="G342" s="77">
        <v>249000</v>
      </c>
      <c r="H342" s="77">
        <v>227000</v>
      </c>
      <c r="I342" s="77">
        <v>227000</v>
      </c>
      <c r="J342" s="78">
        <v>227000</v>
      </c>
      <c r="K342" s="66">
        <f>VLOOKUP(B342,'[1]PRADO  LC 90  VX AT 3400CC 5P T'!B$11:H$370,7,0)</f>
        <v>214088.7</v>
      </c>
      <c r="L342" s="67">
        <f>VLOOKUP(B342,'[1]FORTUNER SR5 MT 4000CC 4X4'!B$12:H$402,7,0)</f>
        <v>231419.69</v>
      </c>
      <c r="M342" s="68">
        <f>VLOOKUP(B342,'[1]PRADO  LC 150  TX AT 4000CC 5P'!B$11:H$353,7,0)</f>
        <v>231419.69</v>
      </c>
      <c r="N342" s="67">
        <f>VLOOKUP(B342,'[1]BURBUJA  LC 80  AUTANA FZJ80 '!B$12:H$369,7,0)</f>
        <v>253848.03</v>
      </c>
      <c r="O342" s="67">
        <f>VLOOKUP(B342,'[1]PRADO  LC 150  TX-L AT 4000CC 5'!B$12:H$358,7,0)</f>
        <v>231419.69</v>
      </c>
      <c r="P342" s="65">
        <f t="shared" si="26"/>
        <v>247543.85</v>
      </c>
      <c r="Q342" s="65">
        <f t="shared" si="27"/>
        <v>229209.845</v>
      </c>
      <c r="R342" s="65">
        <f t="shared" si="28"/>
        <v>229209.845</v>
      </c>
      <c r="S342" s="65">
        <f t="shared" si="29"/>
        <v>251424.01500000001</v>
      </c>
      <c r="T342" s="65">
        <f t="shared" si="30"/>
        <v>229209.845</v>
      </c>
    </row>
    <row r="343" spans="1:20" s="4" customFormat="1" ht="19.5" customHeight="1">
      <c r="A343" s="5">
        <v>331</v>
      </c>
      <c r="B343" s="58" t="s">
        <v>460</v>
      </c>
      <c r="C343" s="61" t="s">
        <v>15</v>
      </c>
      <c r="D343" s="76">
        <v>105000</v>
      </c>
      <c r="E343" s="77">
        <v>74000</v>
      </c>
      <c r="F343" s="77">
        <v>75000</v>
      </c>
      <c r="G343" s="77">
        <v>124000</v>
      </c>
      <c r="H343" s="77">
        <v>75000</v>
      </c>
      <c r="I343" s="77">
        <v>75000</v>
      </c>
      <c r="J343" s="78">
        <v>74000</v>
      </c>
      <c r="K343" s="66">
        <f>VLOOKUP(B343,'[1]PRADO  LC 90  VX AT 3400CC 5P T'!B$11:H$370,7,0)</f>
        <v>107044.35</v>
      </c>
      <c r="L343" s="67">
        <f>VLOOKUP(B343,'[1]FORTUNER SR5 MT 4000CC 4X4'!B$12:H$402,7,0)</f>
        <v>75440.78</v>
      </c>
      <c r="M343" s="68">
        <f>VLOOKUP(B343,'[1]PRADO  LC 150  TX AT 4000CC 5P'!B$11:H$353,7,0)</f>
        <v>76460.25</v>
      </c>
      <c r="N343" s="67">
        <f>VLOOKUP(B343,'[1]BURBUJA  LC 80  AUTANA FZJ80 '!B$12:H$369,7,0)</f>
        <v>126414.28</v>
      </c>
      <c r="O343" s="67">
        <f>VLOOKUP(B343,'[1]PRADO  LC 150  TX-L AT 4000CC 5'!B$12:H$358,7,0)</f>
        <v>76460.25</v>
      </c>
      <c r="P343" s="65">
        <f t="shared" si="26"/>
        <v>106022.175</v>
      </c>
      <c r="Q343" s="65">
        <f t="shared" si="27"/>
        <v>74720.39</v>
      </c>
      <c r="R343" s="65">
        <f t="shared" si="28"/>
        <v>75730.125</v>
      </c>
      <c r="S343" s="65">
        <f t="shared" si="29"/>
        <v>125207.14</v>
      </c>
      <c r="T343" s="65">
        <f t="shared" si="30"/>
        <v>75730.125</v>
      </c>
    </row>
    <row r="344" spans="1:20" s="4" customFormat="1" ht="19.5" customHeight="1">
      <c r="A344" s="5">
        <v>332</v>
      </c>
      <c r="B344" s="58" t="s">
        <v>461</v>
      </c>
      <c r="C344" s="61" t="s">
        <v>15</v>
      </c>
      <c r="D344" s="76">
        <v>41000</v>
      </c>
      <c r="E344" s="77">
        <v>506000</v>
      </c>
      <c r="F344" s="79" t="s">
        <v>19</v>
      </c>
      <c r="G344" s="79" t="s">
        <v>19</v>
      </c>
      <c r="H344" s="79" t="s">
        <v>19</v>
      </c>
      <c r="I344" s="79" t="s">
        <v>19</v>
      </c>
      <c r="J344" s="78">
        <v>506000</v>
      </c>
      <c r="K344" s="66">
        <f>VLOOKUP(B344,'[1]PRADO  LC 90  VX AT 3400CC 5P T'!B$11:H$370,7,0)</f>
        <v>48934.559999999998</v>
      </c>
      <c r="L344" s="67">
        <f>VLOOKUP(B344,'[1]FORTUNER SR5 MT 4000CC 4X4'!B$12:H$402,7,0)</f>
        <v>515851.82</v>
      </c>
      <c r="M344" s="68" t="e">
        <f>VLOOKUP(B344,'[1]PRADO  LC 150  TX AT 4000CC 5P'!B$11:H$353,7,0)</f>
        <v>#N/A</v>
      </c>
      <c r="N344" s="67" t="e">
        <f>VLOOKUP(B344,'[1]BURBUJA  LC 80  AUTANA FZJ80 '!B$12:H$369,7,0)</f>
        <v>#N/A</v>
      </c>
      <c r="O344" s="67" t="e">
        <f>VLOOKUP(B344,'[1]PRADO  LC 150  TX-L AT 4000CC 5'!B$12:H$358,7,0)</f>
        <v>#N/A</v>
      </c>
      <c r="P344" s="65">
        <f t="shared" si="26"/>
        <v>44967.28</v>
      </c>
      <c r="Q344" s="65">
        <f t="shared" si="27"/>
        <v>510925.91000000003</v>
      </c>
      <c r="R344" s="65" t="s">
        <v>19</v>
      </c>
      <c r="S344" s="65" t="s">
        <v>19</v>
      </c>
      <c r="T344" s="65" t="s">
        <v>19</v>
      </c>
    </row>
    <row r="345" spans="1:20" s="4" customFormat="1" ht="19.5" customHeight="1">
      <c r="A345" s="5">
        <v>333</v>
      </c>
      <c r="B345" s="58" t="s">
        <v>462</v>
      </c>
      <c r="C345" s="61" t="s">
        <v>15</v>
      </c>
      <c r="D345" s="76">
        <v>202000</v>
      </c>
      <c r="E345" s="77">
        <v>76001</v>
      </c>
      <c r="F345" s="77">
        <v>76001</v>
      </c>
      <c r="G345" s="77">
        <v>45000</v>
      </c>
      <c r="H345" s="77">
        <v>76001</v>
      </c>
      <c r="I345" s="77">
        <v>76001</v>
      </c>
      <c r="J345" s="78">
        <v>76001</v>
      </c>
      <c r="K345" s="66">
        <f>VLOOKUP(B345,'[1]PRADO  LC 90  VX AT 3400CC 5P T'!B$11:H$370,7,0)</f>
        <v>205932.94</v>
      </c>
      <c r="L345" s="67">
        <f>VLOOKUP(B345,'[1]FORTUNER SR5 MT 4000CC 4X4'!B$12:H$402,7,0)</f>
        <v>77480.770999999993</v>
      </c>
      <c r="M345" s="68">
        <f>VLOOKUP(B345,'[1]PRADO  LC 150  TX AT 4000CC 5P'!B$11:H$353,7,0)</f>
        <v>77480.770999999993</v>
      </c>
      <c r="N345" s="67">
        <f>VLOOKUP(B345,'[1]BURBUJA  LC 80  AUTANA FZJ80 '!B$12:H$369,7,0)</f>
        <v>45876.15</v>
      </c>
      <c r="O345" s="67">
        <f>VLOOKUP(B345,'[1]PRADO  LC 150  TX-L AT 4000CC 5'!B$12:H$358,7,0)</f>
        <v>77480.770999999993</v>
      </c>
      <c r="P345" s="65">
        <f t="shared" si="26"/>
        <v>203966.47</v>
      </c>
      <c r="Q345" s="65">
        <f t="shared" si="27"/>
        <v>76740.885500000004</v>
      </c>
      <c r="R345" s="65">
        <f t="shared" si="28"/>
        <v>76740.885500000004</v>
      </c>
      <c r="S345" s="65">
        <f t="shared" si="29"/>
        <v>45438.074999999997</v>
      </c>
      <c r="T345" s="65">
        <f t="shared" si="30"/>
        <v>76740.885500000004</v>
      </c>
    </row>
    <row r="346" spans="1:20" s="4" customFormat="1" ht="19.5" customHeight="1">
      <c r="A346" s="5">
        <v>334</v>
      </c>
      <c r="B346" s="58" t="s">
        <v>463</v>
      </c>
      <c r="C346" s="61" t="s">
        <v>15</v>
      </c>
      <c r="D346" s="76">
        <v>104000</v>
      </c>
      <c r="E346" s="77">
        <v>85001</v>
      </c>
      <c r="F346" s="77">
        <v>85001</v>
      </c>
      <c r="G346" s="77">
        <v>85001</v>
      </c>
      <c r="H346" s="77">
        <v>85001</v>
      </c>
      <c r="I346" s="77">
        <v>85001</v>
      </c>
      <c r="J346" s="78">
        <v>85001</v>
      </c>
      <c r="K346" s="66">
        <f>VLOOKUP(B346,'[1]PRADO  LC 90  VX AT 3400CC 5P T'!B$11:H$370,7,0)</f>
        <v>106024.88</v>
      </c>
      <c r="L346" s="67">
        <f>VLOOKUP(B346,'[1]FORTUNER SR5 MT 4000CC 4X4'!B$12:H$402,7,0)</f>
        <v>86656.001000000004</v>
      </c>
      <c r="M346" s="68">
        <f>VLOOKUP(B346,'[1]PRADO  LC 150  TX AT 4000CC 5P'!B$11:H$353,7,0)</f>
        <v>86656.001000000004</v>
      </c>
      <c r="N346" s="67">
        <f>VLOOKUP(B346,'[1]BURBUJA  LC 80  AUTANA FZJ80 '!B$12:H$369,7,0)</f>
        <v>86656.001000000004</v>
      </c>
      <c r="O346" s="67">
        <f>VLOOKUP(B346,'[1]PRADO  LC 150  TX-L AT 4000CC 5'!B$12:H$358,7,0)</f>
        <v>86656.001000000004</v>
      </c>
      <c r="P346" s="65">
        <f t="shared" si="26"/>
        <v>105012.44</v>
      </c>
      <c r="Q346" s="65">
        <f t="shared" si="27"/>
        <v>85828.500499999995</v>
      </c>
      <c r="R346" s="65">
        <f t="shared" si="28"/>
        <v>85828.500499999995</v>
      </c>
      <c r="S346" s="65">
        <f t="shared" si="29"/>
        <v>85828.500499999995</v>
      </c>
      <c r="T346" s="65">
        <f t="shared" si="30"/>
        <v>85828.500499999995</v>
      </c>
    </row>
    <row r="347" spans="1:20" s="4" customFormat="1" ht="19.5" customHeight="1">
      <c r="A347" s="5">
        <v>335</v>
      </c>
      <c r="B347" s="58" t="s">
        <v>464</v>
      </c>
      <c r="C347" s="61" t="s">
        <v>15</v>
      </c>
      <c r="D347" s="76">
        <v>105000</v>
      </c>
      <c r="E347" s="77">
        <v>74000</v>
      </c>
      <c r="F347" s="77">
        <v>75000</v>
      </c>
      <c r="G347" s="77">
        <v>31000</v>
      </c>
      <c r="H347" s="77">
        <v>75000</v>
      </c>
      <c r="I347" s="77">
        <v>75000</v>
      </c>
      <c r="J347" s="78">
        <v>74000</v>
      </c>
      <c r="K347" s="66">
        <f>VLOOKUP(B347,'[1]PRADO  LC 90  VX AT 3400CC 5P T'!B$11:H$370,7,0)</f>
        <v>107044.35</v>
      </c>
      <c r="L347" s="67">
        <f>VLOOKUP(B347,'[1]FORTUNER SR5 MT 4000CC 4X4'!B$12:H$402,7,0)</f>
        <v>75440.78</v>
      </c>
      <c r="M347" s="68">
        <f>VLOOKUP(B347,'[1]PRADO  LC 150  TX AT 4000CC 5P'!B$11:H$353,7,0)</f>
        <v>76460.25</v>
      </c>
      <c r="N347" s="67">
        <f>VLOOKUP(B347,'[1]BURBUJA  LC 80  AUTANA FZJ80 '!B$12:H$369,7,0)</f>
        <v>31603.57</v>
      </c>
      <c r="O347" s="67">
        <f>VLOOKUP(B347,'[1]PRADO  LC 150  TX-L AT 4000CC 5'!B$12:H$358,7,0)</f>
        <v>76460.25</v>
      </c>
      <c r="P347" s="65">
        <f t="shared" si="26"/>
        <v>106022.175</v>
      </c>
      <c r="Q347" s="65">
        <f t="shared" si="27"/>
        <v>74720.39</v>
      </c>
      <c r="R347" s="65">
        <f t="shared" si="28"/>
        <v>75730.125</v>
      </c>
      <c r="S347" s="65">
        <f t="shared" si="29"/>
        <v>31301.785</v>
      </c>
      <c r="T347" s="65">
        <f t="shared" si="30"/>
        <v>75730.125</v>
      </c>
    </row>
    <row r="348" spans="1:20" s="4" customFormat="1" ht="19.5" customHeight="1">
      <c r="A348" s="5">
        <v>336</v>
      </c>
      <c r="B348" s="58" t="s">
        <v>465</v>
      </c>
      <c r="C348" s="61" t="s">
        <v>15</v>
      </c>
      <c r="D348" s="76">
        <v>227000</v>
      </c>
      <c r="E348" s="77">
        <v>155999</v>
      </c>
      <c r="F348" s="77">
        <v>75000</v>
      </c>
      <c r="G348" s="77">
        <v>119000</v>
      </c>
      <c r="H348" s="77">
        <v>75000</v>
      </c>
      <c r="I348" s="77">
        <v>75000</v>
      </c>
      <c r="J348" s="78">
        <v>155999</v>
      </c>
      <c r="K348" s="66">
        <f>VLOOKUP(B348,'[1]PRADO  LC 90  VX AT 3400CC 5P T'!B$11:H$370,7,0)</f>
        <v>231419.69</v>
      </c>
      <c r="L348" s="67">
        <f>VLOOKUP(B348,'[1]FORTUNER SR5 MT 4000CC 4X4'!B$12:H$402,7,0)</f>
        <v>159036.269</v>
      </c>
      <c r="M348" s="68">
        <f>VLOOKUP(B348,'[1]PRADO  LC 150  TX AT 4000CC 5P'!B$11:H$353,7,0)</f>
        <v>76460.25</v>
      </c>
      <c r="N348" s="67">
        <f>VLOOKUP(B348,'[1]BURBUJA  LC 80  AUTANA FZJ80 '!B$12:H$369,7,0)</f>
        <v>121316.93</v>
      </c>
      <c r="O348" s="67">
        <f>VLOOKUP(B348,'[1]PRADO  LC 150  TX-L AT 4000CC 5'!B$12:H$358,7,0)</f>
        <v>76460.25</v>
      </c>
      <c r="P348" s="65">
        <f t="shared" si="26"/>
        <v>229209.845</v>
      </c>
      <c r="Q348" s="65">
        <f t="shared" si="27"/>
        <v>157517.63449999999</v>
      </c>
      <c r="R348" s="65">
        <f t="shared" si="28"/>
        <v>75730.125</v>
      </c>
      <c r="S348" s="65">
        <f t="shared" si="29"/>
        <v>120158.465</v>
      </c>
      <c r="T348" s="65">
        <f t="shared" si="30"/>
        <v>75730.125</v>
      </c>
    </row>
    <row r="349" spans="1:20" s="4" customFormat="1" ht="19.5" customHeight="1">
      <c r="A349" s="5">
        <v>337</v>
      </c>
      <c r="B349" s="58" t="s">
        <v>466</v>
      </c>
      <c r="C349" s="61" t="s">
        <v>15</v>
      </c>
      <c r="D349" s="76">
        <v>105000</v>
      </c>
      <c r="E349" s="77">
        <v>74000</v>
      </c>
      <c r="F349" s="77">
        <v>60000</v>
      </c>
      <c r="G349" s="77">
        <v>119000</v>
      </c>
      <c r="H349" s="77">
        <v>60000</v>
      </c>
      <c r="I349" s="77">
        <v>60000</v>
      </c>
      <c r="J349" s="78">
        <v>74000</v>
      </c>
      <c r="K349" s="66">
        <f>VLOOKUP(B349,'[1]PRADO  LC 90  VX AT 3400CC 5P T'!B$11:H$370,7,0)</f>
        <v>107044.35</v>
      </c>
      <c r="L349" s="67">
        <f>VLOOKUP(B349,'[1]FORTUNER SR5 MT 4000CC 4X4'!B$12:H$402,7,0)</f>
        <v>75440.78</v>
      </c>
      <c r="M349" s="68">
        <f>VLOOKUP(B349,'[1]PRADO  LC 150  TX AT 4000CC 5P'!B$11:H$353,7,0)</f>
        <v>61168.2</v>
      </c>
      <c r="N349" s="67">
        <f>VLOOKUP(B349,'[1]BURBUJA  LC 80  AUTANA FZJ80 '!B$12:H$369,7,0)</f>
        <v>121316.93</v>
      </c>
      <c r="O349" s="67">
        <f>VLOOKUP(B349,'[1]PRADO  LC 150  TX-L AT 4000CC 5'!B$12:H$358,7,0)</f>
        <v>61168.2</v>
      </c>
      <c r="P349" s="65">
        <f t="shared" si="26"/>
        <v>106022.175</v>
      </c>
      <c r="Q349" s="65">
        <f t="shared" si="27"/>
        <v>74720.39</v>
      </c>
      <c r="R349" s="65">
        <f t="shared" si="28"/>
        <v>60584.1</v>
      </c>
      <c r="S349" s="65">
        <f t="shared" si="29"/>
        <v>120158.465</v>
      </c>
      <c r="T349" s="65">
        <f t="shared" si="30"/>
        <v>60584.1</v>
      </c>
    </row>
    <row r="350" spans="1:20" s="4" customFormat="1" ht="19.5" customHeight="1">
      <c r="A350" s="5">
        <v>338</v>
      </c>
      <c r="B350" s="58" t="s">
        <v>467</v>
      </c>
      <c r="C350" s="61" t="s">
        <v>15</v>
      </c>
      <c r="D350" s="76">
        <v>85001</v>
      </c>
      <c r="E350" s="77">
        <v>61001</v>
      </c>
      <c r="F350" s="77">
        <v>95000</v>
      </c>
      <c r="G350" s="77">
        <v>85001</v>
      </c>
      <c r="H350" s="77">
        <v>95000</v>
      </c>
      <c r="I350" s="77">
        <v>95000</v>
      </c>
      <c r="J350" s="78">
        <v>61001</v>
      </c>
      <c r="K350" s="66">
        <f>VLOOKUP(B350,'[1]PRADO  LC 90  VX AT 3400CC 5P T'!B$11:H$370,7,0)</f>
        <v>86656.001000000004</v>
      </c>
      <c r="L350" s="67">
        <f>VLOOKUP(B350,'[1]FORTUNER SR5 MT 4000CC 4X4'!B$12:H$402,7,0)</f>
        <v>62188.720999999998</v>
      </c>
      <c r="M350" s="68">
        <f>VLOOKUP(B350,'[1]PRADO  LC 150  TX AT 4000CC 5P'!B$11:H$353,7,0)</f>
        <v>96849.65</v>
      </c>
      <c r="N350" s="67">
        <f>VLOOKUP(B350,'[1]BURBUJA  LC 80  AUTANA FZJ80 '!B$12:H$369,7,0)</f>
        <v>86656.001000000004</v>
      </c>
      <c r="O350" s="67">
        <f>VLOOKUP(B350,'[1]PRADO  LC 150  TX-L AT 4000CC 5'!B$12:H$358,7,0)</f>
        <v>96849.65</v>
      </c>
      <c r="P350" s="65">
        <f t="shared" si="26"/>
        <v>85828.500499999995</v>
      </c>
      <c r="Q350" s="65">
        <f t="shared" si="27"/>
        <v>61594.860499999995</v>
      </c>
      <c r="R350" s="65">
        <f t="shared" si="28"/>
        <v>95924.824999999997</v>
      </c>
      <c r="S350" s="65">
        <f t="shared" si="29"/>
        <v>85828.500499999995</v>
      </c>
      <c r="T350" s="65">
        <f t="shared" si="30"/>
        <v>95924.824999999997</v>
      </c>
    </row>
    <row r="351" spans="1:20" s="4" customFormat="1" ht="19.5" customHeight="1">
      <c r="A351" s="5">
        <v>339</v>
      </c>
      <c r="B351" s="58" t="s">
        <v>468</v>
      </c>
      <c r="C351" s="61" t="s">
        <v>15</v>
      </c>
      <c r="D351" s="76">
        <v>134000</v>
      </c>
      <c r="E351" s="77">
        <v>527999</v>
      </c>
      <c r="F351" s="77">
        <v>65000</v>
      </c>
      <c r="G351" s="77">
        <v>134000</v>
      </c>
      <c r="H351" s="77">
        <v>65000</v>
      </c>
      <c r="I351" s="77">
        <v>65000</v>
      </c>
      <c r="J351" s="78">
        <v>527999</v>
      </c>
      <c r="K351" s="66">
        <f>VLOOKUP(B351,'[1]PRADO  LC 90  VX AT 3400CC 5P T'!B$11:H$370,7,0)</f>
        <v>136608.98000000001</v>
      </c>
      <c r="L351" s="67">
        <f>VLOOKUP(B351,'[1]FORTUNER SR5 MT 4000CC 4X4'!B$12:H$402,7,0)</f>
        <v>538279.10899999994</v>
      </c>
      <c r="M351" s="68">
        <f>VLOOKUP(B351,'[1]PRADO  LC 150  TX AT 4000CC 5P'!B$11:H$353,7,0)</f>
        <v>66265.55</v>
      </c>
      <c r="N351" s="67">
        <f>VLOOKUP(B351,'[1]BURBUJA  LC 80  AUTANA FZJ80 '!B$12:H$369,7,0)</f>
        <v>136608.98000000001</v>
      </c>
      <c r="O351" s="67">
        <f>VLOOKUP(B351,'[1]PRADO  LC 150  TX-L AT 4000CC 5'!B$12:H$358,7,0)</f>
        <v>66265.55</v>
      </c>
      <c r="P351" s="65">
        <f t="shared" si="26"/>
        <v>135304.49</v>
      </c>
      <c r="Q351" s="65">
        <f t="shared" si="27"/>
        <v>533139.05449999997</v>
      </c>
      <c r="R351" s="65">
        <f t="shared" si="28"/>
        <v>65632.774999999994</v>
      </c>
      <c r="S351" s="65">
        <f t="shared" si="29"/>
        <v>135304.49</v>
      </c>
      <c r="T351" s="65">
        <f t="shared" si="30"/>
        <v>65632.774999999994</v>
      </c>
    </row>
    <row r="352" spans="1:20" s="4" customFormat="1" ht="19.5" customHeight="1">
      <c r="A352" s="5">
        <v>340</v>
      </c>
      <c r="B352" s="58" t="s">
        <v>469</v>
      </c>
      <c r="C352" s="61" t="s">
        <v>15</v>
      </c>
      <c r="D352" s="77" t="s">
        <v>19</v>
      </c>
      <c r="E352" s="79" t="s">
        <v>19</v>
      </c>
      <c r="F352" s="79" t="s">
        <v>19</v>
      </c>
      <c r="G352" s="77">
        <v>158000</v>
      </c>
      <c r="H352" s="79" t="s">
        <v>19</v>
      </c>
      <c r="I352" s="79" t="s">
        <v>19</v>
      </c>
      <c r="J352" s="80" t="s">
        <v>19</v>
      </c>
      <c r="K352" s="66" t="e">
        <f>VLOOKUP(B352,'[1]PRADO  LC 90  VX AT 3400CC 5P T'!B$11:H$370,7,0)</f>
        <v>#N/A</v>
      </c>
      <c r="L352" s="67" t="e">
        <f>VLOOKUP(B352,'[1]FORTUNER SR5 MT 4000CC 4X4'!B$12:H$402,7,0)</f>
        <v>#N/A</v>
      </c>
      <c r="M352" s="94" t="e">
        <f>VLOOKUP(B352,'[1]PRADO  LC 150  TX AT 4000CC 5P'!B$11:H$353,7,0)</f>
        <v>#N/A</v>
      </c>
      <c r="N352" s="67">
        <f>VLOOKUP(B352,'[1]BURBUJA  LC 80  AUTANA FZJ80 '!B$12:H$369,7,0)</f>
        <v>161076.26</v>
      </c>
      <c r="O352" s="67" t="e">
        <f>VLOOKUP(B352,'[1]PRADO  LC 150  TX-L AT 4000CC 5'!B$12:H$358,7,0)</f>
        <v>#N/A</v>
      </c>
      <c r="P352" s="65" t="s">
        <v>19</v>
      </c>
      <c r="Q352" s="65" t="s">
        <v>19</v>
      </c>
      <c r="R352" s="65" t="s">
        <v>19</v>
      </c>
      <c r="S352" s="65">
        <f t="shared" si="29"/>
        <v>159538.13</v>
      </c>
      <c r="T352" s="65" t="s">
        <v>19</v>
      </c>
    </row>
    <row r="353" spans="1:20" s="4" customFormat="1" ht="19.5" customHeight="1">
      <c r="A353" s="5">
        <v>341</v>
      </c>
      <c r="B353" s="58" t="s">
        <v>470</v>
      </c>
      <c r="C353" s="61" t="s">
        <v>15</v>
      </c>
      <c r="D353" s="76">
        <v>336000</v>
      </c>
      <c r="E353" s="77">
        <v>317001</v>
      </c>
      <c r="F353" s="77">
        <v>340000</v>
      </c>
      <c r="G353" s="79" t="s">
        <v>19</v>
      </c>
      <c r="H353" s="77">
        <v>340000</v>
      </c>
      <c r="I353" s="77">
        <v>340000</v>
      </c>
      <c r="J353" s="78">
        <v>317001</v>
      </c>
      <c r="K353" s="66">
        <f>VLOOKUP(B353,'[1]PRADO  LC 90  VX AT 3400CC 5P T'!B$11:H$370,7,0)</f>
        <v>342541.92</v>
      </c>
      <c r="L353" s="67">
        <f>VLOOKUP(B353,'[1]FORTUNER SR5 MT 4000CC 4X4'!B$12:H$402,7,0)</f>
        <v>323173.04100000003</v>
      </c>
      <c r="M353" s="68">
        <f>VLOOKUP(B353,'[1]PRADO  LC 150  TX AT 4000CC 5P'!B$11:H$353,7,0)</f>
        <v>346619.8</v>
      </c>
      <c r="N353" s="67" t="e">
        <f>VLOOKUP(B353,'[1]BURBUJA  LC 80  AUTANA FZJ80 '!B$12:H$369,7,0)</f>
        <v>#N/A</v>
      </c>
      <c r="O353" s="67">
        <f>VLOOKUP(B353,'[1]PRADO  LC 150  TX-L AT 4000CC 5'!B$12:H$358,7,0)</f>
        <v>346619.8</v>
      </c>
      <c r="P353" s="65">
        <f t="shared" si="26"/>
        <v>339270.95999999996</v>
      </c>
      <c r="Q353" s="65">
        <f t="shared" si="27"/>
        <v>320087.02049999998</v>
      </c>
      <c r="R353" s="65">
        <f t="shared" si="28"/>
        <v>343309.9</v>
      </c>
      <c r="S353" s="65" t="s">
        <v>19</v>
      </c>
      <c r="T353" s="65">
        <f t="shared" si="30"/>
        <v>343309.9</v>
      </c>
    </row>
    <row r="354" spans="1:20" s="4" customFormat="1" ht="19.5" customHeight="1">
      <c r="A354" s="5">
        <v>342</v>
      </c>
      <c r="B354" s="58" t="s">
        <v>471</v>
      </c>
      <c r="C354" s="61" t="s">
        <v>15</v>
      </c>
      <c r="D354" s="77" t="s">
        <v>19</v>
      </c>
      <c r="E354" s="77">
        <v>325000</v>
      </c>
      <c r="F354" s="79" t="s">
        <v>19</v>
      </c>
      <c r="G354" s="79" t="s">
        <v>69</v>
      </c>
      <c r="H354" s="79" t="s">
        <v>19</v>
      </c>
      <c r="I354" s="79" t="s">
        <v>19</v>
      </c>
      <c r="J354" s="78">
        <v>325000</v>
      </c>
      <c r="K354" s="66" t="e">
        <f>VLOOKUP(B354,'[1]PRADO  LC 90  VX AT 3400CC 5P T'!B$11:H$370,7,0)</f>
        <v>#N/A</v>
      </c>
      <c r="L354" s="67">
        <f>VLOOKUP(B354,'[1]FORTUNER SR5 MT 4000CC 4X4'!B$12:H$402,7,0)</f>
        <v>331327.75</v>
      </c>
      <c r="M354" s="94" t="e">
        <f>VLOOKUP(B354,'[1]PRADO  LC 150  TX AT 4000CC 5P'!B$11:H$353,7,0)</f>
        <v>#N/A</v>
      </c>
      <c r="N354" s="67" t="e">
        <f>VLOOKUP(B354,'[1]BURBUJA  LC 80  AUTANA FZJ80 '!B$12:H$369,7,0)</f>
        <v>#N/A</v>
      </c>
      <c r="O354" s="67" t="e">
        <f>VLOOKUP(B354,'[1]PRADO  LC 150  TX-L AT 4000CC 5'!B$12:H$358,7,0)</f>
        <v>#N/A</v>
      </c>
      <c r="P354" s="65" t="s">
        <v>19</v>
      </c>
      <c r="Q354" s="65">
        <f t="shared" si="27"/>
        <v>328163.875</v>
      </c>
      <c r="R354" s="65" t="s">
        <v>19</v>
      </c>
      <c r="S354" s="65" t="s">
        <v>19</v>
      </c>
      <c r="T354" s="65" t="s">
        <v>19</v>
      </c>
    </row>
    <row r="355" spans="1:20" s="4" customFormat="1" ht="19.5" customHeight="1">
      <c r="A355" s="5">
        <v>343</v>
      </c>
      <c r="B355" s="58" t="s">
        <v>472</v>
      </c>
      <c r="C355" s="61" t="s">
        <v>15</v>
      </c>
      <c r="D355" s="76">
        <v>294000</v>
      </c>
      <c r="E355" s="77">
        <v>268000</v>
      </c>
      <c r="F355" s="77">
        <v>321000</v>
      </c>
      <c r="G355" s="77">
        <v>308001</v>
      </c>
      <c r="H355" s="77">
        <v>321000</v>
      </c>
      <c r="I355" s="77">
        <v>321000</v>
      </c>
      <c r="J355" s="78">
        <v>268000</v>
      </c>
      <c r="K355" s="66">
        <f>VLOOKUP(B355,'[1]PRADO  LC 90  VX AT 3400CC 5P T'!B$11:H$370,7,0)</f>
        <v>459780.97</v>
      </c>
      <c r="L355" s="67">
        <f>VLOOKUP(B355,'[1]FORTUNER SR5 MT 4000CC 4X4'!B$12:H$402,7,0)</f>
        <v>273217.96000000002</v>
      </c>
      <c r="M355" s="68">
        <f>VLOOKUP(B355,'[1]PRADO  LC 150  TX AT 4000CC 5P'!B$11:H$353,7,0)</f>
        <v>327249.87</v>
      </c>
      <c r="N355" s="67">
        <f>VLOOKUP(B355,'[1]BURBUJA  LC 80  AUTANA FZJ80 '!B$12:H$369,7,0)</f>
        <v>313997.81099999999</v>
      </c>
      <c r="O355" s="67">
        <f>VLOOKUP(B355,'[1]PRADO  LC 150  TX-L AT 4000CC 5'!B$12:H$358,7,0)</f>
        <v>327249.87</v>
      </c>
      <c r="P355" s="65">
        <f t="shared" si="26"/>
        <v>376890.48499999999</v>
      </c>
      <c r="Q355" s="65">
        <f t="shared" si="27"/>
        <v>270608.98</v>
      </c>
      <c r="R355" s="65">
        <f t="shared" si="28"/>
        <v>324124.935</v>
      </c>
      <c r="S355" s="65">
        <f t="shared" si="29"/>
        <v>310999.40549999999</v>
      </c>
      <c r="T355" s="65">
        <f t="shared" si="30"/>
        <v>324124.935</v>
      </c>
    </row>
    <row r="356" spans="1:20" s="4" customFormat="1" ht="19.5" customHeight="1">
      <c r="A356" s="5">
        <v>344</v>
      </c>
      <c r="B356" s="58" t="s">
        <v>473</v>
      </c>
      <c r="C356" s="61" t="s">
        <v>15</v>
      </c>
      <c r="D356" s="76">
        <v>294000</v>
      </c>
      <c r="E356" s="77">
        <v>268000</v>
      </c>
      <c r="F356" s="77">
        <v>321000</v>
      </c>
      <c r="G356" s="77">
        <v>308001</v>
      </c>
      <c r="H356" s="77">
        <v>321000</v>
      </c>
      <c r="I356" s="77">
        <v>321000</v>
      </c>
      <c r="J356" s="78">
        <v>268000</v>
      </c>
      <c r="K356" s="66">
        <f>VLOOKUP(B356,'[1]PRADO  LC 90  VX AT 3400CC 5P T'!B$11:H$370,7,0)</f>
        <v>459780.97</v>
      </c>
      <c r="L356" s="67">
        <f>VLOOKUP(B356,'[1]FORTUNER SR5 MT 4000CC 4X4'!B$12:H$402,7,0)</f>
        <v>273217.96000000002</v>
      </c>
      <c r="M356" s="68">
        <f>VLOOKUP(B356,'[1]PRADO  LC 150  TX AT 4000CC 5P'!B$11:H$353,7,0)</f>
        <v>327249.87</v>
      </c>
      <c r="N356" s="67">
        <f>VLOOKUP(B356,'[1]BURBUJA  LC 80  AUTANA FZJ80 '!B$12:H$369,7,0)</f>
        <v>313997.81099999999</v>
      </c>
      <c r="O356" s="67">
        <f>VLOOKUP(B356,'[1]PRADO  LC 150  TX-L AT 4000CC 5'!B$12:H$358,7,0)</f>
        <v>327249.87</v>
      </c>
      <c r="P356" s="65">
        <f t="shared" si="26"/>
        <v>376890.48499999999</v>
      </c>
      <c r="Q356" s="65">
        <f t="shared" si="27"/>
        <v>270608.98</v>
      </c>
      <c r="R356" s="65">
        <f t="shared" si="28"/>
        <v>324124.935</v>
      </c>
      <c r="S356" s="65">
        <f t="shared" si="29"/>
        <v>310999.40549999999</v>
      </c>
      <c r="T356" s="65">
        <f t="shared" si="30"/>
        <v>324124.935</v>
      </c>
    </row>
    <row r="357" spans="1:20" s="4" customFormat="1" ht="19.5" customHeight="1">
      <c r="A357" s="5">
        <v>345</v>
      </c>
      <c r="B357" s="58" t="s">
        <v>474</v>
      </c>
      <c r="C357" s="61" t="s">
        <v>15</v>
      </c>
      <c r="D357" s="77" t="s">
        <v>19</v>
      </c>
      <c r="E357" s="77">
        <v>325000</v>
      </c>
      <c r="F357" s="79" t="s">
        <v>19</v>
      </c>
      <c r="G357" s="77">
        <v>695000</v>
      </c>
      <c r="H357" s="79" t="s">
        <v>19</v>
      </c>
      <c r="I357" s="79" t="s">
        <v>19</v>
      </c>
      <c r="J357" s="78">
        <v>325000</v>
      </c>
      <c r="K357" s="66" t="e">
        <f>VLOOKUP(B357,'[1]PRADO  LC 90  VX AT 3400CC 5P T'!B$11:H$370,7,0)</f>
        <v>#N/A</v>
      </c>
      <c r="L357" s="67">
        <f>VLOOKUP(B357,'[1]FORTUNER SR5 MT 4000CC 4X4'!B$12:H$402,7,0)</f>
        <v>331327.75</v>
      </c>
      <c r="M357" s="94" t="e">
        <f>VLOOKUP(B357,'[1]PRADO  LC 150  TX AT 4000CC 5P'!B$11:H$353,7,0)</f>
        <v>#N/A</v>
      </c>
      <c r="N357" s="67">
        <f>VLOOKUP(B357,'[1]BURBUJA  LC 80  AUTANA FZJ80 '!B$12:H$369,7,0)</f>
        <v>708531.65</v>
      </c>
      <c r="O357" s="67" t="e">
        <f>VLOOKUP(B357,'[1]PRADO  LC 150  TX-L AT 4000CC 5'!B$12:H$358,7,0)</f>
        <v>#N/A</v>
      </c>
      <c r="P357" s="65" t="s">
        <v>19</v>
      </c>
      <c r="Q357" s="65">
        <f t="shared" si="27"/>
        <v>328163.875</v>
      </c>
      <c r="R357" s="65" t="s">
        <v>19</v>
      </c>
      <c r="S357" s="65">
        <f t="shared" si="29"/>
        <v>701765.82499999995</v>
      </c>
      <c r="T357" s="65" t="s">
        <v>19</v>
      </c>
    </row>
    <row r="358" spans="1:20" s="4" customFormat="1" ht="19.5" customHeight="1">
      <c r="A358" s="5">
        <v>346</v>
      </c>
      <c r="B358" s="58" t="s">
        <v>475</v>
      </c>
      <c r="C358" s="61" t="s">
        <v>15</v>
      </c>
      <c r="D358" s="77" t="s">
        <v>19</v>
      </c>
      <c r="E358" s="77">
        <v>325000</v>
      </c>
      <c r="F358" s="79" t="s">
        <v>19</v>
      </c>
      <c r="G358" s="77">
        <v>695000</v>
      </c>
      <c r="H358" s="79" t="s">
        <v>19</v>
      </c>
      <c r="I358" s="79" t="s">
        <v>19</v>
      </c>
      <c r="J358" s="78">
        <v>325000</v>
      </c>
      <c r="K358" s="66" t="e">
        <f>VLOOKUP(B358,'[1]PRADO  LC 90  VX AT 3400CC 5P T'!B$11:H$370,7,0)</f>
        <v>#N/A</v>
      </c>
      <c r="L358" s="67">
        <f>VLOOKUP(B358,'[1]FORTUNER SR5 MT 4000CC 4X4'!B$12:H$402,7,0)</f>
        <v>331327.75</v>
      </c>
      <c r="M358" s="94" t="e">
        <f>VLOOKUP(B358,'[1]PRADO  LC 150  TX AT 4000CC 5P'!B$11:H$353,7,0)</f>
        <v>#N/A</v>
      </c>
      <c r="N358" s="67">
        <f>VLOOKUP(B358,'[1]BURBUJA  LC 80  AUTANA FZJ80 '!B$12:H$369,7,0)</f>
        <v>708531.65</v>
      </c>
      <c r="O358" s="67" t="e">
        <f>VLOOKUP(B358,'[1]PRADO  LC 150  TX-L AT 4000CC 5'!B$12:H$358,7,0)</f>
        <v>#N/A</v>
      </c>
      <c r="P358" s="65" t="s">
        <v>19</v>
      </c>
      <c r="Q358" s="65">
        <f t="shared" si="27"/>
        <v>328163.875</v>
      </c>
      <c r="R358" s="65" t="s">
        <v>19</v>
      </c>
      <c r="S358" s="65">
        <f t="shared" si="29"/>
        <v>701765.82499999995</v>
      </c>
      <c r="T358" s="65" t="s">
        <v>19</v>
      </c>
    </row>
    <row r="359" spans="1:20" s="4" customFormat="1" ht="19.5" customHeight="1">
      <c r="A359" s="5">
        <v>347</v>
      </c>
      <c r="B359" s="58" t="s">
        <v>476</v>
      </c>
      <c r="C359" s="61" t="s">
        <v>15</v>
      </c>
      <c r="D359" s="77" t="s">
        <v>19</v>
      </c>
      <c r="E359" s="77">
        <v>286999</v>
      </c>
      <c r="F359" s="79" t="s">
        <v>19</v>
      </c>
      <c r="G359" s="77">
        <v>542000</v>
      </c>
      <c r="H359" s="79" t="s">
        <v>19</v>
      </c>
      <c r="I359" s="79" t="s">
        <v>19</v>
      </c>
      <c r="J359" s="78">
        <v>286999</v>
      </c>
      <c r="K359" s="66" t="e">
        <f>VLOOKUP(B359,'[1]PRADO  LC 90  VX AT 3400CC 5P T'!B$11:H$370,7,0)</f>
        <v>#N/A</v>
      </c>
      <c r="L359" s="67">
        <f>VLOOKUP(B359,'[1]FORTUNER SR5 MT 4000CC 4X4'!B$12:H$402,7,0)</f>
        <v>292586.83899999998</v>
      </c>
      <c r="M359" s="94" t="e">
        <f>VLOOKUP(B359,'[1]PRADO  LC 150  TX AT 4000CC 5P'!B$11:H$353,7,0)</f>
        <v>#N/A</v>
      </c>
      <c r="N359" s="67">
        <f>VLOOKUP(B359,'[1]BURBUJA  LC 80  AUTANA FZJ80 '!B$12:H$369,7,0)</f>
        <v>552552.74</v>
      </c>
      <c r="O359" s="67" t="e">
        <f>VLOOKUP(B359,'[1]PRADO  LC 150  TX-L AT 4000CC 5'!B$12:H$358,7,0)</f>
        <v>#N/A</v>
      </c>
      <c r="P359" s="65" t="s">
        <v>19</v>
      </c>
      <c r="Q359" s="65">
        <f t="shared" si="27"/>
        <v>289792.91949999996</v>
      </c>
      <c r="R359" s="65" t="s">
        <v>19</v>
      </c>
      <c r="S359" s="65">
        <f t="shared" si="29"/>
        <v>547276.37</v>
      </c>
      <c r="T359" s="65" t="s">
        <v>19</v>
      </c>
    </row>
    <row r="360" spans="1:20" s="4" customFormat="1" ht="19.5" customHeight="1">
      <c r="A360" s="5">
        <v>348</v>
      </c>
      <c r="B360" s="58" t="s">
        <v>477</v>
      </c>
      <c r="C360" s="61" t="s">
        <v>15</v>
      </c>
      <c r="D360" s="77" t="s">
        <v>19</v>
      </c>
      <c r="E360" s="77">
        <v>198001</v>
      </c>
      <c r="F360" s="79" t="s">
        <v>19</v>
      </c>
      <c r="G360" s="77">
        <v>355000</v>
      </c>
      <c r="H360" s="79" t="s">
        <v>19</v>
      </c>
      <c r="I360" s="79" t="s">
        <v>19</v>
      </c>
      <c r="J360" s="78">
        <v>198001</v>
      </c>
      <c r="K360" s="66" t="e">
        <f>VLOOKUP(B360,'[1]PRADO  LC 90  VX AT 3400CC 5P T'!B$11:H$370,7,0)</f>
        <v>#N/A</v>
      </c>
      <c r="L360" s="67">
        <f>VLOOKUP(B360,'[1]FORTUNER SR5 MT 4000CC 4X4'!B$12:H$402,7,0)</f>
        <v>201856.111</v>
      </c>
      <c r="M360" s="94" t="e">
        <f>VLOOKUP(B360,'[1]PRADO  LC 150  TX AT 4000CC 5P'!B$11:H$353,7,0)</f>
        <v>#N/A</v>
      </c>
      <c r="N360" s="67">
        <f>VLOOKUP(B360,'[1]BURBUJA  LC 80  AUTANA FZJ80 '!B$12:H$369,7,0)</f>
        <v>361911.85</v>
      </c>
      <c r="O360" s="67" t="e">
        <f>VLOOKUP(B360,'[1]PRADO  LC 150  TX-L AT 4000CC 5'!B$12:H$358,7,0)</f>
        <v>#N/A</v>
      </c>
      <c r="P360" s="65" t="s">
        <v>19</v>
      </c>
      <c r="Q360" s="65">
        <f t="shared" si="27"/>
        <v>199928.55550000002</v>
      </c>
      <c r="R360" s="65" t="s">
        <v>19</v>
      </c>
      <c r="S360" s="65">
        <f t="shared" si="29"/>
        <v>358455.92499999999</v>
      </c>
      <c r="T360" s="65" t="s">
        <v>19</v>
      </c>
    </row>
    <row r="361" spans="1:20" s="4" customFormat="1" ht="19.5" customHeight="1">
      <c r="A361" s="5">
        <v>349</v>
      </c>
      <c r="B361" s="58" t="s">
        <v>478</v>
      </c>
      <c r="C361" s="61" t="s">
        <v>15</v>
      </c>
      <c r="D361" s="77" t="s">
        <v>19</v>
      </c>
      <c r="E361" s="77">
        <v>109000</v>
      </c>
      <c r="F361" s="79" t="s">
        <v>19</v>
      </c>
      <c r="G361" s="77">
        <v>355000</v>
      </c>
      <c r="H361" s="79" t="s">
        <v>19</v>
      </c>
      <c r="I361" s="79" t="s">
        <v>19</v>
      </c>
      <c r="J361" s="78">
        <v>109000</v>
      </c>
      <c r="K361" s="66" t="e">
        <f>VLOOKUP(B361,'[1]PRADO  LC 90  VX AT 3400CC 5P T'!B$11:H$370,7,0)</f>
        <v>#N/A</v>
      </c>
      <c r="L361" s="67">
        <f>VLOOKUP(B361,'[1]FORTUNER SR5 MT 4000CC 4X4'!B$12:H$402,7,0)</f>
        <v>111122.23</v>
      </c>
      <c r="M361" s="94" t="e">
        <f>VLOOKUP(B361,'[1]PRADO  LC 150  TX AT 4000CC 5P'!B$11:H$353,7,0)</f>
        <v>#N/A</v>
      </c>
      <c r="N361" s="67">
        <f>VLOOKUP(B361,'[1]BURBUJA  LC 80  AUTANA FZJ80 '!B$12:H$369,7,0)</f>
        <v>361911.85</v>
      </c>
      <c r="O361" s="67" t="e">
        <f>VLOOKUP(B361,'[1]PRADO  LC 150  TX-L AT 4000CC 5'!B$12:H$358,7,0)</f>
        <v>#N/A</v>
      </c>
      <c r="P361" s="65" t="s">
        <v>19</v>
      </c>
      <c r="Q361" s="65">
        <f t="shared" si="27"/>
        <v>110061.11499999999</v>
      </c>
      <c r="R361" s="65" t="s">
        <v>19</v>
      </c>
      <c r="S361" s="65">
        <f t="shared" si="29"/>
        <v>358455.92499999999</v>
      </c>
      <c r="T361" s="65" t="s">
        <v>19</v>
      </c>
    </row>
    <row r="362" spans="1:20" s="4" customFormat="1" ht="19.5" customHeight="1">
      <c r="A362" s="5">
        <v>350</v>
      </c>
      <c r="B362" s="58" t="s">
        <v>479</v>
      </c>
      <c r="C362" s="61" t="s">
        <v>15</v>
      </c>
      <c r="D362" s="76">
        <v>375000</v>
      </c>
      <c r="E362" s="77">
        <v>364860</v>
      </c>
      <c r="F362" s="77">
        <v>344000</v>
      </c>
      <c r="G362" s="77">
        <v>495000</v>
      </c>
      <c r="H362" s="77">
        <v>344000</v>
      </c>
      <c r="I362" s="77">
        <v>344000</v>
      </c>
      <c r="J362" s="78">
        <v>364860</v>
      </c>
      <c r="K362" s="66">
        <f>VLOOKUP(B362,'[1]PRADO  LC 90  VX AT 3400CC 5P T'!B$11:H$370,7,0)</f>
        <v>382301.25</v>
      </c>
      <c r="L362" s="67">
        <f>VLOOKUP(B362,'[1]FORTUNER SR5 MT 4000CC 4X4'!B$12:H$402,7,0)</f>
        <v>422060.58</v>
      </c>
      <c r="M362" s="68">
        <f>VLOOKUP(B362,'[1]PRADO  LC 150  TX AT 4000CC 5P'!B$11:H$353,7,0)</f>
        <v>350697.68</v>
      </c>
      <c r="N362" s="67">
        <f>VLOOKUP(B362,'[1]BURBUJA  LC 80  AUTANA FZJ80 '!B$12:H$369,7,0)</f>
        <v>504637.65</v>
      </c>
      <c r="O362" s="67">
        <f>VLOOKUP(B362,'[1]PRADO  LC 150  TX-L AT 4000CC 5'!B$12:H$358,7,0)</f>
        <v>350697.68</v>
      </c>
      <c r="P362" s="65">
        <f t="shared" si="26"/>
        <v>378650.625</v>
      </c>
      <c r="Q362" s="65">
        <f t="shared" si="27"/>
        <v>393460.29000000004</v>
      </c>
      <c r="R362" s="65">
        <f t="shared" si="28"/>
        <v>347348.83999999997</v>
      </c>
      <c r="S362" s="65">
        <f t="shared" si="29"/>
        <v>499818.82500000001</v>
      </c>
      <c r="T362" s="65">
        <f t="shared" si="30"/>
        <v>347348.83999999997</v>
      </c>
    </row>
    <row r="363" spans="1:20" s="4" customFormat="1" ht="19.5" customHeight="1">
      <c r="A363" s="5">
        <v>351</v>
      </c>
      <c r="B363" s="58" t="s">
        <v>480</v>
      </c>
      <c r="C363" s="61" t="s">
        <v>15</v>
      </c>
      <c r="D363" s="76">
        <v>375000</v>
      </c>
      <c r="E363" s="77">
        <v>272170</v>
      </c>
      <c r="F363" s="77">
        <v>297000</v>
      </c>
      <c r="G363" s="77">
        <v>308001</v>
      </c>
      <c r="H363" s="77">
        <v>297000</v>
      </c>
      <c r="I363" s="77">
        <v>297000</v>
      </c>
      <c r="J363" s="78">
        <v>272170</v>
      </c>
      <c r="K363" s="66">
        <f>VLOOKUP(B363,'[1]PRADO  LC 90  VX AT 3400CC 5P T'!B$11:H$370,7,0)</f>
        <v>382301.25</v>
      </c>
      <c r="L363" s="67">
        <f>VLOOKUP(B363,'[1]FORTUNER SR5 MT 4000CC 4X4'!B$12:H$402,7,0)</f>
        <v>289528.429</v>
      </c>
      <c r="M363" s="68">
        <f>VLOOKUP(B363,'[1]PRADO  LC 150  TX AT 4000CC 5P'!B$11:H$353,7,0)</f>
        <v>302782.59000000003</v>
      </c>
      <c r="N363" s="67">
        <f>VLOOKUP(B363,'[1]BURBUJA  LC 80  AUTANA FZJ80 '!B$12:H$369,7,0)</f>
        <v>313997.81099999999</v>
      </c>
      <c r="O363" s="67">
        <f>VLOOKUP(B363,'[1]PRADO  LC 150  TX-L AT 4000CC 5'!B$12:H$358,7,0)</f>
        <v>302782.59000000003</v>
      </c>
      <c r="P363" s="65">
        <f t="shared" si="26"/>
        <v>378650.625</v>
      </c>
      <c r="Q363" s="65">
        <f t="shared" si="27"/>
        <v>280849.2145</v>
      </c>
      <c r="R363" s="65">
        <f t="shared" si="28"/>
        <v>299891.29500000004</v>
      </c>
      <c r="S363" s="65">
        <f t="shared" si="29"/>
        <v>310999.40549999999</v>
      </c>
      <c r="T363" s="65">
        <f t="shared" si="30"/>
        <v>299891.29500000004</v>
      </c>
    </row>
    <row r="364" spans="1:20" s="4" customFormat="1" ht="19.5" customHeight="1">
      <c r="A364" s="5">
        <v>352</v>
      </c>
      <c r="B364" s="58" t="s">
        <v>481</v>
      </c>
      <c r="C364" s="61" t="s">
        <v>15</v>
      </c>
      <c r="D364" s="76">
        <v>544000</v>
      </c>
      <c r="E364" s="77">
        <v>272170</v>
      </c>
      <c r="F364" s="77">
        <v>297000</v>
      </c>
      <c r="G364" s="77">
        <v>308001</v>
      </c>
      <c r="H364" s="77">
        <v>297000</v>
      </c>
      <c r="I364" s="77">
        <v>297000</v>
      </c>
      <c r="J364" s="78">
        <v>272170</v>
      </c>
      <c r="K364" s="66">
        <f>VLOOKUP(B364,'[1]PRADO  LC 90  VX AT 3400CC 5P T'!B$11:H$370,7,0)</f>
        <v>554591.68000000005</v>
      </c>
      <c r="L364" s="67">
        <f>VLOOKUP(B364,'[1]FORTUNER SR5 MT 4000CC 4X4'!B$12:H$402,7,0)</f>
        <v>289528.429</v>
      </c>
      <c r="M364" s="68">
        <f>VLOOKUP(B364,'[1]PRADO  LC 150  TX AT 4000CC 5P'!B$11:H$353,7,0)</f>
        <v>302782.59000000003</v>
      </c>
      <c r="N364" s="67">
        <f>VLOOKUP(B364,'[1]BURBUJA  LC 80  AUTANA FZJ80 '!B$12:H$369,7,0)</f>
        <v>313997.81099999999</v>
      </c>
      <c r="O364" s="67">
        <f>VLOOKUP(B364,'[1]PRADO  LC 150  TX-L AT 4000CC 5'!B$12:H$358,7,0)</f>
        <v>302782.59000000003</v>
      </c>
      <c r="P364" s="65">
        <f t="shared" si="26"/>
        <v>549295.84000000008</v>
      </c>
      <c r="Q364" s="65">
        <f t="shared" si="27"/>
        <v>280849.2145</v>
      </c>
      <c r="R364" s="65">
        <f t="shared" si="28"/>
        <v>299891.29500000004</v>
      </c>
      <c r="S364" s="65">
        <f t="shared" si="29"/>
        <v>310999.40549999999</v>
      </c>
      <c r="T364" s="65">
        <f t="shared" si="30"/>
        <v>299891.29500000004</v>
      </c>
    </row>
    <row r="365" spans="1:20" s="4" customFormat="1" ht="19.5" customHeight="1">
      <c r="A365" s="5">
        <v>353</v>
      </c>
      <c r="B365" s="58" t="s">
        <v>482</v>
      </c>
      <c r="C365" s="61" t="s">
        <v>15</v>
      </c>
      <c r="D365" s="76">
        <v>544000</v>
      </c>
      <c r="E365" s="77">
        <v>482000</v>
      </c>
      <c r="F365" s="77">
        <v>696000</v>
      </c>
      <c r="G365" s="77">
        <v>295000</v>
      </c>
      <c r="H365" s="77">
        <v>696000</v>
      </c>
      <c r="I365" s="77">
        <v>696000</v>
      </c>
      <c r="J365" s="78">
        <v>482000</v>
      </c>
      <c r="K365" s="66">
        <f>VLOOKUP(B365,'[1]PRADO  LC 90  VX AT 3400CC 5P T'!B$11:H$370,7,0)</f>
        <v>554591.68000000005</v>
      </c>
      <c r="L365" s="67">
        <f>VLOOKUP(B365,'[1]FORTUNER SR5 MT 4000CC 4X4'!B$12:H$402,7,0)</f>
        <v>491384.54</v>
      </c>
      <c r="M365" s="68">
        <f>VLOOKUP(B365,'[1]PRADO  LC 150  TX AT 4000CC 5P'!B$11:H$353,7,0)</f>
        <v>709551.12</v>
      </c>
      <c r="N365" s="67">
        <f>VLOOKUP(B365,'[1]BURBUJA  LC 80  AUTANA FZJ80 '!B$12:H$369,7,0)</f>
        <v>300743.65000000002</v>
      </c>
      <c r="O365" s="67">
        <f>VLOOKUP(B365,'[1]PRADO  LC 150  TX-L AT 4000CC 5'!B$12:H$358,7,0)</f>
        <v>709551.12</v>
      </c>
      <c r="P365" s="65">
        <f t="shared" si="26"/>
        <v>549295.84000000008</v>
      </c>
      <c r="Q365" s="65">
        <f t="shared" si="27"/>
        <v>486692.27</v>
      </c>
      <c r="R365" s="65">
        <f t="shared" si="28"/>
        <v>702775.56</v>
      </c>
      <c r="S365" s="65">
        <f t="shared" si="29"/>
        <v>297871.82500000001</v>
      </c>
      <c r="T365" s="65">
        <f t="shared" si="30"/>
        <v>702775.56</v>
      </c>
    </row>
    <row r="366" spans="1:20" s="4" customFormat="1" ht="19.5" customHeight="1">
      <c r="A366" s="5">
        <v>354</v>
      </c>
      <c r="B366" s="58" t="s">
        <v>483</v>
      </c>
      <c r="C366" s="61" t="s">
        <v>15</v>
      </c>
      <c r="D366" s="77" t="s">
        <v>19</v>
      </c>
      <c r="E366" s="79" t="s">
        <v>19</v>
      </c>
      <c r="F366" s="79" t="s">
        <v>19</v>
      </c>
      <c r="G366" s="77">
        <v>359000</v>
      </c>
      <c r="H366" s="79" t="s">
        <v>19</v>
      </c>
      <c r="I366" s="79" t="s">
        <v>19</v>
      </c>
      <c r="J366" s="80" t="s">
        <v>19</v>
      </c>
      <c r="K366" s="66" t="e">
        <f>VLOOKUP(B366,'[1]PRADO  LC 90  VX AT 3400CC 5P T'!B$11:H$370,7,0)</f>
        <v>#N/A</v>
      </c>
      <c r="L366" s="67" t="e">
        <f>VLOOKUP(B366,'[1]FORTUNER SR5 MT 4000CC 4X4'!B$12:H$402,7,0)</f>
        <v>#N/A</v>
      </c>
      <c r="M366" s="94" t="e">
        <f>VLOOKUP(B366,'[1]PRADO  LC 150  TX AT 4000CC 5P'!B$11:H$353,7,0)</f>
        <v>#N/A</v>
      </c>
      <c r="N366" s="67">
        <f>VLOOKUP(B366,'[1]BURBUJA  LC 80  AUTANA FZJ80 '!B$12:H$369,7,0)</f>
        <v>365989.73</v>
      </c>
      <c r="O366" s="67" t="e">
        <f>VLOOKUP(B366,'[1]PRADO  LC 150  TX-L AT 4000CC 5'!B$12:H$358,7,0)</f>
        <v>#N/A</v>
      </c>
      <c r="P366" s="65" t="s">
        <v>19</v>
      </c>
      <c r="Q366" s="65" t="s">
        <v>19</v>
      </c>
      <c r="R366" s="65" t="s">
        <v>19</v>
      </c>
      <c r="S366" s="65">
        <f t="shared" si="29"/>
        <v>362494.86499999999</v>
      </c>
      <c r="T366" s="65" t="s">
        <v>19</v>
      </c>
    </row>
    <row r="367" spans="1:20" s="4" customFormat="1" ht="19.5" customHeight="1">
      <c r="A367" s="5">
        <v>355</v>
      </c>
      <c r="B367" s="58" t="s">
        <v>484</v>
      </c>
      <c r="C367" s="61" t="s">
        <v>15</v>
      </c>
      <c r="D367" s="76">
        <v>484000</v>
      </c>
      <c r="E367" s="77">
        <v>321000</v>
      </c>
      <c r="F367" s="77">
        <v>1591000</v>
      </c>
      <c r="G367" s="77">
        <v>442001</v>
      </c>
      <c r="H367" s="77">
        <v>1591000</v>
      </c>
      <c r="I367" s="77">
        <v>1591000</v>
      </c>
      <c r="J367" s="78">
        <v>321000</v>
      </c>
      <c r="K367" s="66">
        <f>VLOOKUP(B367,'[1]PRADO  LC 90  VX AT 3400CC 5P T'!B$11:H$370,7,0)</f>
        <v>493423.48</v>
      </c>
      <c r="L367" s="67">
        <f>VLOOKUP(B367,'[1]FORTUNER SR5 MT 4000CC 4X4'!B$12:H$402,7,0)</f>
        <v>327249.87</v>
      </c>
      <c r="M367" s="68">
        <f>VLOOKUP(B367,'[1]PRADO  LC 150  TX AT 4000CC 5P'!B$11:H$353,7,0)</f>
        <v>1621976.77</v>
      </c>
      <c r="N367" s="67">
        <f>VLOOKUP(B367,'[1]BURBUJA  LC 80  AUTANA FZJ80 '!B$12:H$369,7,0)</f>
        <v>450606.79099999997</v>
      </c>
      <c r="O367" s="67">
        <f>VLOOKUP(B367,'[1]PRADO  LC 150  TX-L AT 4000CC 5'!B$12:H$358,7,0)</f>
        <v>1621976.77</v>
      </c>
      <c r="P367" s="65">
        <f t="shared" si="26"/>
        <v>488711.74</v>
      </c>
      <c r="Q367" s="65">
        <f t="shared" si="27"/>
        <v>324124.935</v>
      </c>
      <c r="R367" s="65">
        <f t="shared" si="28"/>
        <v>1606488.385</v>
      </c>
      <c r="S367" s="65">
        <f t="shared" si="29"/>
        <v>446303.89549999998</v>
      </c>
      <c r="T367" s="65">
        <f t="shared" si="30"/>
        <v>1606488.385</v>
      </c>
    </row>
    <row r="368" spans="1:20" s="4" customFormat="1" ht="19.5" customHeight="1">
      <c r="A368" s="5">
        <v>356</v>
      </c>
      <c r="B368" s="58" t="s">
        <v>485</v>
      </c>
      <c r="C368" s="61" t="s">
        <v>15</v>
      </c>
      <c r="D368" s="76">
        <v>484000</v>
      </c>
      <c r="E368" s="77">
        <v>321000</v>
      </c>
      <c r="F368" s="79" t="s">
        <v>19</v>
      </c>
      <c r="G368" s="77">
        <v>442001</v>
      </c>
      <c r="H368" s="79" t="s">
        <v>19</v>
      </c>
      <c r="I368" s="79" t="s">
        <v>19</v>
      </c>
      <c r="J368" s="78">
        <v>321000</v>
      </c>
      <c r="K368" s="66">
        <f>VLOOKUP(B368,'[1]PRADO  LC 90  VX AT 3400CC 5P T'!B$11:H$370,7,0)</f>
        <v>493423.48</v>
      </c>
      <c r="L368" s="67">
        <f>VLOOKUP(B368,'[1]FORTUNER SR5 MT 4000CC 4X4'!B$12:H$402,7,0)</f>
        <v>327249.87</v>
      </c>
      <c r="M368" s="68">
        <f>VLOOKUP(B368,'[1]PRADO  LC 150  TX AT 4000CC 5P'!B$11:H$353,7,0)</f>
        <v>356814.5</v>
      </c>
      <c r="N368" s="67">
        <f>VLOOKUP(B368,'[1]BURBUJA  LC 80  AUTANA FZJ80 '!B$12:H$369,7,0)</f>
        <v>450606.79099999997</v>
      </c>
      <c r="O368" s="67">
        <f>VLOOKUP(B368,'[1]PRADO  LC 150  TX-L AT 4000CC 5'!B$12:H$358,7,0)</f>
        <v>356814.5</v>
      </c>
      <c r="P368" s="65">
        <f t="shared" si="26"/>
        <v>488711.74</v>
      </c>
      <c r="Q368" s="65">
        <f t="shared" si="27"/>
        <v>324124.935</v>
      </c>
      <c r="R368" s="65">
        <f t="shared" si="28"/>
        <v>356814.5</v>
      </c>
      <c r="S368" s="65">
        <f t="shared" si="29"/>
        <v>446303.89549999998</v>
      </c>
      <c r="T368" s="65">
        <f t="shared" si="30"/>
        <v>356814.5</v>
      </c>
    </row>
    <row r="369" spans="1:20" s="4" customFormat="1" ht="19.5" customHeight="1">
      <c r="A369" s="5">
        <v>357</v>
      </c>
      <c r="B369" s="58" t="s">
        <v>486</v>
      </c>
      <c r="C369" s="61" t="s">
        <v>15</v>
      </c>
      <c r="D369" s="76">
        <v>375000</v>
      </c>
      <c r="E369" s="77">
        <v>364860</v>
      </c>
      <c r="F369" s="77">
        <v>305001</v>
      </c>
      <c r="G369" s="77">
        <v>387000</v>
      </c>
      <c r="H369" s="77">
        <v>305001</v>
      </c>
      <c r="I369" s="77">
        <v>305001</v>
      </c>
      <c r="J369" s="78">
        <v>364860</v>
      </c>
      <c r="K369" s="66">
        <f>VLOOKUP(B369,'[1]PRADO  LC 90  VX AT 3400CC 5P T'!B$11:H$370,7,0)</f>
        <v>382301.25</v>
      </c>
      <c r="L369" s="67">
        <f>VLOOKUP(B369,'[1]FORTUNER SR5 MT 4000CC 4X4'!B$12:H$402,7,0)</f>
        <v>422060.58</v>
      </c>
      <c r="M369" s="68">
        <f>VLOOKUP(B369,'[1]PRADO  LC 150  TX AT 4000CC 5P'!B$11:H$353,7,0)</f>
        <v>310939.40100000001</v>
      </c>
      <c r="N369" s="67">
        <f>VLOOKUP(B369,'[1]BURBUJA  LC 80  AUTANA FZJ80 '!B$12:H$369,7,0)</f>
        <v>394534.89</v>
      </c>
      <c r="O369" s="67">
        <f>VLOOKUP(B369,'[1]PRADO  LC 150  TX-L AT 4000CC 5'!B$12:H$358,7,0)</f>
        <v>310939.40100000001</v>
      </c>
      <c r="P369" s="65">
        <f t="shared" si="26"/>
        <v>378650.625</v>
      </c>
      <c r="Q369" s="65">
        <f t="shared" si="27"/>
        <v>393460.29000000004</v>
      </c>
      <c r="R369" s="65">
        <f t="shared" si="28"/>
        <v>307970.20050000004</v>
      </c>
      <c r="S369" s="65">
        <f t="shared" si="29"/>
        <v>390767.44500000001</v>
      </c>
      <c r="T369" s="65">
        <f t="shared" si="30"/>
        <v>307970.20050000004</v>
      </c>
    </row>
    <row r="370" spans="1:20" s="4" customFormat="1" ht="19.5" customHeight="1">
      <c r="A370" s="5">
        <v>358</v>
      </c>
      <c r="B370" s="58" t="s">
        <v>487</v>
      </c>
      <c r="C370" s="61" t="s">
        <v>15</v>
      </c>
      <c r="D370" s="76">
        <v>1009000</v>
      </c>
      <c r="E370" s="79" t="s">
        <v>69</v>
      </c>
      <c r="F370" s="77">
        <v>65000</v>
      </c>
      <c r="G370" s="77">
        <v>840000</v>
      </c>
      <c r="H370" s="77">
        <v>65000</v>
      </c>
      <c r="I370" s="77">
        <v>65000</v>
      </c>
      <c r="J370" s="80" t="s">
        <v>69</v>
      </c>
      <c r="K370" s="66">
        <f>VLOOKUP(B370,'[1]PRADO  LC 90  VX AT 3400CC 5P T'!B$11:H$370,7,0)</f>
        <v>611682</v>
      </c>
      <c r="L370" s="67" t="e">
        <f>VLOOKUP(B370,'[1]FORTUNER SR5 MT 4000CC 4X4'!B$12:H$402,7,0)</f>
        <v>#N/A</v>
      </c>
      <c r="M370" s="68">
        <f>VLOOKUP(B370,'[1]PRADO  LC 150  TX AT 4000CC 5P'!B$11:H$353,7,0)</f>
        <v>66265.55</v>
      </c>
      <c r="N370" s="67">
        <f>VLOOKUP(B370,'[1]BURBUJA  LC 80  AUTANA FZJ80 '!B$12:H$369,7,0)</f>
        <v>940970.81</v>
      </c>
      <c r="O370" s="67">
        <f>VLOOKUP(B370,'[1]PRADO  LC 150  TX-L AT 4000CC 5'!B$12:H$358,7,0)</f>
        <v>66265.55</v>
      </c>
      <c r="P370" s="65">
        <f t="shared" si="26"/>
        <v>810341</v>
      </c>
      <c r="Q370" s="65" t="s">
        <v>19</v>
      </c>
      <c r="R370" s="65">
        <f t="shared" si="28"/>
        <v>65632.774999999994</v>
      </c>
      <c r="S370" s="65">
        <f t="shared" si="29"/>
        <v>890485.40500000003</v>
      </c>
      <c r="T370" s="65">
        <f t="shared" si="30"/>
        <v>65632.774999999994</v>
      </c>
    </row>
    <row r="371" spans="1:20" s="4" customFormat="1" ht="19.5" customHeight="1">
      <c r="A371" s="5">
        <v>359</v>
      </c>
      <c r="B371" s="58" t="s">
        <v>488</v>
      </c>
      <c r="C371" s="61" t="s">
        <v>15</v>
      </c>
      <c r="D371" s="76">
        <v>469000</v>
      </c>
      <c r="E371" s="79" t="s">
        <v>19</v>
      </c>
      <c r="F371" s="79" t="s">
        <v>19</v>
      </c>
      <c r="G371" s="77">
        <v>469000</v>
      </c>
      <c r="H371" s="79" t="s">
        <v>19</v>
      </c>
      <c r="I371" s="79" t="s">
        <v>19</v>
      </c>
      <c r="J371" s="80" t="s">
        <v>19</v>
      </c>
      <c r="K371" s="66">
        <f>VLOOKUP(B371,'[1]PRADO  LC 90  VX AT 3400CC 5P T'!B$11:H$370,7,0)</f>
        <v>509735</v>
      </c>
      <c r="L371" s="67" t="e">
        <f>VLOOKUP(B371,'[1]FORTUNER SR5 MT 4000CC 4X4'!B$12:H$402,7,0)</f>
        <v>#N/A</v>
      </c>
      <c r="M371" s="68" t="e">
        <f>VLOOKUP(B371,'[1]PRADO  LC 150  TX AT 4000CC 5P'!B$11:H$353,7,0)</f>
        <v>#N/A</v>
      </c>
      <c r="N371" s="67">
        <f>VLOOKUP(B371,'[1]BURBUJA  LC 80  AUTANA FZJ80 '!B$12:H$369,7,0)</f>
        <v>525027.05000000005</v>
      </c>
      <c r="O371" s="67" t="e">
        <f>VLOOKUP(B371,'[1]PRADO  LC 150  TX-L AT 4000CC 5'!B$12:H$358,7,0)</f>
        <v>#N/A</v>
      </c>
      <c r="P371" s="65">
        <f t="shared" si="26"/>
        <v>489367.5</v>
      </c>
      <c r="Q371" s="65" t="s">
        <v>19</v>
      </c>
      <c r="R371" s="65" t="s">
        <v>19</v>
      </c>
      <c r="S371" s="65">
        <f t="shared" si="29"/>
        <v>497013.52500000002</v>
      </c>
      <c r="T371" s="65" t="s">
        <v>19</v>
      </c>
    </row>
    <row r="372" spans="1:20" s="4" customFormat="1" ht="19.5" customHeight="1">
      <c r="A372" s="5">
        <v>360</v>
      </c>
      <c r="B372" s="58" t="s">
        <v>489</v>
      </c>
      <c r="C372" s="61" t="s">
        <v>15</v>
      </c>
      <c r="D372" s="76">
        <v>1059000</v>
      </c>
      <c r="E372" s="77">
        <v>467000</v>
      </c>
      <c r="F372" s="79" t="s">
        <v>19</v>
      </c>
      <c r="G372" s="79" t="s">
        <v>19</v>
      </c>
      <c r="H372" s="79" t="s">
        <v>19</v>
      </c>
      <c r="I372" s="79" t="s">
        <v>19</v>
      </c>
      <c r="J372" s="78">
        <v>467000</v>
      </c>
      <c r="K372" s="66">
        <f>VLOOKUP(B372,'[1]PRADO  LC 90  VX AT 3400CC 5P T'!B$11:H$370,7,0)</f>
        <v>1079618.73</v>
      </c>
      <c r="L372" s="67">
        <f>VLOOKUP(B372,'[1]FORTUNER SR5 MT 4000CC 4X4'!B$12:H$402,7,0)</f>
        <v>476092.49</v>
      </c>
      <c r="M372" s="68" t="e">
        <f>VLOOKUP(B372,'[1]PRADO  LC 150  TX AT 4000CC 5P'!B$11:H$353,7,0)</f>
        <v>#N/A</v>
      </c>
      <c r="N372" s="67" t="e">
        <f>VLOOKUP(B372,'[1]BURBUJA  LC 80  AUTANA FZJ80 '!B$12:H$369,7,0)</f>
        <v>#N/A</v>
      </c>
      <c r="O372" s="67" t="e">
        <f>VLOOKUP(B372,'[1]PRADO  LC 150  TX-L AT 4000CC 5'!B$12:H$358,7,0)</f>
        <v>#N/A</v>
      </c>
      <c r="P372" s="65">
        <f t="shared" si="26"/>
        <v>1069309.365</v>
      </c>
      <c r="Q372" s="65">
        <f t="shared" si="27"/>
        <v>471546.245</v>
      </c>
      <c r="R372" s="65" t="s">
        <v>19</v>
      </c>
      <c r="S372" s="65" t="s">
        <v>19</v>
      </c>
      <c r="T372" s="65" t="s">
        <v>19</v>
      </c>
    </row>
    <row r="373" spans="1:20" s="4" customFormat="1" ht="19.5" customHeight="1">
      <c r="A373" s="5">
        <v>361</v>
      </c>
      <c r="B373" s="58" t="s">
        <v>490</v>
      </c>
      <c r="C373" s="61" t="s">
        <v>15</v>
      </c>
      <c r="D373" s="76">
        <v>1059000</v>
      </c>
      <c r="E373" s="77">
        <v>467000</v>
      </c>
      <c r="F373" s="79" t="s">
        <v>19</v>
      </c>
      <c r="G373" s="79" t="s">
        <v>19</v>
      </c>
      <c r="H373" s="79" t="s">
        <v>19</v>
      </c>
      <c r="I373" s="79" t="s">
        <v>19</v>
      </c>
      <c r="J373" s="78">
        <v>467000</v>
      </c>
      <c r="K373" s="66">
        <f>VLOOKUP(B373,'[1]PRADO  LC 90  VX AT 3400CC 5P T'!B$11:H$370,7,0)</f>
        <v>1079618.73</v>
      </c>
      <c r="L373" s="67">
        <f>VLOOKUP(B373,'[1]FORTUNER SR5 MT 4000CC 4X4'!B$12:H$402,7,0)</f>
        <v>476092.49</v>
      </c>
      <c r="M373" s="68" t="e">
        <f>VLOOKUP(B373,'[1]PRADO  LC 150  TX AT 4000CC 5P'!B$11:H$353,7,0)</f>
        <v>#N/A</v>
      </c>
      <c r="N373" s="67" t="e">
        <f>VLOOKUP(B373,'[1]BURBUJA  LC 80  AUTANA FZJ80 '!B$12:H$369,7,0)</f>
        <v>#N/A</v>
      </c>
      <c r="O373" s="67" t="e">
        <f>VLOOKUP(B373,'[1]PRADO  LC 150  TX-L AT 4000CC 5'!B$12:H$358,7,0)</f>
        <v>#N/A</v>
      </c>
      <c r="P373" s="65">
        <f t="shared" si="26"/>
        <v>1069309.365</v>
      </c>
      <c r="Q373" s="65">
        <f t="shared" si="27"/>
        <v>471546.245</v>
      </c>
      <c r="R373" s="65" t="s">
        <v>19</v>
      </c>
      <c r="S373" s="65" t="s">
        <v>19</v>
      </c>
      <c r="T373" s="65" t="s">
        <v>19</v>
      </c>
    </row>
    <row r="374" spans="1:20" s="4" customFormat="1" ht="19.5" customHeight="1">
      <c r="A374" s="5">
        <v>362</v>
      </c>
      <c r="B374" s="58" t="s">
        <v>491</v>
      </c>
      <c r="C374" s="61" t="s">
        <v>15</v>
      </c>
      <c r="D374" s="76">
        <v>1059000</v>
      </c>
      <c r="E374" s="77">
        <v>467000</v>
      </c>
      <c r="F374" s="79" t="s">
        <v>19</v>
      </c>
      <c r="G374" s="79" t="s">
        <v>19</v>
      </c>
      <c r="H374" s="79" t="s">
        <v>19</v>
      </c>
      <c r="I374" s="79" t="s">
        <v>19</v>
      </c>
      <c r="J374" s="78">
        <v>467000</v>
      </c>
      <c r="K374" s="66">
        <f>VLOOKUP(B374,'[1]PRADO  LC 90  VX AT 3400CC 5P T'!B$11:H$370,7,0)</f>
        <v>1079618.73</v>
      </c>
      <c r="L374" s="67">
        <f>VLOOKUP(B374,'[1]FORTUNER SR5 MT 4000CC 4X4'!B$12:H$402,7,0)</f>
        <v>476092.49</v>
      </c>
      <c r="M374" s="68" t="e">
        <f>VLOOKUP(B374,'[1]PRADO  LC 150  TX AT 4000CC 5P'!B$11:H$353,7,0)</f>
        <v>#N/A</v>
      </c>
      <c r="N374" s="67" t="e">
        <f>VLOOKUP(B374,'[1]BURBUJA  LC 80  AUTANA FZJ80 '!B$12:H$369,7,0)</f>
        <v>#N/A</v>
      </c>
      <c r="O374" s="67" t="e">
        <f>VLOOKUP(B374,'[1]PRADO  LC 150  TX-L AT 4000CC 5'!B$12:H$358,7,0)</f>
        <v>#N/A</v>
      </c>
      <c r="P374" s="65">
        <f t="shared" si="26"/>
        <v>1069309.365</v>
      </c>
      <c r="Q374" s="65">
        <f t="shared" si="27"/>
        <v>471546.245</v>
      </c>
      <c r="R374" s="65" t="s">
        <v>19</v>
      </c>
      <c r="S374" s="65" t="s">
        <v>19</v>
      </c>
      <c r="T374" s="65" t="s">
        <v>19</v>
      </c>
    </row>
    <row r="375" spans="1:20" s="4" customFormat="1" ht="19.5" customHeight="1">
      <c r="A375" s="5">
        <v>363</v>
      </c>
      <c r="B375" s="58" t="s">
        <v>492</v>
      </c>
      <c r="C375" s="61" t="s">
        <v>15</v>
      </c>
      <c r="D375" s="76">
        <v>413000</v>
      </c>
      <c r="E375" s="77">
        <v>358000</v>
      </c>
      <c r="F375" s="79" t="s">
        <v>19</v>
      </c>
      <c r="G375" s="79" t="s">
        <v>19</v>
      </c>
      <c r="H375" s="79" t="s">
        <v>19</v>
      </c>
      <c r="I375" s="79" t="s">
        <v>19</v>
      </c>
      <c r="J375" s="78">
        <v>358000</v>
      </c>
      <c r="K375" s="66">
        <f>VLOOKUP(B375,'[1]PRADO  LC 90  VX AT 3400CC 5P T'!B$11:H$370,7,0)</f>
        <v>421041.11</v>
      </c>
      <c r="L375" s="67">
        <f>VLOOKUP(B375,'[1]FORTUNER SR5 MT 4000CC 4X4'!B$12:H$402,7,0)</f>
        <v>364970.26</v>
      </c>
      <c r="M375" s="68" t="e">
        <f>VLOOKUP(B375,'[1]PRADO  LC 150  TX AT 4000CC 5P'!B$11:H$353,7,0)</f>
        <v>#N/A</v>
      </c>
      <c r="N375" s="67" t="e">
        <f>VLOOKUP(B375,'[1]BURBUJA  LC 80  AUTANA FZJ80 '!B$12:H$369,7,0)</f>
        <v>#N/A</v>
      </c>
      <c r="O375" s="67" t="e">
        <f>VLOOKUP(B375,'[1]PRADO  LC 150  TX-L AT 4000CC 5'!B$12:H$358,7,0)</f>
        <v>#N/A</v>
      </c>
      <c r="P375" s="65">
        <f t="shared" si="26"/>
        <v>417020.55499999999</v>
      </c>
      <c r="Q375" s="65">
        <f t="shared" si="27"/>
        <v>361485.13</v>
      </c>
      <c r="R375" s="65" t="s">
        <v>19</v>
      </c>
      <c r="S375" s="65" t="s">
        <v>19</v>
      </c>
      <c r="T375" s="65" t="s">
        <v>19</v>
      </c>
    </row>
    <row r="376" spans="1:20" s="4" customFormat="1" ht="19.5" customHeight="1">
      <c r="A376" s="5">
        <v>364</v>
      </c>
      <c r="B376" s="58" t="s">
        <v>493</v>
      </c>
      <c r="C376" s="61" t="s">
        <v>15</v>
      </c>
      <c r="D376" s="76">
        <v>254000</v>
      </c>
      <c r="E376" s="77">
        <v>201001</v>
      </c>
      <c r="F376" s="77">
        <v>214000</v>
      </c>
      <c r="G376" s="77">
        <v>361000</v>
      </c>
      <c r="H376" s="77">
        <v>214000</v>
      </c>
      <c r="I376" s="77">
        <v>214000</v>
      </c>
      <c r="J376" s="78">
        <v>201001</v>
      </c>
      <c r="K376" s="66">
        <f>VLOOKUP(B376,'[1]PRADO  LC 90  VX AT 3400CC 5P T'!B$11:H$370,7,0)</f>
        <v>517890.76</v>
      </c>
      <c r="L376" s="67">
        <f>VLOOKUP(B376,'[1]FORTUNER SR5 MT 4000CC 4X4'!B$12:H$402,7,0)</f>
        <v>409826.94</v>
      </c>
      <c r="M376" s="68">
        <f>VLOOKUP(B376,'[1]PRADO  LC 150  TX AT 4000CC 5P'!B$11:H$353,7,0)</f>
        <v>218166.58</v>
      </c>
      <c r="N376" s="67">
        <f>VLOOKUP(B376,'[1]BURBUJA  LC 80  AUTANA FZJ80 '!B$12:H$369,7,0)</f>
        <v>368028.67</v>
      </c>
      <c r="O376" s="67">
        <f>VLOOKUP(B376,'[1]PRADO  LC 150  TX-L AT 4000CC 5'!B$12:H$358,7,0)</f>
        <v>218166.58</v>
      </c>
      <c r="P376" s="65">
        <f t="shared" si="26"/>
        <v>385945.38</v>
      </c>
      <c r="Q376" s="65">
        <f t="shared" si="27"/>
        <v>305413.96999999997</v>
      </c>
      <c r="R376" s="65">
        <f t="shared" si="28"/>
        <v>216083.28999999998</v>
      </c>
      <c r="S376" s="65">
        <f t="shared" si="29"/>
        <v>364514.33499999996</v>
      </c>
      <c r="T376" s="65">
        <f t="shared" si="30"/>
        <v>216083.28999999998</v>
      </c>
    </row>
    <row r="377" spans="1:20" s="4" customFormat="1" ht="19.5" customHeight="1">
      <c r="A377" s="5">
        <v>365</v>
      </c>
      <c r="B377" s="58" t="s">
        <v>494</v>
      </c>
      <c r="C377" s="61" t="s">
        <v>15</v>
      </c>
      <c r="D377" s="76">
        <v>257000</v>
      </c>
      <c r="E377" s="77">
        <v>448000</v>
      </c>
      <c r="F377" s="77">
        <v>201001</v>
      </c>
      <c r="G377" s="77">
        <v>494000</v>
      </c>
      <c r="H377" s="77">
        <v>201001</v>
      </c>
      <c r="I377" s="77">
        <v>201001</v>
      </c>
      <c r="J377" s="78">
        <v>448000</v>
      </c>
      <c r="K377" s="66">
        <f>VLOOKUP(B377,'[1]PRADO  LC 90  VX AT 3400CC 5P T'!B$11:H$370,7,0)</f>
        <v>524007.58</v>
      </c>
      <c r="L377" s="67">
        <f>VLOOKUP(B377,'[1]FORTUNER SR5 MT 4000CC 4X4'!B$12:H$402,7,0)</f>
        <v>913445.12</v>
      </c>
      <c r="M377" s="68">
        <f>VLOOKUP(B377,'[1]PRADO  LC 150  TX AT 4000CC 5P'!B$11:H$353,7,0)</f>
        <v>204914.52100000001</v>
      </c>
      <c r="N377" s="67">
        <f>VLOOKUP(B377,'[1]BURBUJA  LC 80  AUTANA FZJ80 '!B$12:H$369,7,0)</f>
        <v>503618.18</v>
      </c>
      <c r="O377" s="67">
        <f>VLOOKUP(B377,'[1]PRADO  LC 150  TX-L AT 4000CC 5'!B$12:H$358,7,0)</f>
        <v>204914.52100000001</v>
      </c>
      <c r="P377" s="65">
        <f t="shared" si="26"/>
        <v>390503.79000000004</v>
      </c>
      <c r="Q377" s="65">
        <f t="shared" si="27"/>
        <v>680722.56</v>
      </c>
      <c r="R377" s="65">
        <f t="shared" si="28"/>
        <v>202957.7605</v>
      </c>
      <c r="S377" s="65">
        <f t="shared" si="29"/>
        <v>498809.08999999997</v>
      </c>
      <c r="T377" s="65">
        <f t="shared" si="30"/>
        <v>202957.7605</v>
      </c>
    </row>
    <row r="378" spans="1:20" s="4" customFormat="1" ht="19.5" customHeight="1">
      <c r="A378" s="5">
        <v>366</v>
      </c>
      <c r="B378" s="58" t="s">
        <v>495</v>
      </c>
      <c r="C378" s="61" t="s">
        <v>15</v>
      </c>
      <c r="D378" s="76">
        <v>269000</v>
      </c>
      <c r="E378" s="77">
        <v>1088000</v>
      </c>
      <c r="F378" s="77">
        <v>2043000</v>
      </c>
      <c r="G378" s="77">
        <v>269000</v>
      </c>
      <c r="H378" s="77">
        <v>2043000</v>
      </c>
      <c r="I378" s="77">
        <v>2043000</v>
      </c>
      <c r="J378" s="78">
        <v>1088000</v>
      </c>
      <c r="K378" s="66">
        <f>VLOOKUP(B378,'[1]PRADO  LC 90  VX AT 3400CC 5P T'!B$11:H$370,7,0)</f>
        <v>774797.2</v>
      </c>
      <c r="L378" s="67">
        <f>VLOOKUP(B378,'[1]FORTUNER SR5 MT 4000CC 4X4'!B$12:H$402,7,0)</f>
        <v>1109183.3600000001</v>
      </c>
      <c r="M378" s="68">
        <f>VLOOKUP(B378,'[1]PRADO  LC 150  TX AT 4000CC 5P'!B$11:H$353,7,0)</f>
        <v>2082777.21</v>
      </c>
      <c r="N378" s="67">
        <f>VLOOKUP(B378,'[1]BURBUJA  LC 80  AUTANA FZJ80 '!B$12:H$369,7,0)</f>
        <v>301763.12</v>
      </c>
      <c r="O378" s="67">
        <f>VLOOKUP(B378,'[1]PRADO  LC 150  TX-L AT 4000CC 5'!B$12:H$358,7,0)</f>
        <v>2082777.21</v>
      </c>
      <c r="P378" s="65">
        <f t="shared" si="26"/>
        <v>521898.6</v>
      </c>
      <c r="Q378" s="65">
        <f t="shared" si="27"/>
        <v>1098591.6800000002</v>
      </c>
      <c r="R378" s="65">
        <f t="shared" si="28"/>
        <v>2062888.605</v>
      </c>
      <c r="S378" s="65">
        <f t="shared" si="29"/>
        <v>285381.56</v>
      </c>
      <c r="T378" s="65">
        <f t="shared" si="30"/>
        <v>2062888.605</v>
      </c>
    </row>
    <row r="379" spans="1:20" s="4" customFormat="1" ht="19.5" customHeight="1">
      <c r="A379" s="5">
        <v>367</v>
      </c>
      <c r="B379" s="58" t="s">
        <v>496</v>
      </c>
      <c r="C379" s="61" t="s">
        <v>15</v>
      </c>
      <c r="D379" s="77" t="s">
        <v>19</v>
      </c>
      <c r="E379" s="77">
        <v>671001</v>
      </c>
      <c r="F379" s="77">
        <v>186795</v>
      </c>
      <c r="G379" s="77">
        <v>151000</v>
      </c>
      <c r="H379" s="77">
        <v>186795</v>
      </c>
      <c r="I379" s="77">
        <v>186795</v>
      </c>
      <c r="J379" s="78">
        <v>671001</v>
      </c>
      <c r="K379" s="66" t="e">
        <f>VLOOKUP(B379,'[1]PRADO  LC 90  VX AT 3400CC 5P T'!B$11:H$370,7,0)</f>
        <v>#N/A</v>
      </c>
      <c r="L379" s="67">
        <f>VLOOKUP(B379,'[1]FORTUNER SR5 MT 4000CC 4X4'!B$12:H$402,7,0)</f>
        <v>751349.39</v>
      </c>
      <c r="M379" s="94">
        <f>VLOOKUP(B379,'[1]PRADO  LC 150  TX AT 4000CC 5P'!B$11:H$353,7,0)</f>
        <v>232439.16</v>
      </c>
      <c r="N379" s="67">
        <f>VLOOKUP(B379,'[1]BURBUJA  LC 80  AUTANA FZJ80 '!B$12:H$369,7,0)</f>
        <v>169232.02</v>
      </c>
      <c r="O379" s="67">
        <f>VLOOKUP(B379,'[1]PRADO  LC 150  TX-L AT 4000CC 5'!B$12:H$358,7,0)</f>
        <v>232439.16</v>
      </c>
      <c r="P379" s="65" t="s">
        <v>19</v>
      </c>
      <c r="Q379" s="65">
        <f t="shared" si="27"/>
        <v>711175.19500000007</v>
      </c>
      <c r="R379" s="65">
        <f t="shared" si="28"/>
        <v>209617.08000000002</v>
      </c>
      <c r="S379" s="65">
        <f t="shared" si="29"/>
        <v>160116.01</v>
      </c>
      <c r="T379" s="65">
        <f t="shared" si="30"/>
        <v>209617.08000000002</v>
      </c>
    </row>
    <row r="380" spans="1:20" s="4" customFormat="1" ht="19.5" customHeight="1">
      <c r="A380" s="5">
        <v>368</v>
      </c>
      <c r="B380" s="58" t="s">
        <v>497</v>
      </c>
      <c r="C380" s="61" t="s">
        <v>15</v>
      </c>
      <c r="D380" s="76">
        <v>42000</v>
      </c>
      <c r="E380" s="77">
        <v>38000</v>
      </c>
      <c r="F380" s="77">
        <v>38000</v>
      </c>
      <c r="G380" s="77">
        <v>41000</v>
      </c>
      <c r="H380" s="77">
        <v>38000</v>
      </c>
      <c r="I380" s="77">
        <v>38000</v>
      </c>
      <c r="J380" s="78">
        <v>38000</v>
      </c>
      <c r="K380" s="66">
        <f>VLOOKUP(B380,'[1]PRADO  LC 90  VX AT 3400CC 5P T'!B$11:H$370,7,0)</f>
        <v>1027625.76</v>
      </c>
      <c r="L380" s="67">
        <f>VLOOKUP(B380,'[1]FORTUNER SR5 MT 4000CC 4X4'!B$12:H$402,7,0)</f>
        <v>968496.5</v>
      </c>
      <c r="M380" s="68">
        <f>VLOOKUP(B380,'[1]PRADO  LC 150  TX AT 4000CC 5P'!B$11:H$353,7,0)</f>
        <v>968496.5</v>
      </c>
      <c r="N380" s="67">
        <f>VLOOKUP(B380,'[1]BURBUJA  LC 80  AUTANA FZJ80 '!B$12:H$369,7,0)</f>
        <v>1003158.48</v>
      </c>
      <c r="O380" s="67">
        <f>VLOOKUP(B380,'[1]PRADO  LC 150  TX-L AT 4000CC 5'!B$12:H$358,7,0)</f>
        <v>968496.5</v>
      </c>
      <c r="P380" s="65">
        <f t="shared" si="26"/>
        <v>534812.88</v>
      </c>
      <c r="Q380" s="65">
        <f t="shared" si="27"/>
        <v>503248.25</v>
      </c>
      <c r="R380" s="65">
        <f t="shared" si="28"/>
        <v>503248.25</v>
      </c>
      <c r="S380" s="65">
        <f t="shared" si="29"/>
        <v>522079.24</v>
      </c>
      <c r="T380" s="65">
        <f t="shared" si="30"/>
        <v>503248.25</v>
      </c>
    </row>
    <row r="381" spans="1:20" s="4" customFormat="1" ht="19.5" customHeight="1">
      <c r="A381" s="5">
        <v>369</v>
      </c>
      <c r="B381" s="58" t="s">
        <v>498</v>
      </c>
      <c r="C381" s="61" t="s">
        <v>15</v>
      </c>
      <c r="D381" s="77" t="s">
        <v>19</v>
      </c>
      <c r="E381" s="77">
        <v>721000</v>
      </c>
      <c r="F381" s="77">
        <v>718841</v>
      </c>
      <c r="G381" s="77">
        <v>665001</v>
      </c>
      <c r="H381" s="77">
        <v>718841</v>
      </c>
      <c r="I381" s="77">
        <v>718841</v>
      </c>
      <c r="J381" s="78">
        <v>721000</v>
      </c>
      <c r="K381" s="66" t="e">
        <f>VLOOKUP(B381,'[1]PRADO  LC 90  VX AT 3400CC 5P T'!B$11:H$370,7,0)</f>
        <v>#N/A</v>
      </c>
      <c r="L381" s="67">
        <f>VLOOKUP(B381,'[1]FORTUNER SR5 MT 4000CC 4X4'!B$12:H$402,7,0)</f>
        <v>735037.87</v>
      </c>
      <c r="M381" s="94">
        <f>VLOOKUP(B381,'[1]PRADO  LC 150  TX AT 4000CC 5P'!B$11:H$353,7,0)</f>
        <v>712609.53</v>
      </c>
      <c r="N381" s="67">
        <f>VLOOKUP(B381,'[1]BURBUJA  LC 80  AUTANA FZJ80 '!B$12:H$369,7,0)</f>
        <v>677948.60100000002</v>
      </c>
      <c r="O381" s="67">
        <f>VLOOKUP(B381,'[1]PRADO  LC 150  TX-L AT 4000CC 5'!B$12:H$358,7,0)</f>
        <v>712609.53</v>
      </c>
      <c r="P381" s="65" t="s">
        <v>19</v>
      </c>
      <c r="Q381" s="65">
        <f t="shared" si="27"/>
        <v>728018.93500000006</v>
      </c>
      <c r="R381" s="65">
        <f t="shared" si="28"/>
        <v>715725.26500000001</v>
      </c>
      <c r="S381" s="65">
        <f t="shared" si="29"/>
        <v>671474.80050000001</v>
      </c>
      <c r="T381" s="65">
        <f t="shared" si="30"/>
        <v>715725.26500000001</v>
      </c>
    </row>
    <row r="382" spans="1:20" s="4" customFormat="1" ht="19.5" customHeight="1">
      <c r="A382" s="5">
        <v>370</v>
      </c>
      <c r="B382" s="58" t="s">
        <v>499</v>
      </c>
      <c r="C382" s="61" t="s">
        <v>15</v>
      </c>
      <c r="D382" s="77" t="s">
        <v>19</v>
      </c>
      <c r="E382" s="77">
        <v>768000</v>
      </c>
      <c r="F382" s="77">
        <v>768000</v>
      </c>
      <c r="G382" s="77">
        <v>780000</v>
      </c>
      <c r="H382" s="77">
        <v>768000</v>
      </c>
      <c r="I382" s="77">
        <v>768000</v>
      </c>
      <c r="J382" s="78">
        <v>768000</v>
      </c>
      <c r="K382" s="66">
        <f>VLOOKUP(B382,'[1]PRADO  LC 90  VX AT 3400CC 5P T'!B$11:H$370,7,0)</f>
        <v>662655.5</v>
      </c>
      <c r="L382" s="67">
        <f>VLOOKUP(B382,'[1]FORTUNER SR5 MT 4000CC 4X4'!B$12:H$402,7,0)</f>
        <v>782952.95999999996</v>
      </c>
      <c r="M382" s="68">
        <f>VLOOKUP(B382,'[1]PRADO  LC 150  TX AT 4000CC 5P'!B$11:H$353,7,0)</f>
        <v>782952.95999999996</v>
      </c>
      <c r="N382" s="67">
        <f>VLOOKUP(B382,'[1]BURBUJA  LC 80  AUTANA FZJ80 '!B$12:H$369,7,0)</f>
        <v>795186.6</v>
      </c>
      <c r="O382" s="67">
        <f>VLOOKUP(B382,'[1]PRADO  LC 150  TX-L AT 4000CC 5'!B$12:H$358,7,0)</f>
        <v>782952.95999999996</v>
      </c>
      <c r="P382" s="65">
        <f t="shared" si="26"/>
        <v>662655.5</v>
      </c>
      <c r="Q382" s="65">
        <f t="shared" si="27"/>
        <v>775476.48</v>
      </c>
      <c r="R382" s="65">
        <f t="shared" si="28"/>
        <v>775476.48</v>
      </c>
      <c r="S382" s="65">
        <f t="shared" si="29"/>
        <v>787593.3</v>
      </c>
      <c r="T382" s="65">
        <f t="shared" si="30"/>
        <v>775476.48</v>
      </c>
    </row>
    <row r="383" spans="1:20" s="4" customFormat="1" ht="19.5" customHeight="1">
      <c r="A383" s="5">
        <v>371</v>
      </c>
      <c r="B383" s="58" t="s">
        <v>500</v>
      </c>
      <c r="C383" s="61" t="s">
        <v>15</v>
      </c>
      <c r="D383" s="77" t="s">
        <v>19</v>
      </c>
      <c r="E383" s="77">
        <v>805000</v>
      </c>
      <c r="F383" s="77">
        <v>745000</v>
      </c>
      <c r="G383" s="77">
        <v>4936999</v>
      </c>
      <c r="H383" s="77">
        <v>745000</v>
      </c>
      <c r="I383" s="77">
        <v>745000</v>
      </c>
      <c r="J383" s="78">
        <v>805000</v>
      </c>
      <c r="K383" s="66" t="e">
        <f>VLOOKUP(B383,'[1]PRADO  LC 90  VX AT 3400CC 5P T'!B$11:H$370,7,0)</f>
        <v>#N/A</v>
      </c>
      <c r="L383" s="67">
        <f>VLOOKUP(B383,'[1]FORTUNER SR5 MT 4000CC 4X4'!B$12:H$402,7,0)</f>
        <v>820673.35</v>
      </c>
      <c r="M383" s="94">
        <f>VLOOKUP(B383,'[1]PRADO  LC 150  TX AT 4000CC 5P'!B$11:H$353,7,0)</f>
        <v>759505.15</v>
      </c>
      <c r="N383" s="67">
        <f>VLOOKUP(B383,'[1]BURBUJA  LC 80  AUTANA FZJ80 '!B$12:H$369,7,0)</f>
        <v>5536741.5700000003</v>
      </c>
      <c r="O383" s="67">
        <f>VLOOKUP(B383,'[1]PRADO  LC 150  TX-L AT 4000CC 5'!B$12:H$358,7,0)</f>
        <v>759505.15</v>
      </c>
      <c r="P383" s="65" t="s">
        <v>19</v>
      </c>
      <c r="Q383" s="65">
        <f t="shared" si="27"/>
        <v>812836.67500000005</v>
      </c>
      <c r="R383" s="65">
        <f t="shared" si="28"/>
        <v>752252.57499999995</v>
      </c>
      <c r="S383" s="65">
        <f t="shared" si="29"/>
        <v>5236870.2850000001</v>
      </c>
      <c r="T383" s="65">
        <f t="shared" si="30"/>
        <v>752252.57499999995</v>
      </c>
    </row>
    <row r="384" spans="1:20" s="4" customFormat="1" ht="19.5" customHeight="1">
      <c r="A384" s="5">
        <v>372</v>
      </c>
      <c r="B384" s="58" t="s">
        <v>501</v>
      </c>
      <c r="C384" s="61" t="s">
        <v>15</v>
      </c>
      <c r="D384" s="76">
        <v>361000</v>
      </c>
      <c r="E384" s="79" t="s">
        <v>19</v>
      </c>
      <c r="F384" s="79" t="s">
        <v>19</v>
      </c>
      <c r="G384" s="77">
        <v>665001</v>
      </c>
      <c r="H384" s="79" t="s">
        <v>19</v>
      </c>
      <c r="I384" s="79" t="s">
        <v>19</v>
      </c>
      <c r="J384" s="80" t="s">
        <v>19</v>
      </c>
      <c r="K384" s="66">
        <f>VLOOKUP(B384,'[1]PRADO  LC 90  VX AT 3400CC 5P T'!B$11:H$370,7,0)</f>
        <v>368028.67</v>
      </c>
      <c r="L384" s="67" t="e">
        <f>VLOOKUP(B384,'[1]FORTUNER SR5 MT 4000CC 4X4'!B$12:H$402,7,0)</f>
        <v>#N/A</v>
      </c>
      <c r="M384" s="68" t="e">
        <f>VLOOKUP(B384,'[1]PRADO  LC 150  TX AT 4000CC 5P'!B$11:H$353,7,0)</f>
        <v>#N/A</v>
      </c>
      <c r="N384" s="67">
        <f>VLOOKUP(B384,'[1]BURBUJA  LC 80  AUTANA FZJ80 '!B$12:H$369,7,0)</f>
        <v>677948.60100000002</v>
      </c>
      <c r="O384" s="67" t="e">
        <f>VLOOKUP(B384,'[1]PRADO  LC 150  TX-L AT 4000CC 5'!B$12:H$358,7,0)</f>
        <v>#N/A</v>
      </c>
      <c r="P384" s="65">
        <f t="shared" si="26"/>
        <v>364514.33499999996</v>
      </c>
      <c r="Q384" s="65" t="s">
        <v>19</v>
      </c>
      <c r="R384" s="65" t="s">
        <v>19</v>
      </c>
      <c r="S384" s="65">
        <f t="shared" si="29"/>
        <v>671474.80050000001</v>
      </c>
      <c r="T384" s="65" t="s">
        <v>19</v>
      </c>
    </row>
    <row r="385" spans="1:20" s="4" customFormat="1" ht="19.5" customHeight="1">
      <c r="A385" s="5">
        <v>373</v>
      </c>
      <c r="B385" s="58" t="s">
        <v>502</v>
      </c>
      <c r="C385" s="61" t="s">
        <v>15</v>
      </c>
      <c r="D385" s="76">
        <v>652999</v>
      </c>
      <c r="E385" s="77">
        <v>322000</v>
      </c>
      <c r="F385" s="77">
        <v>322000</v>
      </c>
      <c r="G385" s="79" t="s">
        <v>19</v>
      </c>
      <c r="H385" s="77">
        <v>322000</v>
      </c>
      <c r="I385" s="77">
        <v>322000</v>
      </c>
      <c r="J385" s="78">
        <v>322000</v>
      </c>
      <c r="K385" s="66">
        <f>VLOOKUP(B385,'[1]PRADO  LC 90  VX AT 3400CC 5P T'!B$11:H$370,7,0)</f>
        <v>665712.85899999994</v>
      </c>
      <c r="L385" s="67">
        <f>VLOOKUP(B385,'[1]FORTUNER SR5 MT 4000CC 4X4'!B$12:H$402,7,0)</f>
        <v>328269.34000000003</v>
      </c>
      <c r="M385" s="68">
        <f>VLOOKUP(B385,'[1]PRADO  LC 150  TX AT 4000CC 5P'!B$11:H$353,7,0)</f>
        <v>328269.34000000003</v>
      </c>
      <c r="N385" s="67" t="e">
        <f>VLOOKUP(B385,'[1]BURBUJA  LC 80  AUTANA FZJ80 '!B$12:H$369,7,0)</f>
        <v>#N/A</v>
      </c>
      <c r="O385" s="67">
        <f>VLOOKUP(B385,'[1]PRADO  LC 150  TX-L AT 4000CC 5'!B$12:H$358,7,0)</f>
        <v>328269.34000000003</v>
      </c>
      <c r="P385" s="65">
        <f t="shared" si="26"/>
        <v>659355.92949999997</v>
      </c>
      <c r="Q385" s="65">
        <f t="shared" si="27"/>
        <v>325134.67000000004</v>
      </c>
      <c r="R385" s="65">
        <f t="shared" si="28"/>
        <v>325134.67000000004</v>
      </c>
      <c r="S385" s="65" t="s">
        <v>19</v>
      </c>
      <c r="T385" s="65">
        <f t="shared" si="30"/>
        <v>325134.67000000004</v>
      </c>
    </row>
    <row r="386" spans="1:20" s="4" customFormat="1" ht="19.5" customHeight="1">
      <c r="A386" s="5">
        <v>374</v>
      </c>
      <c r="B386" s="58" t="s">
        <v>503</v>
      </c>
      <c r="C386" s="61" t="s">
        <v>15</v>
      </c>
      <c r="D386" s="77" t="s">
        <v>19</v>
      </c>
      <c r="E386" s="77">
        <v>205000</v>
      </c>
      <c r="F386" s="77">
        <v>143000</v>
      </c>
      <c r="G386" s="79" t="s">
        <v>19</v>
      </c>
      <c r="H386" s="77">
        <v>143000</v>
      </c>
      <c r="I386" s="77">
        <v>143000</v>
      </c>
      <c r="J386" s="78">
        <v>205000</v>
      </c>
      <c r="K386" s="66" t="e">
        <f>VLOOKUP(B386,'[1]PRADO  LC 90  VX AT 3400CC 5P T'!B$11:H$370,7,0)</f>
        <v>#N/A</v>
      </c>
      <c r="L386" s="67">
        <f>VLOOKUP(B386,'[1]FORTUNER SR5 MT 4000CC 4X4'!B$12:H$402,7,0)</f>
        <v>208991.35</v>
      </c>
      <c r="M386" s="94">
        <f>VLOOKUP(B386,'[1]PRADO  LC 150  TX AT 4000CC 5P'!B$11:H$353,7,0)</f>
        <v>145784.21</v>
      </c>
      <c r="N386" s="67" t="e">
        <f>VLOOKUP(B386,'[1]BURBUJA  LC 80  AUTANA FZJ80 '!B$12:H$369,7,0)</f>
        <v>#N/A</v>
      </c>
      <c r="O386" s="67">
        <f>VLOOKUP(B386,'[1]PRADO  LC 150  TX-L AT 4000CC 5'!B$12:H$358,7,0)</f>
        <v>145784.21</v>
      </c>
      <c r="P386" s="65" t="s">
        <v>19</v>
      </c>
      <c r="Q386" s="65">
        <f t="shared" si="27"/>
        <v>206995.67499999999</v>
      </c>
      <c r="R386" s="65">
        <f t="shared" si="28"/>
        <v>144392.10499999998</v>
      </c>
      <c r="S386" s="65" t="s">
        <v>19</v>
      </c>
      <c r="T386" s="65">
        <f t="shared" si="30"/>
        <v>144392.10499999998</v>
      </c>
    </row>
    <row r="387" spans="1:20" s="4" customFormat="1" ht="19.5" customHeight="1">
      <c r="A387" s="5">
        <v>375</v>
      </c>
      <c r="B387" s="58" t="s">
        <v>504</v>
      </c>
      <c r="C387" s="61" t="s">
        <v>15</v>
      </c>
      <c r="D387" s="76">
        <v>661000</v>
      </c>
      <c r="E387" s="77">
        <v>434000</v>
      </c>
      <c r="F387" s="77">
        <v>434000</v>
      </c>
      <c r="G387" s="79" t="s">
        <v>19</v>
      </c>
      <c r="H387" s="77">
        <v>434000</v>
      </c>
      <c r="I387" s="77">
        <v>434000</v>
      </c>
      <c r="J387" s="78">
        <v>434000</v>
      </c>
      <c r="K387" s="66">
        <f>VLOOKUP(B387,'[1]PRADO  LC 90  VX AT 3400CC 5P T'!B$11:H$370,7,0)</f>
        <v>673869.67</v>
      </c>
      <c r="L387" s="67">
        <f>VLOOKUP(B387,'[1]FORTUNER SR5 MT 4000CC 4X4'!B$12:H$402,7,0)</f>
        <v>442449.98</v>
      </c>
      <c r="M387" s="68">
        <f>VLOOKUP(B387,'[1]PRADO  LC 150  TX AT 4000CC 5P'!B$11:H$353,7,0)</f>
        <v>442449.98</v>
      </c>
      <c r="N387" s="67" t="e">
        <f>VLOOKUP(B387,'[1]BURBUJA  LC 80  AUTANA FZJ80 '!B$12:H$369,7,0)</f>
        <v>#N/A</v>
      </c>
      <c r="O387" s="67">
        <f>VLOOKUP(B387,'[1]PRADO  LC 150  TX-L AT 4000CC 5'!B$12:H$358,7,0)</f>
        <v>442449.98</v>
      </c>
      <c r="P387" s="65">
        <f t="shared" si="26"/>
        <v>667434.83499999996</v>
      </c>
      <c r="Q387" s="65">
        <f t="shared" si="27"/>
        <v>438224.99</v>
      </c>
      <c r="R387" s="65">
        <f t="shared" si="28"/>
        <v>438224.99</v>
      </c>
      <c r="S387" s="65" t="s">
        <v>19</v>
      </c>
      <c r="T387" s="65">
        <f t="shared" si="30"/>
        <v>438224.99</v>
      </c>
    </row>
    <row r="388" spans="1:20" s="4" customFormat="1" ht="19.5" customHeight="1">
      <c r="A388" s="5">
        <v>376</v>
      </c>
      <c r="B388" s="58" t="s">
        <v>505</v>
      </c>
      <c r="C388" s="61" t="s">
        <v>15</v>
      </c>
      <c r="D388" s="76">
        <v>652999</v>
      </c>
      <c r="E388" s="77">
        <v>322000</v>
      </c>
      <c r="F388" s="77">
        <v>322000</v>
      </c>
      <c r="G388" s="79" t="s">
        <v>19</v>
      </c>
      <c r="H388" s="77">
        <v>322000</v>
      </c>
      <c r="I388" s="77">
        <v>322000</v>
      </c>
      <c r="J388" s="78">
        <v>322000</v>
      </c>
      <c r="K388" s="66">
        <f>VLOOKUP(B388,'[1]PRADO  LC 90  VX AT 3400CC 5P T'!B$11:H$370,7,0)</f>
        <v>665712.85899999994</v>
      </c>
      <c r="L388" s="67">
        <f>VLOOKUP(B388,'[1]FORTUNER SR5 MT 4000CC 4X4'!B$12:H$402,7,0)</f>
        <v>328269.34000000003</v>
      </c>
      <c r="M388" s="68">
        <f>VLOOKUP(B388,'[1]PRADO  LC 150  TX AT 4000CC 5P'!B$11:H$353,7,0)</f>
        <v>328269.34000000003</v>
      </c>
      <c r="N388" s="67" t="e">
        <f>VLOOKUP(B388,'[1]BURBUJA  LC 80  AUTANA FZJ80 '!B$12:H$369,7,0)</f>
        <v>#N/A</v>
      </c>
      <c r="O388" s="67">
        <f>VLOOKUP(B388,'[1]PRADO  LC 150  TX-L AT 4000CC 5'!B$12:H$358,7,0)</f>
        <v>328269.34000000003</v>
      </c>
      <c r="P388" s="65">
        <f t="shared" si="26"/>
        <v>659355.92949999997</v>
      </c>
      <c r="Q388" s="65">
        <f t="shared" si="27"/>
        <v>325134.67000000004</v>
      </c>
      <c r="R388" s="65">
        <f t="shared" si="28"/>
        <v>325134.67000000004</v>
      </c>
      <c r="S388" s="65" t="s">
        <v>19</v>
      </c>
      <c r="T388" s="65">
        <f t="shared" si="30"/>
        <v>325134.67000000004</v>
      </c>
    </row>
    <row r="389" spans="1:20" s="4" customFormat="1" ht="19.5" customHeight="1">
      <c r="A389" s="5">
        <v>377</v>
      </c>
      <c r="B389" s="58" t="s">
        <v>506</v>
      </c>
      <c r="C389" s="61" t="s">
        <v>15</v>
      </c>
      <c r="D389" s="76">
        <v>256000</v>
      </c>
      <c r="E389" s="77">
        <v>252000</v>
      </c>
      <c r="F389" s="77">
        <v>252000</v>
      </c>
      <c r="G389" s="77">
        <v>256000</v>
      </c>
      <c r="H389" s="77">
        <v>252000</v>
      </c>
      <c r="I389" s="77">
        <v>252000</v>
      </c>
      <c r="J389" s="78">
        <v>252000</v>
      </c>
      <c r="K389" s="66">
        <f>VLOOKUP(B389,'[1]PRADO  LC 90  VX AT 3400CC 5P T'!B$11:H$370,7,0)</f>
        <v>260984.32000000001</v>
      </c>
      <c r="L389" s="67">
        <f>VLOOKUP(B389,'[1]FORTUNER SR5 MT 4000CC 4X4'!B$12:H$402,7,0)</f>
        <v>256906.44</v>
      </c>
      <c r="M389" s="68">
        <f>VLOOKUP(B389,'[1]PRADO  LC 150  TX AT 4000CC 5P'!B$11:H$353,7,0)</f>
        <v>256906.44</v>
      </c>
      <c r="N389" s="67">
        <f>VLOOKUP(B389,'[1]BURBUJA  LC 80  AUTANA FZJ80 '!B$12:H$369,7,0)</f>
        <v>260984.32000000001</v>
      </c>
      <c r="O389" s="67">
        <f>VLOOKUP(B389,'[1]PRADO  LC 150  TX-L AT 4000CC 5'!B$12:H$358,7,0)</f>
        <v>256906.44</v>
      </c>
      <c r="P389" s="65">
        <f t="shared" si="26"/>
        <v>258492.16</v>
      </c>
      <c r="Q389" s="65">
        <f t="shared" si="27"/>
        <v>254453.22</v>
      </c>
      <c r="R389" s="65">
        <f t="shared" si="28"/>
        <v>254453.22</v>
      </c>
      <c r="S389" s="65">
        <f t="shared" si="29"/>
        <v>258492.16</v>
      </c>
      <c r="T389" s="65">
        <f t="shared" si="30"/>
        <v>254453.22</v>
      </c>
    </row>
    <row r="390" spans="1:20" s="4" customFormat="1" ht="19.5" customHeight="1">
      <c r="A390" s="5">
        <v>378</v>
      </c>
      <c r="B390" s="58" t="s">
        <v>507</v>
      </c>
      <c r="C390" s="61" t="s">
        <v>15</v>
      </c>
      <c r="D390" s="77" t="s">
        <v>19</v>
      </c>
      <c r="E390" s="77">
        <v>308001</v>
      </c>
      <c r="F390" s="77">
        <v>315000</v>
      </c>
      <c r="G390" s="77">
        <v>740000</v>
      </c>
      <c r="H390" s="77">
        <v>315000</v>
      </c>
      <c r="I390" s="77">
        <v>315000</v>
      </c>
      <c r="J390" s="78">
        <v>308001</v>
      </c>
      <c r="K390" s="66">
        <f>VLOOKUP(B390,'[1]PRADO  LC 90  VX AT 3400CC 5P T'!B$11:H$370,7,0)</f>
        <v>306325.511</v>
      </c>
      <c r="L390" s="67">
        <f>VLOOKUP(B390,'[1]FORTUNER SR5 MT 4000CC 4X4'!B$12:H$402,7,0)</f>
        <v>313997.81099999999</v>
      </c>
      <c r="M390" s="68">
        <f>VLOOKUP(B390,'[1]PRADO  LC 150  TX AT 4000CC 5P'!B$11:H$353,7,0)</f>
        <v>321133.05</v>
      </c>
      <c r="N390" s="67">
        <f>VLOOKUP(B390,'[1]BURBUJA  LC 80  AUTANA FZJ80 '!B$12:H$369,7,0)</f>
        <v>754407.8</v>
      </c>
      <c r="O390" s="67">
        <f>VLOOKUP(B390,'[1]PRADO  LC 150  TX-L AT 4000CC 5'!B$12:H$358,7,0)</f>
        <v>321133.05</v>
      </c>
      <c r="P390" s="65">
        <f t="shared" si="26"/>
        <v>306325.511</v>
      </c>
      <c r="Q390" s="65">
        <f t="shared" si="27"/>
        <v>310999.40549999999</v>
      </c>
      <c r="R390" s="65">
        <f t="shared" si="28"/>
        <v>318066.52500000002</v>
      </c>
      <c r="S390" s="65">
        <f t="shared" si="29"/>
        <v>747203.9</v>
      </c>
      <c r="T390" s="65">
        <f t="shared" si="30"/>
        <v>318066.52500000002</v>
      </c>
    </row>
    <row r="391" spans="1:20" s="4" customFormat="1" ht="19.5" customHeight="1">
      <c r="A391" s="5">
        <v>379</v>
      </c>
      <c r="B391" s="58" t="s">
        <v>508</v>
      </c>
      <c r="C391" s="61" t="s">
        <v>15</v>
      </c>
      <c r="D391" s="76">
        <v>504000</v>
      </c>
      <c r="E391" s="77">
        <v>402999</v>
      </c>
      <c r="F391" s="77">
        <v>402999</v>
      </c>
      <c r="G391" s="77">
        <v>589000</v>
      </c>
      <c r="H391" s="77">
        <v>402999</v>
      </c>
      <c r="I391" s="77">
        <v>402999</v>
      </c>
      <c r="J391" s="78">
        <v>402999</v>
      </c>
      <c r="K391" s="66">
        <f>VLOOKUP(B391,'[1]PRADO  LC 90  VX AT 3400CC 5P T'!B$11:H$370,7,0)</f>
        <v>513812.88</v>
      </c>
      <c r="L391" s="67">
        <f>VLOOKUP(B391,'[1]FORTUNER SR5 MT 4000CC 4X4'!B$12:H$402,7,0)</f>
        <v>410845.359</v>
      </c>
      <c r="M391" s="68">
        <f>VLOOKUP(B391,'[1]PRADO  LC 150  TX AT 4000CC 5P'!B$11:H$353,7,0)</f>
        <v>410845.359</v>
      </c>
      <c r="N391" s="67">
        <f>VLOOKUP(B391,'[1]BURBUJA  LC 80  AUTANA FZJ80 '!B$12:H$369,7,0)</f>
        <v>600467.82999999996</v>
      </c>
      <c r="O391" s="67">
        <f>VLOOKUP(B391,'[1]PRADO  LC 150  TX-L AT 4000CC 5'!B$12:H$358,7,0)</f>
        <v>410845.359</v>
      </c>
      <c r="P391" s="65">
        <f t="shared" si="26"/>
        <v>508906.44</v>
      </c>
      <c r="Q391" s="65">
        <f t="shared" si="27"/>
        <v>406922.17949999997</v>
      </c>
      <c r="R391" s="65">
        <f t="shared" si="28"/>
        <v>406922.17949999997</v>
      </c>
      <c r="S391" s="65">
        <f t="shared" si="29"/>
        <v>594733.91500000004</v>
      </c>
      <c r="T391" s="65">
        <f t="shared" si="30"/>
        <v>406922.17949999997</v>
      </c>
    </row>
    <row r="392" spans="1:20" s="4" customFormat="1" ht="19.5" customHeight="1">
      <c r="A392" s="5">
        <v>380</v>
      </c>
      <c r="B392" s="58" t="s">
        <v>509</v>
      </c>
      <c r="C392" s="61" t="s">
        <v>15</v>
      </c>
      <c r="D392" s="76">
        <v>504000</v>
      </c>
      <c r="E392" s="77">
        <v>402999</v>
      </c>
      <c r="F392" s="77">
        <v>402999</v>
      </c>
      <c r="G392" s="77">
        <v>589000</v>
      </c>
      <c r="H392" s="77">
        <v>402999</v>
      </c>
      <c r="I392" s="77">
        <v>402999</v>
      </c>
      <c r="J392" s="78">
        <v>402999</v>
      </c>
      <c r="K392" s="66">
        <f>VLOOKUP(B392,'[1]PRADO  LC 90  VX AT 3400CC 5P T'!B$11:H$370,7,0)</f>
        <v>513812.88</v>
      </c>
      <c r="L392" s="67">
        <f>VLOOKUP(B392,'[1]FORTUNER SR5 MT 4000CC 4X4'!B$12:H$402,7,0)</f>
        <v>410845.359</v>
      </c>
      <c r="M392" s="68">
        <f>VLOOKUP(B392,'[1]PRADO  LC 150  TX AT 4000CC 5P'!B$11:H$353,7,0)</f>
        <v>410845.359</v>
      </c>
      <c r="N392" s="67">
        <f>VLOOKUP(B392,'[1]BURBUJA  LC 80  AUTANA FZJ80 '!B$12:H$369,7,0)</f>
        <v>600467.82999999996</v>
      </c>
      <c r="O392" s="67">
        <f>VLOOKUP(B392,'[1]PRADO  LC 150  TX-L AT 4000CC 5'!B$12:H$358,7,0)</f>
        <v>410845.359</v>
      </c>
      <c r="P392" s="65">
        <f t="shared" si="26"/>
        <v>508906.44</v>
      </c>
      <c r="Q392" s="65">
        <f t="shared" si="27"/>
        <v>406922.17949999997</v>
      </c>
      <c r="R392" s="65">
        <f t="shared" si="28"/>
        <v>406922.17949999997</v>
      </c>
      <c r="S392" s="65">
        <f t="shared" si="29"/>
        <v>594733.91500000004</v>
      </c>
      <c r="T392" s="65">
        <f t="shared" si="30"/>
        <v>406922.17949999997</v>
      </c>
    </row>
    <row r="393" spans="1:20" s="4" customFormat="1" ht="19.5" customHeight="1">
      <c r="A393" s="5">
        <v>381</v>
      </c>
      <c r="B393" s="58" t="s">
        <v>510</v>
      </c>
      <c r="C393" s="61" t="s">
        <v>15</v>
      </c>
      <c r="D393" s="76">
        <v>722000</v>
      </c>
      <c r="E393" s="77">
        <v>805000</v>
      </c>
      <c r="F393" s="77">
        <v>745000</v>
      </c>
      <c r="G393" s="79" t="s">
        <v>19</v>
      </c>
      <c r="H393" s="77">
        <v>745000</v>
      </c>
      <c r="I393" s="77">
        <v>745000</v>
      </c>
      <c r="J393" s="78">
        <v>805000</v>
      </c>
      <c r="K393" s="66">
        <f>VLOOKUP(B393,'[1]PRADO  LC 90  VX AT 3400CC 5P T'!B$11:H$370,7,0)</f>
        <v>736057.34</v>
      </c>
      <c r="L393" s="67">
        <f>VLOOKUP(B393,'[1]FORTUNER SR5 MT 4000CC 4X4'!B$12:H$402,7,0)</f>
        <v>820673.35</v>
      </c>
      <c r="M393" s="68">
        <f>VLOOKUP(B393,'[1]PRADO  LC 150  TX AT 4000CC 5P'!B$11:H$353,7,0)</f>
        <v>759505.15</v>
      </c>
      <c r="N393" s="67">
        <f>VLOOKUP(B393,'[1]BURBUJA  LC 80  AUTANA FZJ80 '!B$12:H$369,7,0)</f>
        <v>5536741.5700000003</v>
      </c>
      <c r="O393" s="67">
        <f>VLOOKUP(B393,'[1]PRADO  LC 150  TX-L AT 4000CC 5'!B$12:H$358,7,0)</f>
        <v>759505.15</v>
      </c>
      <c r="P393" s="65">
        <f t="shared" si="26"/>
        <v>729028.66999999993</v>
      </c>
      <c r="Q393" s="65">
        <f t="shared" si="27"/>
        <v>812836.67500000005</v>
      </c>
      <c r="R393" s="65">
        <f t="shared" si="28"/>
        <v>752252.57499999995</v>
      </c>
      <c r="S393" s="65">
        <f t="shared" si="29"/>
        <v>5536741.5700000003</v>
      </c>
      <c r="T393" s="65">
        <f t="shared" si="30"/>
        <v>752252.57499999995</v>
      </c>
    </row>
    <row r="394" spans="1:20" s="4" customFormat="1" ht="19.5" customHeight="1">
      <c r="A394" s="5">
        <v>382</v>
      </c>
      <c r="B394" s="58" t="s">
        <v>511</v>
      </c>
      <c r="C394" s="61" t="s">
        <v>15</v>
      </c>
      <c r="D394" s="76">
        <v>722000</v>
      </c>
      <c r="E394" s="77">
        <v>805000</v>
      </c>
      <c r="F394" s="77">
        <v>745000</v>
      </c>
      <c r="G394" s="79" t="s">
        <v>19</v>
      </c>
      <c r="H394" s="77">
        <v>745000</v>
      </c>
      <c r="I394" s="77">
        <v>745000</v>
      </c>
      <c r="J394" s="78">
        <v>805000</v>
      </c>
      <c r="K394" s="66">
        <f>VLOOKUP(B394,'[1]PRADO  LC 90  VX AT 3400CC 5P T'!B$11:H$370,7,0)</f>
        <v>736057.34</v>
      </c>
      <c r="L394" s="67">
        <f>VLOOKUP(B394,'[1]FORTUNER SR5 MT 4000CC 4X4'!B$12:H$402,7,0)</f>
        <v>820673.35</v>
      </c>
      <c r="M394" s="68">
        <f>VLOOKUP(B394,'[1]PRADO  LC 150  TX AT 4000CC 5P'!B$11:H$353,7,0)</f>
        <v>759505.15</v>
      </c>
      <c r="N394" s="67">
        <f>VLOOKUP(B394,'[1]BURBUJA  LC 80  AUTANA FZJ80 '!B$12:H$369,7,0)</f>
        <v>5536741.5700000003</v>
      </c>
      <c r="O394" s="67">
        <f>VLOOKUP(B394,'[1]PRADO  LC 150  TX-L AT 4000CC 5'!B$12:H$358,7,0)</f>
        <v>759505.15</v>
      </c>
      <c r="P394" s="65">
        <f t="shared" si="26"/>
        <v>729028.66999999993</v>
      </c>
      <c r="Q394" s="65">
        <f t="shared" si="27"/>
        <v>812836.67500000005</v>
      </c>
      <c r="R394" s="65">
        <f t="shared" si="28"/>
        <v>752252.57499999995</v>
      </c>
      <c r="S394" s="65">
        <f t="shared" si="29"/>
        <v>5536741.5700000003</v>
      </c>
      <c r="T394" s="65">
        <f t="shared" si="30"/>
        <v>752252.57499999995</v>
      </c>
    </row>
    <row r="395" spans="1:20" s="4" customFormat="1" ht="19.5" customHeight="1">
      <c r="A395" s="5">
        <v>383</v>
      </c>
      <c r="B395" s="58" t="s">
        <v>512</v>
      </c>
      <c r="C395" s="61" t="s">
        <v>15</v>
      </c>
      <c r="D395" s="76">
        <v>756999</v>
      </c>
      <c r="E395" s="77">
        <v>768000</v>
      </c>
      <c r="F395" s="77">
        <v>768000</v>
      </c>
      <c r="G395" s="77">
        <v>780000</v>
      </c>
      <c r="H395" s="77">
        <v>768000</v>
      </c>
      <c r="I395" s="77">
        <v>768000</v>
      </c>
      <c r="J395" s="78">
        <v>768000</v>
      </c>
      <c r="K395" s="66">
        <f>VLOOKUP(B395,'[1]PRADO  LC 90  VX AT 3400CC 5P T'!B$11:H$370,7,0)</f>
        <v>771737.73899999994</v>
      </c>
      <c r="L395" s="67">
        <f>VLOOKUP(B395,'[1]FORTUNER SR5 MT 4000CC 4X4'!B$12:H$402,7,0)</f>
        <v>782952.95999999996</v>
      </c>
      <c r="M395" s="68">
        <f>VLOOKUP(B395,'[1]PRADO  LC 150  TX AT 4000CC 5P'!B$11:H$353,7,0)</f>
        <v>782952.95999999996</v>
      </c>
      <c r="N395" s="67">
        <f>VLOOKUP(B395,'[1]BURBUJA  LC 80  AUTANA FZJ80 '!B$12:H$369,7,0)</f>
        <v>795186.6</v>
      </c>
      <c r="O395" s="67">
        <f>VLOOKUP(B395,'[1]PRADO  LC 150  TX-L AT 4000CC 5'!B$12:H$358,7,0)</f>
        <v>782952.95999999996</v>
      </c>
      <c r="P395" s="65">
        <f t="shared" si="26"/>
        <v>764368.36950000003</v>
      </c>
      <c r="Q395" s="65">
        <f t="shared" si="27"/>
        <v>775476.48</v>
      </c>
      <c r="R395" s="65">
        <f t="shared" si="28"/>
        <v>775476.48</v>
      </c>
      <c r="S395" s="65">
        <f t="shared" si="29"/>
        <v>787593.3</v>
      </c>
      <c r="T395" s="65">
        <f t="shared" si="30"/>
        <v>775476.48</v>
      </c>
    </row>
    <row r="396" spans="1:20" s="4" customFormat="1" ht="19.5" customHeight="1">
      <c r="A396" s="5">
        <v>384</v>
      </c>
      <c r="B396" s="58" t="s">
        <v>513</v>
      </c>
      <c r="C396" s="61" t="s">
        <v>15</v>
      </c>
      <c r="D396" s="76">
        <v>722000</v>
      </c>
      <c r="E396" s="77">
        <v>805000</v>
      </c>
      <c r="F396" s="77">
        <v>745000</v>
      </c>
      <c r="G396" s="77">
        <v>4936999</v>
      </c>
      <c r="H396" s="77">
        <v>745000</v>
      </c>
      <c r="I396" s="77">
        <v>745000</v>
      </c>
      <c r="J396" s="78">
        <v>805000</v>
      </c>
      <c r="K396" s="66">
        <f>VLOOKUP(B396,'[1]PRADO  LC 90  VX AT 3400CC 5P T'!B$11:H$370,7,0)</f>
        <v>736057.34</v>
      </c>
      <c r="L396" s="67">
        <f>VLOOKUP(B396,'[1]FORTUNER SR5 MT 4000CC 4X4'!B$12:H$402,7,0)</f>
        <v>820673.35</v>
      </c>
      <c r="M396" s="68">
        <f>VLOOKUP(B396,'[1]PRADO  LC 150  TX AT 4000CC 5P'!B$11:H$353,7,0)</f>
        <v>759505.15</v>
      </c>
      <c r="N396" s="67">
        <f>VLOOKUP(B396,'[1]BURBUJA  LC 80  AUTANA FZJ80 '!B$12:H$369,7,0)</f>
        <v>5536741.5700000003</v>
      </c>
      <c r="O396" s="67">
        <f>VLOOKUP(B396,'[1]PRADO  LC 150  TX-L AT 4000CC 5'!B$12:H$358,7,0)</f>
        <v>759505.15</v>
      </c>
      <c r="P396" s="65">
        <f t="shared" si="26"/>
        <v>729028.66999999993</v>
      </c>
      <c r="Q396" s="65">
        <f t="shared" si="27"/>
        <v>812836.67500000005</v>
      </c>
      <c r="R396" s="65">
        <f t="shared" si="28"/>
        <v>752252.57499999995</v>
      </c>
      <c r="S396" s="65">
        <f t="shared" si="29"/>
        <v>5236870.2850000001</v>
      </c>
      <c r="T396" s="65">
        <f t="shared" si="30"/>
        <v>752252.57499999995</v>
      </c>
    </row>
    <row r="397" spans="1:20" s="4" customFormat="1" ht="19.5" customHeight="1">
      <c r="A397" s="5">
        <v>385</v>
      </c>
      <c r="B397" s="58" t="s">
        <v>514</v>
      </c>
      <c r="C397" s="61" t="s">
        <v>15</v>
      </c>
      <c r="D397" s="77" t="s">
        <v>19</v>
      </c>
      <c r="E397" s="77">
        <v>805000</v>
      </c>
      <c r="F397" s="77">
        <v>745000</v>
      </c>
      <c r="G397" s="77">
        <v>4936999</v>
      </c>
      <c r="H397" s="77">
        <v>745000</v>
      </c>
      <c r="I397" s="77">
        <v>745000</v>
      </c>
      <c r="J397" s="78">
        <v>805000</v>
      </c>
      <c r="K397" s="66" t="e">
        <f>VLOOKUP(B397,'[1]PRADO  LC 90  VX AT 3400CC 5P T'!B$11:H$370,7,0)</f>
        <v>#N/A</v>
      </c>
      <c r="L397" s="67">
        <f>VLOOKUP(B397,'[1]FORTUNER SR5 MT 4000CC 4X4'!B$12:H$402,7,0)</f>
        <v>820673.35</v>
      </c>
      <c r="M397" s="94">
        <f>VLOOKUP(B397,'[1]PRADO  LC 150  TX AT 4000CC 5P'!B$11:H$353,7,0)</f>
        <v>759505.15</v>
      </c>
      <c r="N397" s="67">
        <f>VLOOKUP(B397,'[1]BURBUJA  LC 80  AUTANA FZJ80 '!B$12:H$369,7,0)</f>
        <v>5536741.5700000003</v>
      </c>
      <c r="O397" s="67">
        <f>VLOOKUP(B397,'[1]PRADO  LC 150  TX-L AT 4000CC 5'!B$12:H$358,7,0)</f>
        <v>759505.15</v>
      </c>
      <c r="P397" s="65" t="s">
        <v>19</v>
      </c>
      <c r="Q397" s="65">
        <f t="shared" si="27"/>
        <v>812836.67500000005</v>
      </c>
      <c r="R397" s="65">
        <f t="shared" si="28"/>
        <v>752252.57499999995</v>
      </c>
      <c r="S397" s="65">
        <f t="shared" si="29"/>
        <v>5236870.2850000001</v>
      </c>
      <c r="T397" s="65">
        <f t="shared" si="30"/>
        <v>752252.57499999995</v>
      </c>
    </row>
    <row r="398" spans="1:20" s="4" customFormat="1" ht="19.5" customHeight="1">
      <c r="A398" s="5">
        <v>386</v>
      </c>
      <c r="B398" s="58" t="s">
        <v>515</v>
      </c>
      <c r="C398" s="61" t="s">
        <v>15</v>
      </c>
      <c r="D398" s="76">
        <v>980000</v>
      </c>
      <c r="E398" s="77">
        <v>1087000</v>
      </c>
      <c r="F398" s="77">
        <v>978000</v>
      </c>
      <c r="G398" s="79" t="s">
        <v>19</v>
      </c>
      <c r="H398" s="77">
        <v>978000</v>
      </c>
      <c r="I398" s="77">
        <v>978000</v>
      </c>
      <c r="J398" s="78">
        <v>1087000</v>
      </c>
      <c r="K398" s="66">
        <f>VLOOKUP(B398,'[1]PRADO  LC 90  VX AT 3400CC 5P T'!B$11:H$370,7,0)</f>
        <v>999080.6</v>
      </c>
      <c r="L398" s="67">
        <f>VLOOKUP(B398,'[1]FORTUNER SR5 MT 4000CC 4X4'!B$12:H$402,7,0)</f>
        <v>982769.08</v>
      </c>
      <c r="M398" s="68">
        <f>VLOOKUP(B398,'[1]PRADO  LC 150  TX AT 4000CC 5P'!B$11:H$353,7,0)</f>
        <v>997041.66</v>
      </c>
      <c r="N398" s="67" t="e">
        <f>VLOOKUP(B398,'[1]BURBUJA  LC 80  AUTANA FZJ80 '!B$12:H$369,7,0)</f>
        <v>#N/A</v>
      </c>
      <c r="O398" s="67">
        <f>VLOOKUP(B398,'[1]PRADO  LC 150  TX-L AT 4000CC 5'!B$12:H$358,7,0)</f>
        <v>997041.66</v>
      </c>
      <c r="P398" s="65">
        <f t="shared" ref="P398:P455" si="31">AVERAGE(D398,K398)</f>
        <v>989540.3</v>
      </c>
      <c r="Q398" s="65">
        <f t="shared" ref="Q398:Q453" si="32">AVERAGE(E398,L398)</f>
        <v>1034884.54</v>
      </c>
      <c r="R398" s="65">
        <f t="shared" ref="R398:R453" si="33">AVERAGE(F398,M398)</f>
        <v>987520.83000000007</v>
      </c>
      <c r="S398" s="65" t="s">
        <v>19</v>
      </c>
      <c r="T398" s="65">
        <f t="shared" ref="T398:T453" si="34">AVERAGE(H398,O398)</f>
        <v>987520.83000000007</v>
      </c>
    </row>
    <row r="399" spans="1:20" s="4" customFormat="1" ht="19.5" customHeight="1">
      <c r="A399" s="5">
        <v>387</v>
      </c>
      <c r="B399" s="58" t="s">
        <v>516</v>
      </c>
      <c r="C399" s="61" t="s">
        <v>15</v>
      </c>
      <c r="D399" s="76">
        <v>126000</v>
      </c>
      <c r="E399" s="77">
        <v>126000</v>
      </c>
      <c r="F399" s="77">
        <v>126000</v>
      </c>
      <c r="G399" s="77">
        <v>354000</v>
      </c>
      <c r="H399" s="77">
        <v>126000</v>
      </c>
      <c r="I399" s="77">
        <v>126000</v>
      </c>
      <c r="J399" s="78">
        <v>126000</v>
      </c>
      <c r="K399" s="66">
        <f>VLOOKUP(B399,'[1]PRADO  LC 90  VX AT 3400CC 5P T'!B$11:H$370,7,0)</f>
        <v>128453.22</v>
      </c>
      <c r="L399" s="67">
        <f>VLOOKUP(B399,'[1]FORTUNER SR5 MT 4000CC 4X4'!B$12:H$402,7,0)</f>
        <v>128453.22</v>
      </c>
      <c r="M399" s="68">
        <f>VLOOKUP(B399,'[1]PRADO  LC 150  TX AT 4000CC 5P'!B$11:H$353,7,0)</f>
        <v>128453.22</v>
      </c>
      <c r="N399" s="67">
        <f>VLOOKUP(B399,'[1]BURBUJA  LC 80  AUTANA FZJ80 '!B$12:H$369,7,0)</f>
        <v>360892.38</v>
      </c>
      <c r="O399" s="67">
        <f>VLOOKUP(B399,'[1]PRADO  LC 150  TX-L AT 4000CC 5'!B$12:H$358,7,0)</f>
        <v>128453.22</v>
      </c>
      <c r="P399" s="65">
        <f t="shared" si="31"/>
        <v>127226.61</v>
      </c>
      <c r="Q399" s="65">
        <f t="shared" si="32"/>
        <v>127226.61</v>
      </c>
      <c r="R399" s="65">
        <f t="shared" si="33"/>
        <v>127226.61</v>
      </c>
      <c r="S399" s="65">
        <f t="shared" ref="S399:S455" si="35">AVERAGE(G399,N399)</f>
        <v>357446.19</v>
      </c>
      <c r="T399" s="65">
        <f t="shared" si="34"/>
        <v>127226.61</v>
      </c>
    </row>
    <row r="400" spans="1:20" s="4" customFormat="1" ht="19.5" customHeight="1">
      <c r="A400" s="5">
        <v>388</v>
      </c>
      <c r="B400" s="58" t="s">
        <v>517</v>
      </c>
      <c r="C400" s="61" t="s">
        <v>15</v>
      </c>
      <c r="D400" s="76">
        <v>152000</v>
      </c>
      <c r="E400" s="77">
        <v>152000</v>
      </c>
      <c r="F400" s="77">
        <v>900001</v>
      </c>
      <c r="G400" s="79" t="s">
        <v>19</v>
      </c>
      <c r="H400" s="77">
        <v>900001</v>
      </c>
      <c r="I400" s="77">
        <v>900001</v>
      </c>
      <c r="J400" s="78">
        <v>152000</v>
      </c>
      <c r="K400" s="66">
        <f>VLOOKUP(B400,'[1]PRADO  LC 90  VX AT 3400CC 5P T'!B$11:H$370,7,0)</f>
        <v>154959.44</v>
      </c>
      <c r="L400" s="67">
        <f>VLOOKUP(B400,'[1]FORTUNER SR5 MT 4000CC 4X4'!B$12:H$402,7,0)</f>
        <v>154959.44</v>
      </c>
      <c r="M400" s="68">
        <f>VLOOKUP(B400,'[1]PRADO  LC 150  TX AT 4000CC 5P'!B$11:H$353,7,0)</f>
        <v>917524.05099999998</v>
      </c>
      <c r="N400" s="67" t="e">
        <f>VLOOKUP(B400,'[1]BURBUJA  LC 80  AUTANA FZJ80 '!B$12:H$369,7,0)</f>
        <v>#N/A</v>
      </c>
      <c r="O400" s="67">
        <f>VLOOKUP(B400,'[1]PRADO  LC 150  TX-L AT 4000CC 5'!B$12:H$358,7,0)</f>
        <v>917524.05099999998</v>
      </c>
      <c r="P400" s="65">
        <f t="shared" si="31"/>
        <v>153479.72</v>
      </c>
      <c r="Q400" s="65">
        <f t="shared" si="32"/>
        <v>153479.72</v>
      </c>
      <c r="R400" s="65">
        <f t="shared" si="33"/>
        <v>908762.52549999999</v>
      </c>
      <c r="S400" s="65" t="s">
        <v>19</v>
      </c>
      <c r="T400" s="65">
        <f t="shared" si="34"/>
        <v>908762.52549999999</v>
      </c>
    </row>
    <row r="401" spans="1:20" s="4" customFormat="1" ht="19.5" customHeight="1">
      <c r="A401" s="5">
        <v>389</v>
      </c>
      <c r="B401" s="58" t="s">
        <v>518</v>
      </c>
      <c r="C401" s="61" t="s">
        <v>15</v>
      </c>
      <c r="D401" s="76">
        <v>1566000</v>
      </c>
      <c r="E401" s="77">
        <v>152000</v>
      </c>
      <c r="F401" s="77">
        <v>900001</v>
      </c>
      <c r="G401" s="79" t="s">
        <v>19</v>
      </c>
      <c r="H401" s="77">
        <v>900001</v>
      </c>
      <c r="I401" s="77">
        <v>900001</v>
      </c>
      <c r="J401" s="78">
        <v>152000</v>
      </c>
      <c r="K401" s="66">
        <f>VLOOKUP(B401,'[1]PRADO  LC 90  VX AT 3400CC 5P T'!B$11:H$370,7,0)</f>
        <v>1596490.02</v>
      </c>
      <c r="L401" s="67">
        <f>VLOOKUP(B401,'[1]FORTUNER SR5 MT 4000CC 4X4'!B$12:H$402,7,0)</f>
        <v>154959.44</v>
      </c>
      <c r="M401" s="68">
        <f>VLOOKUP(B401,'[1]PRADO  LC 150  TX AT 4000CC 5P'!B$11:H$353,7,0)</f>
        <v>917524.05099999998</v>
      </c>
      <c r="N401" s="67" t="e">
        <f>VLOOKUP(B401,'[1]BURBUJA  LC 80  AUTANA FZJ80 '!B$12:H$369,7,0)</f>
        <v>#N/A</v>
      </c>
      <c r="O401" s="67">
        <f>VLOOKUP(B401,'[1]PRADO  LC 150  TX-L AT 4000CC 5'!B$12:H$358,7,0)</f>
        <v>917524.05099999998</v>
      </c>
      <c r="P401" s="65">
        <f t="shared" si="31"/>
        <v>1581245.01</v>
      </c>
      <c r="Q401" s="65">
        <f t="shared" si="32"/>
        <v>153479.72</v>
      </c>
      <c r="R401" s="65">
        <f t="shared" si="33"/>
        <v>908762.52549999999</v>
      </c>
      <c r="S401" s="65" t="s">
        <v>19</v>
      </c>
      <c r="T401" s="65">
        <f t="shared" si="34"/>
        <v>908762.52549999999</v>
      </c>
    </row>
    <row r="402" spans="1:20" s="4" customFormat="1" ht="19.5" customHeight="1">
      <c r="A402" s="5">
        <v>390</v>
      </c>
      <c r="B402" s="58" t="s">
        <v>519</v>
      </c>
      <c r="C402" s="61" t="s">
        <v>15</v>
      </c>
      <c r="D402" s="76">
        <v>256000</v>
      </c>
      <c r="E402" s="77">
        <v>252000</v>
      </c>
      <c r="F402" s="77">
        <v>252000</v>
      </c>
      <c r="G402" s="77">
        <v>256000</v>
      </c>
      <c r="H402" s="77">
        <v>252000</v>
      </c>
      <c r="I402" s="77">
        <v>252000</v>
      </c>
      <c r="J402" s="78">
        <v>252000</v>
      </c>
      <c r="K402" s="66">
        <f>VLOOKUP(B402,'[1]PRADO  LC 90  VX AT 3400CC 5P T'!B$11:H$370,7,0)</f>
        <v>260984.32000000001</v>
      </c>
      <c r="L402" s="67">
        <f>VLOOKUP(B402,'[1]FORTUNER SR5 MT 4000CC 4X4'!B$12:H$402,7,0)</f>
        <v>256906.44</v>
      </c>
      <c r="M402" s="68">
        <f>VLOOKUP(B402,'[1]PRADO  LC 150  TX AT 4000CC 5P'!B$11:H$353,7,0)</f>
        <v>256906.44</v>
      </c>
      <c r="N402" s="67">
        <f>VLOOKUP(B402,'[1]BURBUJA  LC 80  AUTANA FZJ80 '!B$12:H$369,7,0)</f>
        <v>260984.32000000001</v>
      </c>
      <c r="O402" s="67">
        <f>VLOOKUP(B402,'[1]PRADO  LC 150  TX-L AT 4000CC 5'!B$12:H$358,7,0)</f>
        <v>256906.44</v>
      </c>
      <c r="P402" s="65">
        <f t="shared" si="31"/>
        <v>258492.16</v>
      </c>
      <c r="Q402" s="65">
        <f t="shared" si="32"/>
        <v>254453.22</v>
      </c>
      <c r="R402" s="65">
        <f t="shared" si="33"/>
        <v>254453.22</v>
      </c>
      <c r="S402" s="65">
        <f t="shared" si="35"/>
        <v>258492.16</v>
      </c>
      <c r="T402" s="65">
        <f t="shared" si="34"/>
        <v>254453.22</v>
      </c>
    </row>
    <row r="403" spans="1:20" s="4" customFormat="1" ht="19.5" customHeight="1">
      <c r="A403" s="5">
        <v>391</v>
      </c>
      <c r="B403" s="58" t="s">
        <v>520</v>
      </c>
      <c r="C403" s="61" t="s">
        <v>15</v>
      </c>
      <c r="D403" s="76">
        <v>652999</v>
      </c>
      <c r="E403" s="77">
        <v>322000</v>
      </c>
      <c r="F403" s="77">
        <v>322000</v>
      </c>
      <c r="G403" s="79" t="s">
        <v>19</v>
      </c>
      <c r="H403" s="77">
        <v>322000</v>
      </c>
      <c r="I403" s="77">
        <v>322000</v>
      </c>
      <c r="J403" s="78">
        <v>322000</v>
      </c>
      <c r="K403" s="66">
        <f>VLOOKUP(B403,'[1]PRADO  LC 90  VX AT 3400CC 5P T'!B$11:H$370,7,0)</f>
        <v>665712.85899999994</v>
      </c>
      <c r="L403" s="67">
        <f>VLOOKUP(B403,'[1]FORTUNER SR5 MT 4000CC 4X4'!B$12:H$402,7,0)</f>
        <v>328269.34000000003</v>
      </c>
      <c r="M403" s="68">
        <f>VLOOKUP(B403,'[1]PRADO  LC 150  TX AT 4000CC 5P'!B$11:H$353,7,0)</f>
        <v>328269.34000000003</v>
      </c>
      <c r="N403" s="67" t="e">
        <f>VLOOKUP(B403,'[1]BURBUJA  LC 80  AUTANA FZJ80 '!B$12:H$369,7,0)</f>
        <v>#N/A</v>
      </c>
      <c r="O403" s="67">
        <f>VLOOKUP(B403,'[1]PRADO  LC 150  TX-L AT 4000CC 5'!B$12:H$358,7,0)</f>
        <v>328269.34000000003</v>
      </c>
      <c r="P403" s="65">
        <f t="shared" si="31"/>
        <v>659355.92949999997</v>
      </c>
      <c r="Q403" s="65">
        <f t="shared" si="32"/>
        <v>325134.67000000004</v>
      </c>
      <c r="R403" s="65">
        <f t="shared" si="33"/>
        <v>325134.67000000004</v>
      </c>
      <c r="S403" s="65" t="s">
        <v>19</v>
      </c>
      <c r="T403" s="65">
        <f t="shared" si="34"/>
        <v>325134.67000000004</v>
      </c>
    </row>
    <row r="404" spans="1:20" s="4" customFormat="1" ht="19.5" customHeight="1">
      <c r="A404" s="5">
        <v>392</v>
      </c>
      <c r="B404" s="58" t="s">
        <v>521</v>
      </c>
      <c r="C404" s="61" t="s">
        <v>15</v>
      </c>
      <c r="D404" s="76">
        <v>361000</v>
      </c>
      <c r="E404" s="77">
        <v>721000</v>
      </c>
      <c r="F404" s="77">
        <v>718841</v>
      </c>
      <c r="G404" s="77">
        <v>665001</v>
      </c>
      <c r="H404" s="77">
        <v>718841</v>
      </c>
      <c r="I404" s="77">
        <v>718841</v>
      </c>
      <c r="J404" s="78">
        <v>721000</v>
      </c>
      <c r="K404" s="66">
        <f>VLOOKUP(B404,'[1]PRADO  LC 90  VX AT 3400CC 5P T'!B$11:H$370,7,0)</f>
        <v>368028.67</v>
      </c>
      <c r="L404" s="67">
        <f>VLOOKUP(B404,'[1]FORTUNER SR5 MT 4000CC 4X4'!B$12:H$402,7,0)</f>
        <v>735037.87</v>
      </c>
      <c r="M404" s="68">
        <f>VLOOKUP(B404,'[1]PRADO  LC 150  TX AT 4000CC 5P'!B$11:H$353,7,0)</f>
        <v>712609.53</v>
      </c>
      <c r="N404" s="67">
        <f>VLOOKUP(B404,'[1]BURBUJA  LC 80  AUTANA FZJ80 '!B$12:H$369,7,0)</f>
        <v>677948.60100000002</v>
      </c>
      <c r="O404" s="67">
        <f>VLOOKUP(B404,'[1]PRADO  LC 150  TX-L AT 4000CC 5'!B$12:H$358,7,0)</f>
        <v>712609.53</v>
      </c>
      <c r="P404" s="65">
        <f t="shared" si="31"/>
        <v>364514.33499999996</v>
      </c>
      <c r="Q404" s="65">
        <f t="shared" si="32"/>
        <v>728018.93500000006</v>
      </c>
      <c r="R404" s="65">
        <f t="shared" si="33"/>
        <v>715725.26500000001</v>
      </c>
      <c r="S404" s="65">
        <f t="shared" si="35"/>
        <v>671474.80050000001</v>
      </c>
      <c r="T404" s="65">
        <f t="shared" si="34"/>
        <v>715725.26500000001</v>
      </c>
    </row>
    <row r="405" spans="1:20" s="4" customFormat="1" ht="19.5" customHeight="1">
      <c r="A405" s="5">
        <v>393</v>
      </c>
      <c r="B405" s="58" t="s">
        <v>522</v>
      </c>
      <c r="C405" s="61" t="s">
        <v>15</v>
      </c>
      <c r="D405" s="76">
        <v>415320</v>
      </c>
      <c r="E405" s="77">
        <v>1069000</v>
      </c>
      <c r="F405" s="79" t="s">
        <v>19</v>
      </c>
      <c r="G405" s="77">
        <v>1396000</v>
      </c>
      <c r="H405" s="79" t="s">
        <v>19</v>
      </c>
      <c r="I405" s="79" t="s">
        <v>19</v>
      </c>
      <c r="J405" s="78">
        <v>1069000</v>
      </c>
      <c r="K405" s="66">
        <f>VLOOKUP(B405,'[1]PRADO  LC 90  VX AT 3400CC 5P T'!B$11:H$370,7,0)</f>
        <v>419002.17</v>
      </c>
      <c r="L405" s="67">
        <f>VLOOKUP(B405,'[1]FORTUNER SR5 MT 4000CC 4X4'!B$12:H$402,7,0)</f>
        <v>1089813.43</v>
      </c>
      <c r="M405" s="68" t="e">
        <f>VLOOKUP(B405,'[1]PRADO  LC 150  TX AT 4000CC 5P'!B$11:H$353,7,0)</f>
        <v>#N/A</v>
      </c>
      <c r="N405" s="67">
        <f>VLOOKUP(B405,'[1]BURBUJA  LC 80  AUTANA FZJ80 '!B$12:H$369,7,0)</f>
        <v>1423180.12</v>
      </c>
      <c r="O405" s="67" t="e">
        <f>VLOOKUP(B405,'[1]PRADO  LC 150  TX-L AT 4000CC 5'!B$12:H$358,7,0)</f>
        <v>#N/A</v>
      </c>
      <c r="P405" s="65">
        <f t="shared" si="31"/>
        <v>417161.08499999996</v>
      </c>
      <c r="Q405" s="65">
        <f t="shared" si="32"/>
        <v>1079406.7149999999</v>
      </c>
      <c r="R405" s="65" t="s">
        <v>19</v>
      </c>
      <c r="S405" s="65">
        <f t="shared" si="35"/>
        <v>1409590.06</v>
      </c>
      <c r="T405" s="65" t="s">
        <v>19</v>
      </c>
    </row>
    <row r="406" spans="1:20" s="4" customFormat="1" ht="19.5" customHeight="1">
      <c r="A406" s="5">
        <v>394</v>
      </c>
      <c r="B406" s="58" t="s">
        <v>523</v>
      </c>
      <c r="C406" s="61" t="s">
        <v>15</v>
      </c>
      <c r="D406" s="76">
        <v>4307000</v>
      </c>
      <c r="E406" s="77">
        <v>4125001</v>
      </c>
      <c r="F406" s="77">
        <v>14069000</v>
      </c>
      <c r="G406" s="77">
        <v>3816000</v>
      </c>
      <c r="H406" s="77">
        <v>14069000</v>
      </c>
      <c r="I406" s="77">
        <v>14069000</v>
      </c>
      <c r="J406" s="78">
        <v>4125001</v>
      </c>
      <c r="K406" s="66">
        <f>VLOOKUP(B406,'[1]PRADO  LC 90  VX AT 3400CC 5P T'!B$11:H$370,7,0)</f>
        <v>4390857.29</v>
      </c>
      <c r="L406" s="67">
        <f>VLOOKUP(B406,'[1]FORTUNER SR5 MT 4000CC 4X4'!B$12:H$402,7,0)</f>
        <v>4059529.54</v>
      </c>
      <c r="M406" s="68">
        <f>VLOOKUP(B406,'[1]PRADO  LC 150  TX AT 4000CC 5P'!B$11:H$353,7,0)</f>
        <v>14342923.43</v>
      </c>
      <c r="N406" s="67">
        <f>VLOOKUP(B406,'[1]BURBUJA  LC 80  AUTANA FZJ80 '!B$12:H$369,7,0)</f>
        <v>3890297.52</v>
      </c>
      <c r="O406" s="67">
        <f>VLOOKUP(B406,'[1]PRADO  LC 150  TX-L AT 4000CC 5'!B$12:H$358,7,0)</f>
        <v>14342923.43</v>
      </c>
      <c r="P406" s="65">
        <f t="shared" si="31"/>
        <v>4348928.6449999996</v>
      </c>
      <c r="Q406" s="65">
        <f t="shared" si="32"/>
        <v>4092265.27</v>
      </c>
      <c r="R406" s="65">
        <f t="shared" si="33"/>
        <v>14205961.715</v>
      </c>
      <c r="S406" s="65">
        <f t="shared" si="35"/>
        <v>3853148.76</v>
      </c>
      <c r="T406" s="65">
        <f t="shared" si="34"/>
        <v>14205961.715</v>
      </c>
    </row>
    <row r="407" spans="1:20" s="4" customFormat="1" ht="19.5" customHeight="1">
      <c r="A407" s="5">
        <v>395</v>
      </c>
      <c r="B407" s="58" t="s">
        <v>524</v>
      </c>
      <c r="C407" s="61" t="s">
        <v>15</v>
      </c>
      <c r="D407" s="76">
        <v>4307000</v>
      </c>
      <c r="E407" s="77">
        <v>3242000</v>
      </c>
      <c r="F407" s="77">
        <v>14069000</v>
      </c>
      <c r="G407" s="77">
        <v>3816000</v>
      </c>
      <c r="H407" s="77">
        <v>14069000</v>
      </c>
      <c r="I407" s="77">
        <v>14069000</v>
      </c>
      <c r="J407" s="78">
        <v>3242000</v>
      </c>
      <c r="K407" s="66">
        <f>VLOOKUP(B407,'[1]PRADO  LC 90  VX AT 3400CC 5P T'!B$11:H$370,7,0)</f>
        <v>4390857.29</v>
      </c>
      <c r="L407" s="67">
        <f>VLOOKUP(B407,'[1]FORTUNER SR5 MT 4000CC 4X4'!B$12:H$402,7,0)</f>
        <v>3305121.74</v>
      </c>
      <c r="M407" s="68">
        <f>VLOOKUP(B407,'[1]PRADO  LC 150  TX AT 4000CC 5P'!B$11:H$353,7,0)</f>
        <v>14342923.43</v>
      </c>
      <c r="N407" s="67">
        <f>VLOOKUP(B407,'[1]BURBUJA  LC 80  AUTANA FZJ80 '!B$12:H$369,7,0)</f>
        <v>3890297.52</v>
      </c>
      <c r="O407" s="67">
        <f>VLOOKUP(B407,'[1]PRADO  LC 150  TX-L AT 4000CC 5'!B$12:H$358,7,0)</f>
        <v>14342923.43</v>
      </c>
      <c r="P407" s="65">
        <f t="shared" si="31"/>
        <v>4348928.6449999996</v>
      </c>
      <c r="Q407" s="65">
        <f t="shared" si="32"/>
        <v>3273560.87</v>
      </c>
      <c r="R407" s="65">
        <f t="shared" si="33"/>
        <v>14205961.715</v>
      </c>
      <c r="S407" s="65">
        <f t="shared" si="35"/>
        <v>3853148.76</v>
      </c>
      <c r="T407" s="65">
        <f t="shared" si="34"/>
        <v>14205961.715</v>
      </c>
    </row>
    <row r="408" spans="1:20" s="4" customFormat="1" ht="19.5" customHeight="1">
      <c r="A408" s="5">
        <v>396</v>
      </c>
      <c r="B408" s="58" t="s">
        <v>525</v>
      </c>
      <c r="C408" s="61" t="s">
        <v>15</v>
      </c>
      <c r="D408" s="76">
        <v>136850</v>
      </c>
      <c r="E408" s="77">
        <v>136850</v>
      </c>
      <c r="F408" s="77">
        <v>136850</v>
      </c>
      <c r="G408" s="77">
        <v>136850</v>
      </c>
      <c r="H408" s="77">
        <v>136850</v>
      </c>
      <c r="I408" s="77">
        <v>136850</v>
      </c>
      <c r="J408" s="78">
        <v>136850</v>
      </c>
      <c r="K408" s="66">
        <f>VLOOKUP(B408,'[1]PRADO  LC 90  VX AT 3400CC 5P T'!B$11:H$370,7,0)</f>
        <v>46895.62</v>
      </c>
      <c r="L408" s="67">
        <f>VLOOKUP(B408,'[1]FORTUNER SR5 MT 4000CC 4X4'!B$12:H$402,7,0)</f>
        <v>46895.62</v>
      </c>
      <c r="M408" s="68">
        <f>VLOOKUP(B408,'[1]PRADO  LC 150  TX AT 4000CC 5P'!B$11:H$353,7,0)</f>
        <v>46895.62</v>
      </c>
      <c r="N408" s="67">
        <f>VLOOKUP(B408,'[1]BURBUJA  LC 80  AUTANA FZJ80 '!B$12:H$369,7,0)</f>
        <v>46895.62</v>
      </c>
      <c r="O408" s="67">
        <f>VLOOKUP(B408,'[1]PRADO  LC 150  TX-L AT 4000CC 5'!B$12:H$358,7,0)</f>
        <v>46895.62</v>
      </c>
      <c r="P408" s="65">
        <f t="shared" si="31"/>
        <v>91872.81</v>
      </c>
      <c r="Q408" s="65">
        <f t="shared" si="32"/>
        <v>91872.81</v>
      </c>
      <c r="R408" s="65">
        <f t="shared" si="33"/>
        <v>91872.81</v>
      </c>
      <c r="S408" s="65">
        <f t="shared" si="35"/>
        <v>91872.81</v>
      </c>
      <c r="T408" s="65">
        <f t="shared" si="34"/>
        <v>91872.81</v>
      </c>
    </row>
    <row r="409" spans="1:20" s="4" customFormat="1" ht="19.5" customHeight="1">
      <c r="A409" s="5">
        <v>397</v>
      </c>
      <c r="B409" s="58" t="s">
        <v>526</v>
      </c>
      <c r="C409" s="61" t="s">
        <v>15</v>
      </c>
      <c r="D409" s="76">
        <v>1091000</v>
      </c>
      <c r="E409" s="77">
        <v>402000</v>
      </c>
      <c r="F409" s="79" t="s">
        <v>19</v>
      </c>
      <c r="G409" s="79" t="s">
        <v>19</v>
      </c>
      <c r="H409" s="79" t="s">
        <v>19</v>
      </c>
      <c r="I409" s="79" t="s">
        <v>19</v>
      </c>
      <c r="J409" s="78">
        <v>402000</v>
      </c>
      <c r="K409" s="66">
        <f>VLOOKUP(B409,'[1]PRADO  LC 90  VX AT 3400CC 5P T'!B$11:H$370,7,0)</f>
        <v>1112241.77</v>
      </c>
      <c r="L409" s="67">
        <f>VLOOKUP(B409,'[1]FORTUNER SR5 MT 4000CC 4X4'!B$12:H$402,7,0)</f>
        <v>409826.94</v>
      </c>
      <c r="M409" s="68" t="e">
        <f>VLOOKUP(B409,'[1]PRADO  LC 150  TX AT 4000CC 5P'!B$11:H$353,7,0)</f>
        <v>#N/A</v>
      </c>
      <c r="N409" s="67" t="e">
        <f>VLOOKUP(B409,'[1]BURBUJA  LC 80  AUTANA FZJ80 '!B$12:H$369,7,0)</f>
        <v>#N/A</v>
      </c>
      <c r="O409" s="67" t="e">
        <f>VLOOKUP(B409,'[1]PRADO  LC 150  TX-L AT 4000CC 5'!B$12:H$358,7,0)</f>
        <v>#N/A</v>
      </c>
      <c r="P409" s="65">
        <f t="shared" si="31"/>
        <v>1101620.885</v>
      </c>
      <c r="Q409" s="65">
        <f t="shared" si="32"/>
        <v>405913.47</v>
      </c>
      <c r="R409" s="65" t="s">
        <v>19</v>
      </c>
      <c r="S409" s="65" t="s">
        <v>19</v>
      </c>
      <c r="T409" s="65" t="s">
        <v>19</v>
      </c>
    </row>
    <row r="410" spans="1:20" s="4" customFormat="1" ht="19.5" customHeight="1">
      <c r="A410" s="5">
        <v>398</v>
      </c>
      <c r="B410" s="58" t="s">
        <v>527</v>
      </c>
      <c r="C410" s="61" t="s">
        <v>15</v>
      </c>
      <c r="D410" s="76">
        <v>158999</v>
      </c>
      <c r="E410" s="77">
        <v>178000</v>
      </c>
      <c r="F410" s="77">
        <v>155000</v>
      </c>
      <c r="G410" s="77">
        <v>342000</v>
      </c>
      <c r="H410" s="77">
        <v>155000</v>
      </c>
      <c r="I410" s="77">
        <v>155000</v>
      </c>
      <c r="J410" s="78">
        <v>178000</v>
      </c>
      <c r="K410" s="66">
        <f>VLOOKUP(B410,'[1]PRADO  LC 90  VX AT 3400CC 5P T'!B$11:H$370,7,0)</f>
        <v>162094.679</v>
      </c>
      <c r="L410" s="67">
        <f>VLOOKUP(B410,'[1]FORTUNER SR5 MT 4000CC 4X4'!B$12:H$402,7,0)</f>
        <v>181465.66</v>
      </c>
      <c r="M410" s="68">
        <f>VLOOKUP(B410,'[1]PRADO  LC 150  TX AT 4000CC 5P'!B$11:H$353,7,0)</f>
        <v>158017.85</v>
      </c>
      <c r="N410" s="67">
        <f>VLOOKUP(B410,'[1]BURBUJA  LC 80  AUTANA FZJ80 '!B$12:H$369,7,0)</f>
        <v>348658.74</v>
      </c>
      <c r="O410" s="67">
        <f>VLOOKUP(B410,'[1]PRADO  LC 150  TX-L AT 4000CC 5'!B$12:H$358,7,0)</f>
        <v>158017.85</v>
      </c>
      <c r="P410" s="65">
        <f t="shared" si="31"/>
        <v>160546.8395</v>
      </c>
      <c r="Q410" s="65">
        <f t="shared" si="32"/>
        <v>179732.83000000002</v>
      </c>
      <c r="R410" s="65">
        <f t="shared" si="33"/>
        <v>156508.92499999999</v>
      </c>
      <c r="S410" s="65">
        <f t="shared" si="35"/>
        <v>345329.37</v>
      </c>
      <c r="T410" s="65">
        <f t="shared" si="34"/>
        <v>156508.92499999999</v>
      </c>
    </row>
    <row r="411" spans="1:20" s="4" customFormat="1" ht="19.5" customHeight="1">
      <c r="A411" s="5">
        <v>399</v>
      </c>
      <c r="B411" s="58" t="s">
        <v>528</v>
      </c>
      <c r="C411" s="61" t="s">
        <v>15</v>
      </c>
      <c r="D411" s="76">
        <v>481000</v>
      </c>
      <c r="E411" s="77">
        <v>567000</v>
      </c>
      <c r="F411" s="77">
        <v>503000</v>
      </c>
      <c r="G411" s="77">
        <v>535000</v>
      </c>
      <c r="H411" s="77">
        <v>503000</v>
      </c>
      <c r="I411" s="77">
        <v>503000</v>
      </c>
      <c r="J411" s="78">
        <v>567000</v>
      </c>
      <c r="K411" s="66">
        <f>VLOOKUP(B411,'[1]PRADO  LC 90  VX AT 3400CC 5P T'!B$11:H$370,7,0)</f>
        <v>490365.07</v>
      </c>
      <c r="L411" s="67">
        <f>VLOOKUP(B411,'[1]FORTUNER SR5 MT 4000CC 4X4'!B$12:H$402,7,0)</f>
        <v>578039.49</v>
      </c>
      <c r="M411" s="68">
        <f>VLOOKUP(B411,'[1]PRADO  LC 150  TX AT 4000CC 5P'!B$11:H$353,7,0)</f>
        <v>512793.41</v>
      </c>
      <c r="N411" s="67">
        <f>VLOOKUP(B411,'[1]BURBUJA  LC 80  AUTANA FZJ80 '!B$12:H$369,7,0)</f>
        <v>545416.44999999995</v>
      </c>
      <c r="O411" s="67">
        <f>VLOOKUP(B411,'[1]PRADO  LC 150  TX-L AT 4000CC 5'!B$12:H$358,7,0)</f>
        <v>512793.41</v>
      </c>
      <c r="P411" s="65">
        <f t="shared" si="31"/>
        <v>485682.53500000003</v>
      </c>
      <c r="Q411" s="65">
        <f t="shared" si="32"/>
        <v>572519.745</v>
      </c>
      <c r="R411" s="65">
        <f t="shared" si="33"/>
        <v>507896.70499999996</v>
      </c>
      <c r="S411" s="65">
        <f t="shared" si="35"/>
        <v>540208.22499999998</v>
      </c>
      <c r="T411" s="65">
        <f t="shared" si="34"/>
        <v>507896.70499999996</v>
      </c>
    </row>
    <row r="412" spans="1:20" s="4" customFormat="1" ht="19.5" customHeight="1">
      <c r="A412" s="5">
        <v>400</v>
      </c>
      <c r="B412" s="58" t="s">
        <v>529</v>
      </c>
      <c r="C412" s="61" t="s">
        <v>15</v>
      </c>
      <c r="D412" s="76">
        <v>121000</v>
      </c>
      <c r="E412" s="77">
        <v>83000</v>
      </c>
      <c r="F412" s="77">
        <v>95000</v>
      </c>
      <c r="G412" s="77">
        <v>108000</v>
      </c>
      <c r="H412" s="77">
        <v>95000</v>
      </c>
      <c r="I412" s="77">
        <v>95000</v>
      </c>
      <c r="J412" s="78">
        <v>83000</v>
      </c>
      <c r="K412" s="66">
        <f>VLOOKUP(B412,'[1]PRADO  LC 90  VX AT 3400CC 5P T'!B$11:H$370,7,0)</f>
        <v>123355.87</v>
      </c>
      <c r="L412" s="67">
        <f>VLOOKUP(B412,'[1]FORTUNER SR5 MT 4000CC 4X4'!B$12:H$402,7,0)</f>
        <v>84616.01</v>
      </c>
      <c r="M412" s="68">
        <f>VLOOKUP(B412,'[1]PRADO  LC 150  TX AT 4000CC 5P'!B$11:H$353,7,0)</f>
        <v>96849.65</v>
      </c>
      <c r="N412" s="67">
        <f>VLOOKUP(B412,'[1]BURBUJA  LC 80  AUTANA FZJ80 '!B$12:H$369,7,0)</f>
        <v>110102.76</v>
      </c>
      <c r="O412" s="67">
        <f>VLOOKUP(B412,'[1]PRADO  LC 150  TX-L AT 4000CC 5'!B$12:H$358,7,0)</f>
        <v>96849.65</v>
      </c>
      <c r="P412" s="65">
        <f t="shared" si="31"/>
        <v>122177.935</v>
      </c>
      <c r="Q412" s="65">
        <f t="shared" si="32"/>
        <v>83808.005000000005</v>
      </c>
      <c r="R412" s="65">
        <f t="shared" si="33"/>
        <v>95924.824999999997</v>
      </c>
      <c r="S412" s="65">
        <f t="shared" si="35"/>
        <v>109051.38</v>
      </c>
      <c r="T412" s="65">
        <f t="shared" si="34"/>
        <v>95924.824999999997</v>
      </c>
    </row>
    <row r="413" spans="1:20" s="4" customFormat="1" ht="19.5" customHeight="1">
      <c r="A413" s="5">
        <v>401</v>
      </c>
      <c r="B413" s="58" t="s">
        <v>530</v>
      </c>
      <c r="C413" s="61" t="s">
        <v>15</v>
      </c>
      <c r="D413" s="76">
        <v>444000</v>
      </c>
      <c r="E413" s="77">
        <v>311001</v>
      </c>
      <c r="F413" s="77">
        <v>523000</v>
      </c>
      <c r="G413" s="77">
        <v>432000</v>
      </c>
      <c r="H413" s="77">
        <v>523000</v>
      </c>
      <c r="I413" s="77">
        <v>523000</v>
      </c>
      <c r="J413" s="78">
        <v>311001</v>
      </c>
      <c r="K413" s="66">
        <f>VLOOKUP(B413,'[1]PRADO  LC 90  VX AT 3400CC 5P T'!B$11:H$370,7,0)</f>
        <v>452644.68</v>
      </c>
      <c r="L413" s="67">
        <f>VLOOKUP(B413,'[1]FORTUNER SR5 MT 4000CC 4X4'!B$12:H$402,7,0)</f>
        <v>317056.22100000002</v>
      </c>
      <c r="M413" s="68">
        <f>VLOOKUP(B413,'[1]PRADO  LC 150  TX AT 4000CC 5P'!B$11:H$353,7,0)</f>
        <v>533182.81000000006</v>
      </c>
      <c r="N413" s="67">
        <f>VLOOKUP(B413,'[1]BURBUJA  LC 80  AUTANA FZJ80 '!B$12:H$369,7,0)</f>
        <v>440411.04</v>
      </c>
      <c r="O413" s="67">
        <f>VLOOKUP(B413,'[1]PRADO  LC 150  TX-L AT 4000CC 5'!B$12:H$358,7,0)</f>
        <v>533182.81000000006</v>
      </c>
      <c r="P413" s="65">
        <f t="shared" si="31"/>
        <v>448322.33999999997</v>
      </c>
      <c r="Q413" s="65">
        <f t="shared" si="32"/>
        <v>314028.61050000001</v>
      </c>
      <c r="R413" s="65">
        <f t="shared" si="33"/>
        <v>528091.40500000003</v>
      </c>
      <c r="S413" s="65">
        <f t="shared" si="35"/>
        <v>436205.52</v>
      </c>
      <c r="T413" s="65">
        <f t="shared" si="34"/>
        <v>528091.40500000003</v>
      </c>
    </row>
    <row r="414" spans="1:20" s="4" customFormat="1" ht="19.5" customHeight="1">
      <c r="A414" s="5">
        <v>402</v>
      </c>
      <c r="B414" s="58" t="s">
        <v>531</v>
      </c>
      <c r="C414" s="61" t="s">
        <v>15</v>
      </c>
      <c r="D414" s="76">
        <v>444000</v>
      </c>
      <c r="E414" s="77">
        <v>311001</v>
      </c>
      <c r="F414" s="77">
        <v>523000</v>
      </c>
      <c r="G414" s="77">
        <v>432000</v>
      </c>
      <c r="H414" s="77">
        <v>523000</v>
      </c>
      <c r="I414" s="77">
        <v>523000</v>
      </c>
      <c r="J414" s="78">
        <v>311001</v>
      </c>
      <c r="K414" s="66">
        <f>VLOOKUP(B414,'[1]PRADO  LC 90  VX AT 3400CC 5P T'!B$11:H$370,7,0)</f>
        <v>452644.68</v>
      </c>
      <c r="L414" s="67">
        <f>VLOOKUP(B414,'[1]FORTUNER SR5 MT 4000CC 4X4'!B$12:H$402,7,0)</f>
        <v>317056.22100000002</v>
      </c>
      <c r="M414" s="68">
        <f>VLOOKUP(B414,'[1]PRADO  LC 150  TX AT 4000CC 5P'!B$11:H$353,7,0)</f>
        <v>533182.81000000006</v>
      </c>
      <c r="N414" s="67">
        <f>VLOOKUP(B414,'[1]BURBUJA  LC 80  AUTANA FZJ80 '!B$12:H$369,7,0)</f>
        <v>440411.04</v>
      </c>
      <c r="O414" s="67">
        <f>VLOOKUP(B414,'[1]PRADO  LC 150  TX-L AT 4000CC 5'!B$12:H$358,7,0)</f>
        <v>533182.81000000006</v>
      </c>
      <c r="P414" s="65">
        <f t="shared" si="31"/>
        <v>448322.33999999997</v>
      </c>
      <c r="Q414" s="65">
        <f t="shared" si="32"/>
        <v>314028.61050000001</v>
      </c>
      <c r="R414" s="65">
        <f t="shared" si="33"/>
        <v>528091.40500000003</v>
      </c>
      <c r="S414" s="65">
        <f t="shared" si="35"/>
        <v>436205.52</v>
      </c>
      <c r="T414" s="65">
        <f t="shared" si="34"/>
        <v>528091.40500000003</v>
      </c>
    </row>
    <row r="415" spans="1:20" s="4" customFormat="1" ht="19.5" customHeight="1">
      <c r="A415" s="5">
        <v>403</v>
      </c>
      <c r="B415" s="58" t="s">
        <v>532</v>
      </c>
      <c r="C415" s="61" t="s">
        <v>15</v>
      </c>
      <c r="D415" s="76">
        <v>444000</v>
      </c>
      <c r="E415" s="77">
        <v>311001</v>
      </c>
      <c r="F415" s="77">
        <v>523000</v>
      </c>
      <c r="G415" s="77">
        <v>432000</v>
      </c>
      <c r="H415" s="77">
        <v>523000</v>
      </c>
      <c r="I415" s="77">
        <v>523000</v>
      </c>
      <c r="J415" s="78">
        <v>311001</v>
      </c>
      <c r="K415" s="66">
        <f>VLOOKUP(B415,'[1]PRADO  LC 90  VX AT 3400CC 5P T'!B$11:H$370,7,0)</f>
        <v>452644.68</v>
      </c>
      <c r="L415" s="67">
        <f>VLOOKUP(B415,'[1]FORTUNER SR5 MT 4000CC 4X4'!B$12:H$402,7,0)</f>
        <v>317056.22100000002</v>
      </c>
      <c r="M415" s="68">
        <f>VLOOKUP(B415,'[1]PRADO  LC 150  TX AT 4000CC 5P'!B$11:H$353,7,0)</f>
        <v>533182.81000000006</v>
      </c>
      <c r="N415" s="67">
        <f>VLOOKUP(B415,'[1]BURBUJA  LC 80  AUTANA FZJ80 '!B$12:H$369,7,0)</f>
        <v>800283.95</v>
      </c>
      <c r="O415" s="67">
        <f>VLOOKUP(B415,'[1]PRADO  LC 150  TX-L AT 4000CC 5'!B$12:H$358,7,0)</f>
        <v>533182.81000000006</v>
      </c>
      <c r="P415" s="65">
        <f t="shared" si="31"/>
        <v>448322.33999999997</v>
      </c>
      <c r="Q415" s="65">
        <f t="shared" si="32"/>
        <v>314028.61050000001</v>
      </c>
      <c r="R415" s="65">
        <f t="shared" si="33"/>
        <v>528091.40500000003</v>
      </c>
      <c r="S415" s="65">
        <f t="shared" si="35"/>
        <v>616141.97499999998</v>
      </c>
      <c r="T415" s="65">
        <f t="shared" si="34"/>
        <v>528091.40500000003</v>
      </c>
    </row>
    <row r="416" spans="1:20" s="4" customFormat="1" ht="19.5" customHeight="1">
      <c r="A416" s="5">
        <v>404</v>
      </c>
      <c r="B416" s="58" t="s">
        <v>533</v>
      </c>
      <c r="C416" s="61" t="s">
        <v>15</v>
      </c>
      <c r="D416" s="76">
        <v>430001</v>
      </c>
      <c r="E416" s="77">
        <v>310000</v>
      </c>
      <c r="F416" s="77">
        <v>328000</v>
      </c>
      <c r="G416" s="77">
        <v>469000</v>
      </c>
      <c r="H416" s="77">
        <v>328000</v>
      </c>
      <c r="I416" s="77">
        <v>328000</v>
      </c>
      <c r="J416" s="78">
        <v>310000</v>
      </c>
      <c r="K416" s="66">
        <f>VLOOKUP(B416,'[1]PRADO  LC 90  VX AT 3400CC 5P T'!B$11:H$370,7,0)</f>
        <v>356814.5</v>
      </c>
      <c r="L416" s="67">
        <f>VLOOKUP(B416,'[1]FORTUNER SR5 MT 4000CC 4X4'!B$12:H$402,7,0)</f>
        <v>316035.7</v>
      </c>
      <c r="M416" s="68">
        <f>VLOOKUP(B416,'[1]PRADO  LC 150  TX AT 4000CC 5P'!B$11:H$353,7,0)</f>
        <v>334386.15999999997</v>
      </c>
      <c r="N416" s="67">
        <f>VLOOKUP(B416,'[1]BURBUJA  LC 80  AUTANA FZJ80 '!B$12:H$369,7,0)</f>
        <v>525027.05000000005</v>
      </c>
      <c r="O416" s="67">
        <f>VLOOKUP(B416,'[1]PRADO  LC 150  TX-L AT 4000CC 5'!B$12:H$358,7,0)</f>
        <v>334386.15999999997</v>
      </c>
      <c r="P416" s="65">
        <f t="shared" si="31"/>
        <v>393407.75</v>
      </c>
      <c r="Q416" s="65">
        <f t="shared" si="32"/>
        <v>313017.84999999998</v>
      </c>
      <c r="R416" s="65">
        <f t="shared" si="33"/>
        <v>331193.07999999996</v>
      </c>
      <c r="S416" s="65">
        <f t="shared" si="35"/>
        <v>497013.52500000002</v>
      </c>
      <c r="T416" s="65">
        <f t="shared" si="34"/>
        <v>331193.07999999996</v>
      </c>
    </row>
    <row r="417" spans="1:20" s="4" customFormat="1" ht="19.5" customHeight="1">
      <c r="A417" s="5">
        <v>405</v>
      </c>
      <c r="B417" s="58" t="s">
        <v>534</v>
      </c>
      <c r="C417" s="61" t="s">
        <v>15</v>
      </c>
      <c r="D417" s="76">
        <v>302001</v>
      </c>
      <c r="E417" s="77">
        <v>563000</v>
      </c>
      <c r="F417" s="77">
        <v>466000</v>
      </c>
      <c r="G417" s="77">
        <v>413000</v>
      </c>
      <c r="H417" s="77">
        <v>466000</v>
      </c>
      <c r="I417" s="77">
        <v>466000</v>
      </c>
      <c r="J417" s="78">
        <v>563000</v>
      </c>
      <c r="K417" s="66">
        <f>VLOOKUP(B417,'[1]PRADO  LC 90  VX AT 3400CC 5P T'!B$11:H$370,7,0)</f>
        <v>307880.99099999998</v>
      </c>
      <c r="L417" s="67">
        <f>VLOOKUP(B417,'[1]FORTUNER SR5 MT 4000CC 4X4'!B$12:H$402,7,0)</f>
        <v>554591.68000000005</v>
      </c>
      <c r="M417" s="68">
        <f>VLOOKUP(B417,'[1]PRADO  LC 150  TX AT 4000CC 5P'!B$11:H$353,7,0)</f>
        <v>475073.02</v>
      </c>
      <c r="N417" s="67">
        <f>VLOOKUP(B417,'[1]BURBUJA  LC 80  AUTANA FZJ80 '!B$12:H$369,7,0)</f>
        <v>461819.91</v>
      </c>
      <c r="O417" s="67">
        <f>VLOOKUP(B417,'[1]PRADO  LC 150  TX-L AT 4000CC 5'!B$12:H$358,7,0)</f>
        <v>475073.02</v>
      </c>
      <c r="P417" s="65">
        <f t="shared" si="31"/>
        <v>304940.99549999996</v>
      </c>
      <c r="Q417" s="65">
        <f t="shared" si="32"/>
        <v>558795.84000000008</v>
      </c>
      <c r="R417" s="65">
        <f t="shared" si="33"/>
        <v>470536.51</v>
      </c>
      <c r="S417" s="65">
        <f t="shared" si="35"/>
        <v>437409.95499999996</v>
      </c>
      <c r="T417" s="65">
        <f t="shared" si="34"/>
        <v>470536.51</v>
      </c>
    </row>
    <row r="418" spans="1:20" s="4" customFormat="1" ht="19.5" customHeight="1">
      <c r="A418" s="5">
        <v>406</v>
      </c>
      <c r="B418" s="58" t="s">
        <v>535</v>
      </c>
      <c r="C418" s="61" t="s">
        <v>15</v>
      </c>
      <c r="D418" s="76">
        <v>374000</v>
      </c>
      <c r="E418" s="77">
        <v>379000</v>
      </c>
      <c r="F418" s="77">
        <v>1005000</v>
      </c>
      <c r="G418" s="77">
        <v>500000</v>
      </c>
      <c r="H418" s="77">
        <v>1005000</v>
      </c>
      <c r="I418" s="77">
        <v>1005000</v>
      </c>
      <c r="J418" s="78">
        <v>379000</v>
      </c>
      <c r="K418" s="66">
        <f>VLOOKUP(B418,'[1]PRADO  LC 90  VX AT 3400CC 5P T'!B$11:H$370,7,0)</f>
        <v>381281.78</v>
      </c>
      <c r="L418" s="67">
        <f>VLOOKUP(B418,'[1]FORTUNER SR5 MT 4000CC 4X4'!B$12:H$402,7,0)</f>
        <v>386379.13</v>
      </c>
      <c r="M418" s="68">
        <f>VLOOKUP(B418,'[1]PRADO  LC 150  TX AT 4000CC 5P'!B$11:H$353,7,0)</f>
        <v>1126514.3500000001</v>
      </c>
      <c r="N418" s="67">
        <f>VLOOKUP(B418,'[1]BURBUJA  LC 80  AUTANA FZJ80 '!B$12:H$369,7,0)</f>
        <v>509735</v>
      </c>
      <c r="O418" s="67">
        <f>VLOOKUP(B418,'[1]PRADO  LC 150  TX-L AT 4000CC 5'!B$12:H$358,7,0)</f>
        <v>1126514.3500000001</v>
      </c>
      <c r="P418" s="65">
        <f t="shared" si="31"/>
        <v>377640.89</v>
      </c>
      <c r="Q418" s="65">
        <f t="shared" si="32"/>
        <v>382689.565</v>
      </c>
      <c r="R418" s="65">
        <f t="shared" si="33"/>
        <v>1065757.175</v>
      </c>
      <c r="S418" s="65">
        <f t="shared" si="35"/>
        <v>504867.5</v>
      </c>
      <c r="T418" s="65">
        <f t="shared" si="34"/>
        <v>1065757.175</v>
      </c>
    </row>
    <row r="419" spans="1:20" s="4" customFormat="1" ht="19.5" customHeight="1">
      <c r="A419" s="5">
        <v>407</v>
      </c>
      <c r="B419" s="58" t="s">
        <v>536</v>
      </c>
      <c r="C419" s="61" t="s">
        <v>15</v>
      </c>
      <c r="D419" s="76">
        <v>4893000</v>
      </c>
      <c r="E419" s="77">
        <v>5188000</v>
      </c>
      <c r="F419" s="77">
        <v>4649000</v>
      </c>
      <c r="G419" s="77">
        <v>5188000</v>
      </c>
      <c r="H419" s="77">
        <v>4649000</v>
      </c>
      <c r="I419" s="77">
        <v>4649000</v>
      </c>
      <c r="J419" s="78">
        <v>5188000</v>
      </c>
      <c r="K419" s="66">
        <f>VLOOKUP(B419,'[1]PRADO  LC 90  VX AT 3400CC 5P T'!B$11:H$370,7,0)</f>
        <v>4988266.71</v>
      </c>
      <c r="L419" s="67">
        <f>VLOOKUP(B419,'[1]FORTUNER SR5 MT 4000CC 4X4'!B$12:H$402,7,0)</f>
        <v>5289010.3600000003</v>
      </c>
      <c r="M419" s="68">
        <f>VLOOKUP(B419,'[1]PRADO  LC 150  TX AT 4000CC 5P'!B$11:H$353,7,0)</f>
        <v>4739516.03</v>
      </c>
      <c r="N419" s="67">
        <f>VLOOKUP(B419,'[1]BURBUJA  LC 80  AUTANA FZJ80 '!B$12:H$369,7,0)</f>
        <v>5289010.3600000003</v>
      </c>
      <c r="O419" s="67">
        <f>VLOOKUP(B419,'[1]PRADO  LC 150  TX-L AT 4000CC 5'!B$12:H$358,7,0)</f>
        <v>4739516.03</v>
      </c>
      <c r="P419" s="65">
        <f t="shared" si="31"/>
        <v>4940633.3550000004</v>
      </c>
      <c r="Q419" s="65">
        <f t="shared" si="32"/>
        <v>5238505.18</v>
      </c>
      <c r="R419" s="65">
        <f t="shared" si="33"/>
        <v>4694258.0150000006</v>
      </c>
      <c r="S419" s="65">
        <f t="shared" si="35"/>
        <v>5238505.18</v>
      </c>
      <c r="T419" s="65">
        <f t="shared" si="34"/>
        <v>4694258.0150000006</v>
      </c>
    </row>
    <row r="420" spans="1:20" s="4" customFormat="1" ht="19.5" customHeight="1">
      <c r="A420" s="5">
        <v>408</v>
      </c>
      <c r="B420" s="58" t="s">
        <v>537</v>
      </c>
      <c r="C420" s="61" t="s">
        <v>15</v>
      </c>
      <c r="D420" s="76">
        <v>1104000</v>
      </c>
      <c r="E420" s="77">
        <v>830000</v>
      </c>
      <c r="F420" s="77">
        <v>829000</v>
      </c>
      <c r="G420" s="77">
        <v>1079000</v>
      </c>
      <c r="H420" s="77">
        <v>829000</v>
      </c>
      <c r="I420" s="77">
        <v>829000</v>
      </c>
      <c r="J420" s="78">
        <v>830000</v>
      </c>
      <c r="K420" s="66">
        <f>VLOOKUP(B420,'[1]PRADO  LC 90  VX AT 3400CC 5P T'!B$11:H$370,7,0)</f>
        <v>1125494.8799999999</v>
      </c>
      <c r="L420" s="67">
        <f>VLOOKUP(B420,'[1]FORTUNER SR5 MT 4000CC 4X4'!B$12:H$402,7,0)</f>
        <v>846160.1</v>
      </c>
      <c r="M420" s="68">
        <f>VLOOKUP(B420,'[1]PRADO  LC 150  TX AT 4000CC 5P'!B$11:H$353,7,0)</f>
        <v>845140.63</v>
      </c>
      <c r="N420" s="67">
        <f>VLOOKUP(B420,'[1]BURBUJA  LC 80  AUTANA FZJ80 '!B$12:H$369,7,0)</f>
        <v>1100008.1299999999</v>
      </c>
      <c r="O420" s="67">
        <f>VLOOKUP(B420,'[1]PRADO  LC 150  TX-L AT 4000CC 5'!B$12:H$358,7,0)</f>
        <v>845140.63</v>
      </c>
      <c r="P420" s="65">
        <f t="shared" si="31"/>
        <v>1114747.44</v>
      </c>
      <c r="Q420" s="65">
        <f t="shared" si="32"/>
        <v>838080.05</v>
      </c>
      <c r="R420" s="65">
        <f t="shared" si="33"/>
        <v>837070.31499999994</v>
      </c>
      <c r="S420" s="65">
        <f t="shared" si="35"/>
        <v>1089504.0649999999</v>
      </c>
      <c r="T420" s="65">
        <f t="shared" si="34"/>
        <v>837070.31499999994</v>
      </c>
    </row>
    <row r="421" spans="1:20" s="4" customFormat="1" ht="19.5" customHeight="1">
      <c r="A421" s="5">
        <v>409</v>
      </c>
      <c r="B421" s="58" t="s">
        <v>538</v>
      </c>
      <c r="C421" s="61" t="s">
        <v>15</v>
      </c>
      <c r="D421" s="76">
        <v>137000</v>
      </c>
      <c r="E421" s="77">
        <v>311001</v>
      </c>
      <c r="F421" s="77">
        <v>414999</v>
      </c>
      <c r="G421" s="77">
        <v>349000</v>
      </c>
      <c r="H421" s="77">
        <v>414999</v>
      </c>
      <c r="I421" s="77">
        <v>414999</v>
      </c>
      <c r="J421" s="78">
        <v>311001</v>
      </c>
      <c r="K421" s="66">
        <f>VLOOKUP(B421,'[1]PRADO  LC 90  VX AT 3400CC 5P T'!B$11:H$370,7,0)</f>
        <v>139667.39000000001</v>
      </c>
      <c r="L421" s="67">
        <f>VLOOKUP(B421,'[1]FORTUNER SR5 MT 4000CC 4X4'!B$12:H$402,7,0)</f>
        <v>317056.22100000002</v>
      </c>
      <c r="M421" s="68">
        <f>VLOOKUP(B421,'[1]PRADO  LC 150  TX AT 4000CC 5P'!B$11:H$353,7,0)</f>
        <v>423078.99900000001</v>
      </c>
      <c r="N421" s="67">
        <f>VLOOKUP(B421,'[1]BURBUJA  LC 80  AUTANA FZJ80 '!B$12:H$369,7,0)</f>
        <v>355795.03</v>
      </c>
      <c r="O421" s="67">
        <f>VLOOKUP(B421,'[1]PRADO  LC 150  TX-L AT 4000CC 5'!B$12:H$358,7,0)</f>
        <v>423078.99900000001</v>
      </c>
      <c r="P421" s="65">
        <f t="shared" si="31"/>
        <v>138333.69500000001</v>
      </c>
      <c r="Q421" s="65">
        <f t="shared" si="32"/>
        <v>314028.61050000001</v>
      </c>
      <c r="R421" s="65">
        <f t="shared" si="33"/>
        <v>419038.99950000003</v>
      </c>
      <c r="S421" s="65">
        <f t="shared" si="35"/>
        <v>352397.51500000001</v>
      </c>
      <c r="T421" s="65">
        <f t="shared" si="34"/>
        <v>419038.99950000003</v>
      </c>
    </row>
    <row r="422" spans="1:20" s="4" customFormat="1" ht="19.5" customHeight="1">
      <c r="A422" s="5">
        <v>410</v>
      </c>
      <c r="B422" s="58" t="s">
        <v>539</v>
      </c>
      <c r="C422" s="61" t="s">
        <v>15</v>
      </c>
      <c r="D422" s="76">
        <v>82001</v>
      </c>
      <c r="E422" s="77">
        <v>73001</v>
      </c>
      <c r="F422" s="77">
        <v>82001</v>
      </c>
      <c r="G422" s="79" t="s">
        <v>19</v>
      </c>
      <c r="H422" s="77">
        <v>82001</v>
      </c>
      <c r="I422" s="77">
        <v>82001</v>
      </c>
      <c r="J422" s="78">
        <v>73001</v>
      </c>
      <c r="K422" s="66">
        <f>VLOOKUP(B422,'[1]PRADO  LC 90  VX AT 3400CC 5P T'!B$11:H$370,7,0)</f>
        <v>83597.591</v>
      </c>
      <c r="L422" s="67">
        <f>VLOOKUP(B422,'[1]FORTUNER SR5 MT 4000CC 4X4'!B$12:H$402,7,0)</f>
        <v>74422.361000000004</v>
      </c>
      <c r="M422" s="68">
        <f>VLOOKUP(B422,'[1]PRADO  LC 150  TX AT 4000CC 5P'!B$11:H$353,7,0)</f>
        <v>83597.591</v>
      </c>
      <c r="N422" s="67" t="e">
        <f>VLOOKUP(B422,'[1]BURBUJA  LC 80  AUTANA FZJ80 '!B$12:H$369,7,0)</f>
        <v>#N/A</v>
      </c>
      <c r="O422" s="67">
        <f>VLOOKUP(B422,'[1]PRADO  LC 150  TX-L AT 4000CC 5'!B$12:H$358,7,0)</f>
        <v>83597.591</v>
      </c>
      <c r="P422" s="65">
        <f t="shared" si="31"/>
        <v>82799.295500000007</v>
      </c>
      <c r="Q422" s="65">
        <f t="shared" si="32"/>
        <v>73711.680500000002</v>
      </c>
      <c r="R422" s="65">
        <f t="shared" si="33"/>
        <v>82799.295500000007</v>
      </c>
      <c r="S422" s="65" t="s">
        <v>19</v>
      </c>
      <c r="T422" s="65">
        <f t="shared" si="34"/>
        <v>82799.295500000007</v>
      </c>
    </row>
    <row r="423" spans="1:20" s="4" customFormat="1" ht="19.5" customHeight="1">
      <c r="A423" s="5">
        <v>411</v>
      </c>
      <c r="B423" s="58" t="s">
        <v>540</v>
      </c>
      <c r="C423" s="61" t="s">
        <v>15</v>
      </c>
      <c r="D423" s="76">
        <v>78000</v>
      </c>
      <c r="E423" s="77">
        <v>65000</v>
      </c>
      <c r="F423" s="77">
        <v>73001</v>
      </c>
      <c r="G423" s="77">
        <v>78000</v>
      </c>
      <c r="H423" s="77">
        <v>73001</v>
      </c>
      <c r="I423" s="77">
        <v>73001</v>
      </c>
      <c r="J423" s="78">
        <v>65000</v>
      </c>
      <c r="K423" s="66">
        <f>VLOOKUP(B423,'[1]PRADO  LC 90  VX AT 3400CC 5P T'!B$11:H$370,7,0)</f>
        <v>79518.66</v>
      </c>
      <c r="L423" s="67">
        <f>VLOOKUP(B423,'[1]FORTUNER SR5 MT 4000CC 4X4'!B$12:H$402,7,0)</f>
        <v>66265.55</v>
      </c>
      <c r="M423" s="68">
        <f>VLOOKUP(B423,'[1]PRADO  LC 150  TX AT 4000CC 5P'!B$11:H$353,7,0)</f>
        <v>74422.361000000004</v>
      </c>
      <c r="N423" s="67">
        <f>VLOOKUP(B423,'[1]BURBUJA  LC 80  AUTANA FZJ80 '!B$12:H$369,7,0)</f>
        <v>79518.66</v>
      </c>
      <c r="O423" s="67">
        <f>VLOOKUP(B423,'[1]PRADO  LC 150  TX-L AT 4000CC 5'!B$12:H$358,7,0)</f>
        <v>74422.361000000004</v>
      </c>
      <c r="P423" s="65">
        <f t="shared" si="31"/>
        <v>78759.33</v>
      </c>
      <c r="Q423" s="65">
        <f t="shared" si="32"/>
        <v>65632.774999999994</v>
      </c>
      <c r="R423" s="65">
        <f t="shared" si="33"/>
        <v>73711.680500000002</v>
      </c>
      <c r="S423" s="65">
        <f t="shared" si="35"/>
        <v>78759.33</v>
      </c>
      <c r="T423" s="65">
        <f t="shared" si="34"/>
        <v>73711.680500000002</v>
      </c>
    </row>
    <row r="424" spans="1:20" s="4" customFormat="1" ht="19.5" customHeight="1">
      <c r="A424" s="5">
        <v>412</v>
      </c>
      <c r="B424" s="58" t="s">
        <v>541</v>
      </c>
      <c r="C424" s="61" t="s">
        <v>15</v>
      </c>
      <c r="D424" s="76">
        <v>110000</v>
      </c>
      <c r="E424" s="77">
        <v>110000</v>
      </c>
      <c r="F424" s="77">
        <v>96000</v>
      </c>
      <c r="G424" s="77">
        <v>96000</v>
      </c>
      <c r="H424" s="77">
        <v>96000</v>
      </c>
      <c r="I424" s="77">
        <v>96000</v>
      </c>
      <c r="J424" s="78">
        <v>110000</v>
      </c>
      <c r="K424" s="66">
        <f>VLOOKUP(B424,'[1]PRADO  LC 90  VX AT 3400CC 5P T'!B$11:H$370,7,0)</f>
        <v>112141.7</v>
      </c>
      <c r="L424" s="67">
        <f>VLOOKUP(B424,'[1]FORTUNER SR5 MT 4000CC 4X4'!B$12:H$402,7,0)</f>
        <v>112141.7</v>
      </c>
      <c r="M424" s="68">
        <f>VLOOKUP(B424,'[1]PRADO  LC 150  TX AT 4000CC 5P'!B$11:H$353,7,0)</f>
        <v>97869.119999999995</v>
      </c>
      <c r="N424" s="67">
        <f>VLOOKUP(B424,'[1]BURBUJA  LC 80  AUTANA FZJ80 '!B$12:H$369,7,0)</f>
        <v>97869.119999999995</v>
      </c>
      <c r="O424" s="67">
        <f>VLOOKUP(B424,'[1]PRADO  LC 150  TX-L AT 4000CC 5'!B$12:H$358,7,0)</f>
        <v>97869.119999999995</v>
      </c>
      <c r="P424" s="65">
        <f t="shared" si="31"/>
        <v>111070.85</v>
      </c>
      <c r="Q424" s="65">
        <f t="shared" si="32"/>
        <v>111070.85</v>
      </c>
      <c r="R424" s="65">
        <f t="shared" si="33"/>
        <v>96934.56</v>
      </c>
      <c r="S424" s="65">
        <f t="shared" si="35"/>
        <v>96934.56</v>
      </c>
      <c r="T424" s="65">
        <f t="shared" si="34"/>
        <v>96934.56</v>
      </c>
    </row>
    <row r="425" spans="1:20" s="4" customFormat="1" ht="19.5" customHeight="1">
      <c r="A425" s="5">
        <v>413</v>
      </c>
      <c r="B425" s="58" t="s">
        <v>542</v>
      </c>
      <c r="C425" s="61" t="s">
        <v>15</v>
      </c>
      <c r="D425" s="77" t="s">
        <v>19</v>
      </c>
      <c r="E425" s="77">
        <v>84000</v>
      </c>
      <c r="F425" s="79" t="s">
        <v>19</v>
      </c>
      <c r="G425" s="79" t="s">
        <v>19</v>
      </c>
      <c r="H425" s="79" t="s">
        <v>19</v>
      </c>
      <c r="I425" s="79" t="s">
        <v>19</v>
      </c>
      <c r="J425" s="78">
        <v>84000</v>
      </c>
      <c r="K425" s="66">
        <f>VLOOKUP(B425,'[1]PRADO  LC 90  VX AT 3400CC 5P T'!B$11:H$370,7,0)</f>
        <v>560708.5</v>
      </c>
      <c r="L425" s="67">
        <f>VLOOKUP(B425,'[1]FORTUNER SR5 MT 4000CC 4X4'!B$12:H$402,7,0)</f>
        <v>85635.48</v>
      </c>
      <c r="M425" s="68" t="e">
        <f>VLOOKUP(B425,'[1]PRADO  LC 150  TX AT 4000CC 5P'!B$11:H$353,7,0)</f>
        <v>#N/A</v>
      </c>
      <c r="N425" s="67" t="e">
        <f>VLOOKUP(B425,'[1]BURBUJA  LC 80  AUTANA FZJ80 '!B$12:H$369,7,0)</f>
        <v>#N/A</v>
      </c>
      <c r="O425" s="67" t="e">
        <f>VLOOKUP(B425,'[1]PRADO  LC 150  TX-L AT 4000CC 5'!B$12:H$358,7,0)</f>
        <v>#N/A</v>
      </c>
      <c r="P425" s="65">
        <f t="shared" si="31"/>
        <v>560708.5</v>
      </c>
      <c r="Q425" s="65">
        <f t="shared" si="32"/>
        <v>84817.739999999991</v>
      </c>
      <c r="R425" s="65" t="s">
        <v>19</v>
      </c>
      <c r="S425" s="65" t="s">
        <v>19</v>
      </c>
      <c r="T425" s="65" t="s">
        <v>19</v>
      </c>
    </row>
    <row r="426" spans="1:20" s="4" customFormat="1" ht="19.5" customHeight="1">
      <c r="A426" s="5">
        <v>414</v>
      </c>
      <c r="B426" s="58" t="s">
        <v>543</v>
      </c>
      <c r="C426" s="61" t="s">
        <v>15</v>
      </c>
      <c r="D426" s="76">
        <v>14000</v>
      </c>
      <c r="E426" s="77">
        <v>14000</v>
      </c>
      <c r="F426" s="77">
        <v>14000</v>
      </c>
      <c r="G426" s="77">
        <v>19000</v>
      </c>
      <c r="H426" s="77">
        <v>14000</v>
      </c>
      <c r="I426" s="77">
        <v>14000</v>
      </c>
      <c r="J426" s="78">
        <v>14000</v>
      </c>
      <c r="K426" s="66">
        <f>VLOOKUP(B426,'[1]PRADO  LC 90  VX AT 3400CC 5P T'!B$11:H$370,7,0)</f>
        <v>19369.93</v>
      </c>
      <c r="L426" s="67">
        <f>VLOOKUP(B426,'[1]FORTUNER SR5 MT 4000CC 4X4'!B$12:H$402,7,0)</f>
        <v>15292.05</v>
      </c>
      <c r="M426" s="68">
        <f>VLOOKUP(B426,'[1]PRADO  LC 150  TX AT 4000CC 5P'!B$11:H$353,7,0)</f>
        <v>15292.05</v>
      </c>
      <c r="N426" s="67">
        <f>VLOOKUP(B426,'[1]BURBUJA  LC 80  AUTANA FZJ80 '!B$12:H$369,7,0)</f>
        <v>19369.93</v>
      </c>
      <c r="O426" s="67">
        <f>VLOOKUP(B426,'[1]PRADO  LC 150  TX-L AT 4000CC 5'!B$12:H$358,7,0)</f>
        <v>15292.05</v>
      </c>
      <c r="P426" s="65">
        <f t="shared" si="31"/>
        <v>16684.965</v>
      </c>
      <c r="Q426" s="65">
        <f t="shared" si="32"/>
        <v>14646.025</v>
      </c>
      <c r="R426" s="65">
        <f t="shared" si="33"/>
        <v>14646.025</v>
      </c>
      <c r="S426" s="65">
        <f t="shared" si="35"/>
        <v>19184.965</v>
      </c>
      <c r="T426" s="65">
        <f t="shared" si="34"/>
        <v>14646.025</v>
      </c>
    </row>
    <row r="427" spans="1:20" s="4" customFormat="1" ht="19.5" customHeight="1">
      <c r="A427" s="5">
        <v>415</v>
      </c>
      <c r="B427" s="58" t="s">
        <v>544</v>
      </c>
      <c r="C427" s="61" t="s">
        <v>15</v>
      </c>
      <c r="D427" s="76">
        <v>980000</v>
      </c>
      <c r="E427" s="77">
        <v>561001</v>
      </c>
      <c r="F427" s="77">
        <v>476000</v>
      </c>
      <c r="G427" s="77">
        <v>787001</v>
      </c>
      <c r="H427" s="77">
        <v>476000</v>
      </c>
      <c r="I427" s="77">
        <v>476000</v>
      </c>
      <c r="J427" s="78">
        <v>561001</v>
      </c>
      <c r="K427" s="66">
        <f>VLOOKUP(B427,'[1]PRADO  LC 90  VX AT 3400CC 5P T'!B$11:H$370,7,0)</f>
        <v>999080.6</v>
      </c>
      <c r="L427" s="67">
        <f>VLOOKUP(B427,'[1]FORTUNER SR5 MT 4000CC 4X4'!B$12:H$402,7,0)</f>
        <v>571923.72100000002</v>
      </c>
      <c r="M427" s="68">
        <f>VLOOKUP(B427,'[1]PRADO  LC 150  TX AT 4000CC 5P'!B$11:H$353,7,0)</f>
        <v>485267.72</v>
      </c>
      <c r="N427" s="67">
        <f>VLOOKUP(B427,'[1]BURBUJA  LC 80  AUTANA FZJ80 '!B$12:H$369,7,0)</f>
        <v>802323.94099999999</v>
      </c>
      <c r="O427" s="67">
        <f>VLOOKUP(B427,'[1]PRADO  LC 150  TX-L AT 4000CC 5'!B$12:H$358,7,0)</f>
        <v>485267.72</v>
      </c>
      <c r="P427" s="65">
        <f t="shared" si="31"/>
        <v>989540.3</v>
      </c>
      <c r="Q427" s="65">
        <f t="shared" si="32"/>
        <v>566462.36049999995</v>
      </c>
      <c r="R427" s="65">
        <f t="shared" si="33"/>
        <v>480633.86</v>
      </c>
      <c r="S427" s="65">
        <f t="shared" si="35"/>
        <v>794662.47050000005</v>
      </c>
      <c r="T427" s="65">
        <f t="shared" si="34"/>
        <v>480633.86</v>
      </c>
    </row>
    <row r="428" spans="1:20" s="4" customFormat="1" ht="19.5" customHeight="1">
      <c r="A428" s="5">
        <v>416</v>
      </c>
      <c r="B428" s="58" t="s">
        <v>545</v>
      </c>
      <c r="C428" s="61" t="s">
        <v>15</v>
      </c>
      <c r="D428" s="76">
        <v>7735</v>
      </c>
      <c r="E428" s="77">
        <v>7735</v>
      </c>
      <c r="F428" s="77">
        <v>7735</v>
      </c>
      <c r="G428" s="77">
        <v>7735</v>
      </c>
      <c r="H428" s="77">
        <v>7735</v>
      </c>
      <c r="I428" s="77">
        <v>7735</v>
      </c>
      <c r="J428" s="78">
        <v>7735</v>
      </c>
      <c r="K428" s="66">
        <f>VLOOKUP(B428,'[1]PRADO  LC 90  VX AT 3400CC 5P T'!B$11:H$370,7,0)</f>
        <v>713.62900000000002</v>
      </c>
      <c r="L428" s="67">
        <f>VLOOKUP(B428,'[1]FORTUNER SR5 MT 4000CC 4X4'!B$12:H$402,7,0)</f>
        <v>713.62900000000002</v>
      </c>
      <c r="M428" s="68">
        <f>VLOOKUP(B428,'[1]PRADO  LC 150  TX AT 4000CC 5P'!B$11:H$353,7,0)</f>
        <v>713.62900000000002</v>
      </c>
      <c r="N428" s="67">
        <f>VLOOKUP(B428,'[1]BURBUJA  LC 80  AUTANA FZJ80 '!B$12:H$369,7,0)</f>
        <v>713.62900000000002</v>
      </c>
      <c r="O428" s="67">
        <f>VLOOKUP(B428,'[1]PRADO  LC 150  TX-L AT 4000CC 5'!B$12:H$358,7,0)</f>
        <v>713.62900000000002</v>
      </c>
      <c r="P428" s="65">
        <f t="shared" si="31"/>
        <v>4224.3145000000004</v>
      </c>
      <c r="Q428" s="65">
        <f t="shared" si="32"/>
        <v>4224.3145000000004</v>
      </c>
      <c r="R428" s="65">
        <f t="shared" si="33"/>
        <v>4224.3145000000004</v>
      </c>
      <c r="S428" s="65">
        <f t="shared" si="35"/>
        <v>4224.3145000000004</v>
      </c>
      <c r="T428" s="65">
        <f t="shared" si="34"/>
        <v>4224.3145000000004</v>
      </c>
    </row>
    <row r="429" spans="1:20" s="4" customFormat="1" ht="19.5" customHeight="1">
      <c r="A429" s="5">
        <v>417</v>
      </c>
      <c r="B429" s="58" t="s">
        <v>546</v>
      </c>
      <c r="C429" s="61" t="s">
        <v>15</v>
      </c>
      <c r="D429" s="76">
        <v>321000</v>
      </c>
      <c r="E429" s="77">
        <v>221000</v>
      </c>
      <c r="F429" s="77">
        <v>447204</v>
      </c>
      <c r="G429" s="77">
        <v>355000</v>
      </c>
      <c r="H429" s="77">
        <v>447204</v>
      </c>
      <c r="I429" s="77">
        <v>447204</v>
      </c>
      <c r="J429" s="78">
        <v>221000</v>
      </c>
      <c r="K429" s="66">
        <f>VLOOKUP(B429,'[1]PRADO  LC 90  VX AT 3400CC 5P T'!B$11:H$370,7,0)</f>
        <v>327249.87</v>
      </c>
      <c r="L429" s="67">
        <f>VLOOKUP(B429,'[1]FORTUNER SR5 MT 4000CC 4X4'!B$12:H$402,7,0)</f>
        <v>225302.87</v>
      </c>
      <c r="M429" s="68">
        <f>VLOOKUP(B429,'[1]PRADO  LC 150  TX AT 4000CC 5P'!B$11:H$353,7,0)</f>
        <v>392495.95</v>
      </c>
      <c r="N429" s="67">
        <f>VLOOKUP(B429,'[1]BURBUJA  LC 80  AUTANA FZJ80 '!B$12:H$369,7,0)</f>
        <v>361911.85</v>
      </c>
      <c r="O429" s="67">
        <f>VLOOKUP(B429,'[1]PRADO  LC 150  TX-L AT 4000CC 5'!B$12:H$358,7,0)</f>
        <v>392495.95</v>
      </c>
      <c r="P429" s="65">
        <f t="shared" si="31"/>
        <v>324124.935</v>
      </c>
      <c r="Q429" s="65">
        <f t="shared" si="32"/>
        <v>223151.435</v>
      </c>
      <c r="R429" s="65">
        <f t="shared" si="33"/>
        <v>419849.97499999998</v>
      </c>
      <c r="S429" s="65">
        <f t="shared" si="35"/>
        <v>358455.92499999999</v>
      </c>
      <c r="T429" s="65">
        <f t="shared" si="34"/>
        <v>419849.97499999998</v>
      </c>
    </row>
    <row r="430" spans="1:20" s="4" customFormat="1" ht="19.5" customHeight="1">
      <c r="A430" s="5">
        <v>418</v>
      </c>
      <c r="B430" s="58" t="s">
        <v>547</v>
      </c>
      <c r="C430" s="61" t="s">
        <v>15</v>
      </c>
      <c r="D430" s="76">
        <v>321000</v>
      </c>
      <c r="E430" s="77">
        <v>221000</v>
      </c>
      <c r="F430" s="77">
        <v>447204</v>
      </c>
      <c r="G430" s="77">
        <v>286000</v>
      </c>
      <c r="H430" s="77">
        <v>447204</v>
      </c>
      <c r="I430" s="77">
        <v>447204</v>
      </c>
      <c r="J430" s="78">
        <v>221000</v>
      </c>
      <c r="K430" s="66">
        <f>VLOOKUP(B430,'[1]PRADO  LC 90  VX AT 3400CC 5P T'!B$11:H$370,7,0)</f>
        <v>327249.87</v>
      </c>
      <c r="L430" s="67">
        <f>VLOOKUP(B430,'[1]FORTUNER SR5 MT 4000CC 4X4'!B$12:H$402,7,0)</f>
        <v>225302.87</v>
      </c>
      <c r="M430" s="68">
        <f>VLOOKUP(B430,'[1]PRADO  LC 150  TX AT 4000CC 5P'!B$11:H$353,7,0)</f>
        <v>392495.95</v>
      </c>
      <c r="N430" s="67">
        <f>VLOOKUP(B430,'[1]BURBUJA  LC 80  AUTANA FZJ80 '!B$12:H$369,7,0)</f>
        <v>291568.42</v>
      </c>
      <c r="O430" s="67">
        <f>VLOOKUP(B430,'[1]PRADO  LC 150  TX-L AT 4000CC 5'!B$12:H$358,7,0)</f>
        <v>392495.95</v>
      </c>
      <c r="P430" s="65">
        <f t="shared" si="31"/>
        <v>324124.935</v>
      </c>
      <c r="Q430" s="65">
        <f t="shared" si="32"/>
        <v>223151.435</v>
      </c>
      <c r="R430" s="65">
        <f t="shared" si="33"/>
        <v>419849.97499999998</v>
      </c>
      <c r="S430" s="65">
        <f t="shared" si="35"/>
        <v>288784.20999999996</v>
      </c>
      <c r="T430" s="65">
        <f t="shared" si="34"/>
        <v>419849.97499999998</v>
      </c>
    </row>
    <row r="431" spans="1:20" s="4" customFormat="1" ht="19.5" customHeight="1">
      <c r="A431" s="5">
        <v>419</v>
      </c>
      <c r="B431" s="58" t="s">
        <v>548</v>
      </c>
      <c r="C431" s="61" t="s">
        <v>15</v>
      </c>
      <c r="D431" s="76">
        <v>743000</v>
      </c>
      <c r="E431" s="77">
        <v>661000</v>
      </c>
      <c r="F431" s="77">
        <v>756999</v>
      </c>
      <c r="G431" s="77">
        <v>355000</v>
      </c>
      <c r="H431" s="77">
        <v>756999</v>
      </c>
      <c r="I431" s="77">
        <v>756999</v>
      </c>
      <c r="J431" s="78">
        <v>661000</v>
      </c>
      <c r="K431" s="66">
        <f>VLOOKUP(B431,'[1]PRADO  LC 90  VX AT 3400CC 5P T'!B$11:H$370,7,0)</f>
        <v>757466.21</v>
      </c>
      <c r="L431" s="67">
        <f>VLOOKUP(B431,'[1]FORTUNER SR5 MT 4000CC 4X4'!B$12:H$402,7,0)</f>
        <v>673869.67</v>
      </c>
      <c r="M431" s="68">
        <f>VLOOKUP(B431,'[1]PRADO  LC 150  TX AT 4000CC 5P'!B$11:H$353,7,0)</f>
        <v>771737.73899999994</v>
      </c>
      <c r="N431" s="67">
        <f>VLOOKUP(B431,'[1]BURBUJA  LC 80  AUTANA FZJ80 '!B$12:H$369,7,0)</f>
        <v>361911.85</v>
      </c>
      <c r="O431" s="67">
        <f>VLOOKUP(B431,'[1]PRADO  LC 150  TX-L AT 4000CC 5'!B$12:H$358,7,0)</f>
        <v>771737.73899999994</v>
      </c>
      <c r="P431" s="65">
        <f t="shared" si="31"/>
        <v>750233.10499999998</v>
      </c>
      <c r="Q431" s="65">
        <f t="shared" si="32"/>
        <v>667434.83499999996</v>
      </c>
      <c r="R431" s="65">
        <f t="shared" si="33"/>
        <v>764368.36950000003</v>
      </c>
      <c r="S431" s="65">
        <f t="shared" si="35"/>
        <v>358455.92499999999</v>
      </c>
      <c r="T431" s="65">
        <f t="shared" si="34"/>
        <v>764368.36950000003</v>
      </c>
    </row>
    <row r="432" spans="1:20" s="4" customFormat="1" ht="19.5" customHeight="1">
      <c r="A432" s="5">
        <v>420</v>
      </c>
      <c r="B432" s="58" t="s">
        <v>549</v>
      </c>
      <c r="C432" s="61" t="s">
        <v>15</v>
      </c>
      <c r="D432" s="76">
        <v>124000</v>
      </c>
      <c r="E432" s="77">
        <v>219000</v>
      </c>
      <c r="F432" s="77">
        <v>219000</v>
      </c>
      <c r="G432" s="77">
        <v>124000</v>
      </c>
      <c r="H432" s="77">
        <v>219000</v>
      </c>
      <c r="I432" s="77">
        <v>219000</v>
      </c>
      <c r="J432" s="78">
        <v>219000</v>
      </c>
      <c r="K432" s="66">
        <f>VLOOKUP(B432,'[1]PRADO  LC 90  VX AT 3400CC 5P T'!B$11:H$370,7,0)</f>
        <v>126414.28</v>
      </c>
      <c r="L432" s="67">
        <f>VLOOKUP(B432,'[1]FORTUNER SR5 MT 4000CC 4X4'!B$12:H$402,7,0)</f>
        <v>223263.93</v>
      </c>
      <c r="M432" s="68">
        <f>VLOOKUP(B432,'[1]PRADO  LC 150  TX AT 4000CC 5P'!B$11:H$353,7,0)</f>
        <v>223263.93</v>
      </c>
      <c r="N432" s="67">
        <f>VLOOKUP(B432,'[1]BURBUJA  LC 80  AUTANA FZJ80 '!B$12:H$369,7,0)</f>
        <v>126414.28</v>
      </c>
      <c r="O432" s="67">
        <f>VLOOKUP(B432,'[1]PRADO  LC 150  TX-L AT 4000CC 5'!B$12:H$358,7,0)</f>
        <v>223263.93</v>
      </c>
      <c r="P432" s="65">
        <f t="shared" si="31"/>
        <v>125207.14</v>
      </c>
      <c r="Q432" s="65">
        <f t="shared" si="32"/>
        <v>221131.965</v>
      </c>
      <c r="R432" s="65">
        <f t="shared" si="33"/>
        <v>221131.965</v>
      </c>
      <c r="S432" s="65">
        <f t="shared" si="35"/>
        <v>125207.14</v>
      </c>
      <c r="T432" s="65">
        <f t="shared" si="34"/>
        <v>221131.965</v>
      </c>
    </row>
    <row r="433" spans="1:20" s="4" customFormat="1" ht="19.5" customHeight="1">
      <c r="A433" s="5">
        <v>421</v>
      </c>
      <c r="B433" s="58" t="s">
        <v>550</v>
      </c>
      <c r="C433" s="61" t="s">
        <v>15</v>
      </c>
      <c r="D433" s="76">
        <v>1908000</v>
      </c>
      <c r="E433" s="77">
        <v>2935001</v>
      </c>
      <c r="F433" s="77">
        <v>2996000</v>
      </c>
      <c r="G433" s="79" t="s">
        <v>19</v>
      </c>
      <c r="H433" s="77">
        <v>2996000</v>
      </c>
      <c r="I433" s="77">
        <v>2996000</v>
      </c>
      <c r="J433" s="78">
        <v>2935001</v>
      </c>
      <c r="K433" s="66">
        <f>VLOOKUP(B433,'[1]PRADO  LC 90  VX AT 3400CC 5P T'!B$11:H$370,7,0)</f>
        <v>1945148.76</v>
      </c>
      <c r="L433" s="67">
        <f>VLOOKUP(B433,'[1]FORTUNER SR5 MT 4000CC 4X4'!B$12:H$402,7,0)</f>
        <v>2992145.5010000002</v>
      </c>
      <c r="M433" s="68">
        <f>VLOOKUP(B433,'[1]PRADO  LC 150  TX AT 4000CC 5P'!B$11:H$353,7,0)</f>
        <v>3054332.12</v>
      </c>
      <c r="N433" s="67" t="e">
        <f>VLOOKUP(B433,'[1]BURBUJA  LC 80  AUTANA FZJ80 '!B$12:H$369,7,0)</f>
        <v>#N/A</v>
      </c>
      <c r="O433" s="67">
        <f>VLOOKUP(B433,'[1]PRADO  LC 150  TX-L AT 4000CC 5'!B$12:H$358,7,0)</f>
        <v>3054332.12</v>
      </c>
      <c r="P433" s="65">
        <f t="shared" si="31"/>
        <v>1926574.38</v>
      </c>
      <c r="Q433" s="65">
        <f t="shared" si="32"/>
        <v>2963573.2505000001</v>
      </c>
      <c r="R433" s="65">
        <f t="shared" si="33"/>
        <v>3025166.06</v>
      </c>
      <c r="S433" s="65" t="s">
        <v>19</v>
      </c>
      <c r="T433" s="65">
        <f t="shared" si="34"/>
        <v>3025166.06</v>
      </c>
    </row>
    <row r="434" spans="1:20" s="4" customFormat="1" ht="19.5" customHeight="1">
      <c r="A434" s="5">
        <v>422</v>
      </c>
      <c r="B434" s="58" t="s">
        <v>551</v>
      </c>
      <c r="C434" s="61" t="s">
        <v>15</v>
      </c>
      <c r="D434" s="76">
        <v>1219000</v>
      </c>
      <c r="E434" s="77">
        <v>1921000</v>
      </c>
      <c r="F434" s="77">
        <v>1872000</v>
      </c>
      <c r="G434" s="79" t="s">
        <v>19</v>
      </c>
      <c r="H434" s="77">
        <v>1872000</v>
      </c>
      <c r="I434" s="77">
        <v>1872000</v>
      </c>
      <c r="J434" s="78">
        <v>1921000</v>
      </c>
      <c r="K434" s="66">
        <f>VLOOKUP(B434,'[1]PRADO  LC 90  VX AT 3400CC 5P T'!B$11:H$370,7,0)</f>
        <v>1242733.93</v>
      </c>
      <c r="L434" s="67">
        <f>VLOOKUP(B434,'[1]FORTUNER SR5 MT 4000CC 4X4'!B$12:H$402,7,0)</f>
        <v>1958401.87</v>
      </c>
      <c r="M434" s="68">
        <f>VLOOKUP(B434,'[1]PRADO  LC 150  TX AT 4000CC 5P'!B$11:H$353,7,0)</f>
        <v>1908447.84</v>
      </c>
      <c r="N434" s="67" t="e">
        <f>VLOOKUP(B434,'[1]BURBUJA  LC 80  AUTANA FZJ80 '!B$12:H$369,7,0)</f>
        <v>#N/A</v>
      </c>
      <c r="O434" s="67">
        <f>VLOOKUP(B434,'[1]PRADO  LC 150  TX-L AT 4000CC 5'!B$12:H$358,7,0)</f>
        <v>1908447.84</v>
      </c>
      <c r="P434" s="65">
        <f t="shared" si="31"/>
        <v>1230866.9649999999</v>
      </c>
      <c r="Q434" s="65">
        <f t="shared" si="32"/>
        <v>1939700.9350000001</v>
      </c>
      <c r="R434" s="65">
        <f t="shared" si="33"/>
        <v>1890223.92</v>
      </c>
      <c r="S434" s="65" t="s">
        <v>19</v>
      </c>
      <c r="T434" s="65">
        <f t="shared" si="34"/>
        <v>1890223.92</v>
      </c>
    </row>
    <row r="435" spans="1:20" s="4" customFormat="1" ht="19.5" customHeight="1">
      <c r="A435" s="5">
        <v>423</v>
      </c>
      <c r="B435" s="58" t="s">
        <v>552</v>
      </c>
      <c r="C435" s="61" t="s">
        <v>15</v>
      </c>
      <c r="D435" s="76">
        <v>456000</v>
      </c>
      <c r="E435" s="77">
        <v>466000</v>
      </c>
      <c r="F435" s="77">
        <v>302001</v>
      </c>
      <c r="G435" s="77">
        <v>375000</v>
      </c>
      <c r="H435" s="77">
        <v>302001</v>
      </c>
      <c r="I435" s="77">
        <v>302001</v>
      </c>
      <c r="J435" s="78">
        <v>466000</v>
      </c>
      <c r="K435" s="66">
        <f>VLOOKUP(B435,'[1]PRADO  LC 90  VX AT 3400CC 5P T'!B$11:H$370,7,0)</f>
        <v>320114.63099999999</v>
      </c>
      <c r="L435" s="67">
        <f>VLOOKUP(B435,'[1]FORTUNER SR5 MT 4000CC 4X4'!B$12:H$402,7,0)</f>
        <v>475073.02</v>
      </c>
      <c r="M435" s="68">
        <f>VLOOKUP(B435,'[1]PRADO  LC 150  TX AT 4000CC 5P'!B$11:H$353,7,0)</f>
        <v>307880.99099999998</v>
      </c>
      <c r="N435" s="67">
        <f>VLOOKUP(B435,'[1]BURBUJA  LC 80  AUTANA FZJ80 '!B$12:H$369,7,0)</f>
        <v>382301.25</v>
      </c>
      <c r="O435" s="67">
        <f>VLOOKUP(B435,'[1]PRADO  LC 150  TX-L AT 4000CC 5'!B$12:H$358,7,0)</f>
        <v>307880.99099999998</v>
      </c>
      <c r="P435" s="65">
        <f t="shared" si="31"/>
        <v>388057.31550000003</v>
      </c>
      <c r="Q435" s="65">
        <f t="shared" si="32"/>
        <v>470536.51</v>
      </c>
      <c r="R435" s="65">
        <f t="shared" si="33"/>
        <v>304940.99549999996</v>
      </c>
      <c r="S435" s="65">
        <f t="shared" si="35"/>
        <v>378650.625</v>
      </c>
      <c r="T435" s="65">
        <f t="shared" si="34"/>
        <v>304940.99549999996</v>
      </c>
    </row>
    <row r="436" spans="1:20" s="4" customFormat="1" ht="19.5" customHeight="1">
      <c r="A436" s="5">
        <v>424</v>
      </c>
      <c r="B436" s="58" t="s">
        <v>553</v>
      </c>
      <c r="C436" s="61" t="s">
        <v>15</v>
      </c>
      <c r="D436" s="77" t="s">
        <v>19</v>
      </c>
      <c r="E436" s="77">
        <v>494000</v>
      </c>
      <c r="F436" s="79" t="s">
        <v>19</v>
      </c>
      <c r="G436" s="79" t="s">
        <v>19</v>
      </c>
      <c r="H436" s="79" t="s">
        <v>19</v>
      </c>
      <c r="I436" s="79" t="s">
        <v>19</v>
      </c>
      <c r="J436" s="78">
        <v>494000</v>
      </c>
      <c r="K436" s="66" t="e">
        <f>VLOOKUP(B436,'[1]PRADO  LC 90  VX AT 3400CC 5P T'!B$11:H$370,7,0)</f>
        <v>#N/A</v>
      </c>
      <c r="L436" s="67">
        <f>VLOOKUP(B436,'[1]FORTUNER SR5 MT 4000CC 4X4'!B$12:H$402,7,0)</f>
        <v>553572.21</v>
      </c>
      <c r="M436" s="94" t="e">
        <f>VLOOKUP(B436,'[1]PRADO  LC 150  TX AT 4000CC 5P'!B$11:H$353,7,0)</f>
        <v>#N/A</v>
      </c>
      <c r="N436" s="67" t="e">
        <f>VLOOKUP(B436,'[1]BURBUJA  LC 80  AUTANA FZJ80 '!B$12:H$369,7,0)</f>
        <v>#N/A</v>
      </c>
      <c r="O436" s="67" t="e">
        <f>VLOOKUP(B436,'[1]PRADO  LC 150  TX-L AT 4000CC 5'!B$12:H$358,7,0)</f>
        <v>#N/A</v>
      </c>
      <c r="P436" s="65" t="s">
        <v>19</v>
      </c>
      <c r="Q436" s="65">
        <f t="shared" si="32"/>
        <v>523786.10499999998</v>
      </c>
      <c r="R436" s="65" t="s">
        <v>19</v>
      </c>
      <c r="S436" s="65" t="s">
        <v>19</v>
      </c>
      <c r="T436" s="65" t="s">
        <v>19</v>
      </c>
    </row>
    <row r="437" spans="1:20" s="4" customFormat="1" ht="19.5" customHeight="1">
      <c r="A437" s="5">
        <v>425</v>
      </c>
      <c r="B437" s="58" t="s">
        <v>554</v>
      </c>
      <c r="C437" s="61" t="s">
        <v>15</v>
      </c>
      <c r="D437" s="76">
        <v>366000</v>
      </c>
      <c r="E437" s="77">
        <v>417099</v>
      </c>
      <c r="F437" s="77">
        <v>439001</v>
      </c>
      <c r="G437" s="77">
        <v>244000</v>
      </c>
      <c r="H437" s="77">
        <v>439001</v>
      </c>
      <c r="I437" s="77">
        <v>439001</v>
      </c>
      <c r="J437" s="78">
        <v>417099</v>
      </c>
      <c r="K437" s="66">
        <f>VLOOKUP(B437,'[1]PRADO  LC 90  VX AT 3400CC 5P T'!B$11:H$370,7,0)</f>
        <v>560708.5</v>
      </c>
      <c r="L437" s="67">
        <f>VLOOKUP(B437,'[1]FORTUNER SR5 MT 4000CC 4X4'!B$12:H$402,7,0)</f>
        <v>422060.58</v>
      </c>
      <c r="M437" s="68">
        <f>VLOOKUP(B437,'[1]PRADO  LC 150  TX AT 4000CC 5P'!B$11:H$353,7,0)</f>
        <v>388418.07</v>
      </c>
      <c r="N437" s="67">
        <f>VLOOKUP(B437,'[1]BURBUJA  LC 80  AUTANA FZJ80 '!B$12:H$369,7,0)</f>
        <v>248750.68</v>
      </c>
      <c r="O437" s="67">
        <f>VLOOKUP(B437,'[1]PRADO  LC 150  TX-L AT 4000CC 5'!B$12:H$358,7,0)</f>
        <v>388418.07</v>
      </c>
      <c r="P437" s="65">
        <f t="shared" si="31"/>
        <v>463354.25</v>
      </c>
      <c r="Q437" s="65">
        <f t="shared" si="32"/>
        <v>419579.79000000004</v>
      </c>
      <c r="R437" s="65">
        <f t="shared" si="33"/>
        <v>413709.53500000003</v>
      </c>
      <c r="S437" s="65">
        <f t="shared" si="35"/>
        <v>246375.34</v>
      </c>
      <c r="T437" s="65">
        <f t="shared" si="34"/>
        <v>413709.53500000003</v>
      </c>
    </row>
    <row r="438" spans="1:20" s="4" customFormat="1" ht="19.5" customHeight="1">
      <c r="A438" s="5">
        <v>426</v>
      </c>
      <c r="B438" s="58" t="s">
        <v>555</v>
      </c>
      <c r="C438" s="61" t="s">
        <v>15</v>
      </c>
      <c r="D438" s="76">
        <v>6000</v>
      </c>
      <c r="E438" s="77">
        <v>6000</v>
      </c>
      <c r="F438" s="77">
        <v>6000</v>
      </c>
      <c r="G438" s="77">
        <v>6000</v>
      </c>
      <c r="H438" s="77">
        <v>6000</v>
      </c>
      <c r="I438" s="77">
        <v>6000</v>
      </c>
      <c r="J438" s="78">
        <v>6000</v>
      </c>
      <c r="K438" s="66">
        <f>VLOOKUP(B438,'[1]PRADO  LC 90  VX AT 3400CC 5P T'!B$11:H$370,7,0)</f>
        <v>6116.82</v>
      </c>
      <c r="L438" s="67">
        <f>VLOOKUP(B438,'[1]FORTUNER SR5 MT 4000CC 4X4'!B$12:H$402,7,0)</f>
        <v>6116.82</v>
      </c>
      <c r="M438" s="68">
        <f>VLOOKUP(B438,'[1]PRADO  LC 150  TX AT 4000CC 5P'!B$11:H$353,7,0)</f>
        <v>6116.82</v>
      </c>
      <c r="N438" s="67">
        <f>VLOOKUP(B438,'[1]BURBUJA  LC 80  AUTANA FZJ80 '!B$12:H$369,7,0)</f>
        <v>6116.82</v>
      </c>
      <c r="O438" s="67">
        <f>VLOOKUP(B438,'[1]PRADO  LC 150  TX-L AT 4000CC 5'!B$12:H$358,7,0)</f>
        <v>6116.82</v>
      </c>
      <c r="P438" s="65">
        <f t="shared" si="31"/>
        <v>6058.41</v>
      </c>
      <c r="Q438" s="65">
        <f t="shared" si="32"/>
        <v>6058.41</v>
      </c>
      <c r="R438" s="65">
        <f t="shared" si="33"/>
        <v>6058.41</v>
      </c>
      <c r="S438" s="65">
        <f t="shared" si="35"/>
        <v>6058.41</v>
      </c>
      <c r="T438" s="65">
        <f t="shared" si="34"/>
        <v>6058.41</v>
      </c>
    </row>
    <row r="439" spans="1:20" s="4" customFormat="1" ht="19.5" customHeight="1">
      <c r="A439" s="5">
        <v>427</v>
      </c>
      <c r="B439" s="58" t="s">
        <v>556</v>
      </c>
      <c r="C439" s="61" t="s">
        <v>15</v>
      </c>
      <c r="D439" s="76">
        <v>88001</v>
      </c>
      <c r="E439" s="77">
        <v>98000</v>
      </c>
      <c r="F439" s="77">
        <v>98000</v>
      </c>
      <c r="G439" s="79" t="s">
        <v>19</v>
      </c>
      <c r="H439" s="77">
        <v>98000</v>
      </c>
      <c r="I439" s="77">
        <v>98000</v>
      </c>
      <c r="J439" s="78">
        <v>98000</v>
      </c>
      <c r="K439" s="66">
        <f>VLOOKUP(B439,'[1]PRADO  LC 90  VX AT 3400CC 5P T'!B$11:H$370,7,0)</f>
        <v>1076572.932</v>
      </c>
      <c r="L439" s="67">
        <f>VLOOKUP(B439,'[1]FORTUNER SR5 MT 4000CC 4X4'!B$12:H$402,7,0)</f>
        <v>1198896.72</v>
      </c>
      <c r="M439" s="68">
        <f>VLOOKUP(B439,'[1]PRADO  LC 150  TX AT 4000CC 5P'!B$11:H$353,7,0)</f>
        <v>1198896.72</v>
      </c>
      <c r="N439" s="67">
        <f>VLOOKUP(B439,'[1]BURBUJA  LC 80  AUTANA FZJ80 '!B$12:H$369,7,0)</f>
        <v>2140887</v>
      </c>
      <c r="O439" s="67">
        <f>VLOOKUP(B439,'[1]PRADO  LC 150  TX-L AT 4000CC 5'!B$12:H$358,7,0)</f>
        <v>1198896.72</v>
      </c>
      <c r="P439" s="65">
        <f t="shared" si="31"/>
        <v>582286.96600000001</v>
      </c>
      <c r="Q439" s="65">
        <f t="shared" si="32"/>
        <v>648448.36</v>
      </c>
      <c r="R439" s="65">
        <f t="shared" si="33"/>
        <v>648448.36</v>
      </c>
      <c r="S439" s="65">
        <f t="shared" si="35"/>
        <v>2140887</v>
      </c>
      <c r="T439" s="65">
        <f t="shared" si="34"/>
        <v>648448.36</v>
      </c>
    </row>
    <row r="440" spans="1:20" s="4" customFormat="1" ht="19.5" customHeight="1">
      <c r="A440" s="5">
        <v>428</v>
      </c>
      <c r="B440" s="58" t="s">
        <v>557</v>
      </c>
      <c r="C440" s="61" t="s">
        <v>15</v>
      </c>
      <c r="D440" s="76">
        <v>68000</v>
      </c>
      <c r="E440" s="77">
        <v>68000</v>
      </c>
      <c r="F440" s="77">
        <v>84000</v>
      </c>
      <c r="G440" s="77">
        <v>78000</v>
      </c>
      <c r="H440" s="77">
        <v>84000</v>
      </c>
      <c r="I440" s="77">
        <v>84000</v>
      </c>
      <c r="J440" s="78">
        <v>68000</v>
      </c>
      <c r="K440" s="66">
        <f>VLOOKUP(B440,'[1]PRADO  LC 90  VX AT 3400CC 5P T'!B$11:H$370,7,0)</f>
        <v>69323.960000000006</v>
      </c>
      <c r="L440" s="67">
        <f>VLOOKUP(B440,'[1]FORTUNER SR5 MT 4000CC 4X4'!B$12:H$402,7,0)</f>
        <v>69323.960000000006</v>
      </c>
      <c r="M440" s="68">
        <f>VLOOKUP(B440,'[1]PRADO  LC 150  TX AT 4000CC 5P'!B$11:H$353,7,0)</f>
        <v>85635.48</v>
      </c>
      <c r="N440" s="67">
        <f>VLOOKUP(B440,'[1]BURBUJA  LC 80  AUTANA FZJ80 '!B$12:H$369,7,0)</f>
        <v>79518.66</v>
      </c>
      <c r="O440" s="67">
        <f>VLOOKUP(B440,'[1]PRADO  LC 150  TX-L AT 4000CC 5'!B$12:H$358,7,0)</f>
        <v>85635.48</v>
      </c>
      <c r="P440" s="65">
        <f t="shared" si="31"/>
        <v>68661.98000000001</v>
      </c>
      <c r="Q440" s="65">
        <f t="shared" si="32"/>
        <v>68661.98000000001</v>
      </c>
      <c r="R440" s="65">
        <f t="shared" si="33"/>
        <v>84817.739999999991</v>
      </c>
      <c r="S440" s="65">
        <f t="shared" si="35"/>
        <v>78759.33</v>
      </c>
      <c r="T440" s="65">
        <f t="shared" si="34"/>
        <v>84817.739999999991</v>
      </c>
    </row>
    <row r="441" spans="1:20" s="4" customFormat="1" ht="19.5" customHeight="1">
      <c r="A441" s="5">
        <v>429</v>
      </c>
      <c r="B441" s="58" t="s">
        <v>558</v>
      </c>
      <c r="C441" s="61" t="s">
        <v>15</v>
      </c>
      <c r="D441" s="76">
        <v>132000</v>
      </c>
      <c r="E441" s="77">
        <v>207001</v>
      </c>
      <c r="F441" s="77">
        <v>158000</v>
      </c>
      <c r="G441" s="77">
        <v>175000</v>
      </c>
      <c r="H441" s="77">
        <v>158000</v>
      </c>
      <c r="I441" s="77">
        <v>158000</v>
      </c>
      <c r="J441" s="78">
        <v>207001</v>
      </c>
      <c r="K441" s="66">
        <f>VLOOKUP(B441,'[1]PRADO  LC 90  VX AT 3400CC 5P T'!B$11:H$370,7,0)</f>
        <v>1614840.48</v>
      </c>
      <c r="L441" s="67">
        <f>VLOOKUP(B441,'[1]FORTUNER SR5 MT 4000CC 4X4'!B$12:H$402,7,0)</f>
        <v>2532363.48</v>
      </c>
      <c r="M441" s="68">
        <f>VLOOKUP(B441,'[1]PRADO  LC 150  TX AT 4000CC 5P'!B$11:H$353,7,0)</f>
        <v>1932915.12</v>
      </c>
      <c r="N441" s="67">
        <f>VLOOKUP(B441,'[1]BURBUJA  LC 80  AUTANA FZJ80 '!B$12:H$369,7,0)</f>
        <v>178407.25</v>
      </c>
      <c r="O441" s="67">
        <f>VLOOKUP(B441,'[1]PRADO  LC 150  TX-L AT 4000CC 5'!B$12:H$358,7,0)</f>
        <v>1932915.12</v>
      </c>
      <c r="P441" s="65">
        <f t="shared" si="31"/>
        <v>873420.24</v>
      </c>
      <c r="Q441" s="65">
        <f t="shared" si="32"/>
        <v>1369682.24</v>
      </c>
      <c r="R441" s="65">
        <f t="shared" si="33"/>
        <v>1045457.56</v>
      </c>
      <c r="S441" s="65">
        <f t="shared" si="35"/>
        <v>176703.625</v>
      </c>
      <c r="T441" s="65">
        <f t="shared" si="34"/>
        <v>1045457.56</v>
      </c>
    </row>
    <row r="442" spans="1:20" s="4" customFormat="1" ht="19.5" customHeight="1">
      <c r="A442" s="5">
        <v>430</v>
      </c>
      <c r="B442" s="58" t="s">
        <v>559</v>
      </c>
      <c r="C442" s="61" t="s">
        <v>15</v>
      </c>
      <c r="D442" s="76">
        <v>1637000</v>
      </c>
      <c r="E442" s="77">
        <v>745000</v>
      </c>
      <c r="F442" s="79" t="s">
        <v>19</v>
      </c>
      <c r="G442" s="79" t="s">
        <v>19</v>
      </c>
      <c r="H442" s="79" t="s">
        <v>19</v>
      </c>
      <c r="I442" s="79" t="s">
        <v>19</v>
      </c>
      <c r="J442" s="78">
        <v>745000</v>
      </c>
      <c r="K442" s="66">
        <f>VLOOKUP(B442,'[1]PRADO  LC 90  VX AT 3400CC 5P T'!B$11:H$370,7,0)</f>
        <v>1401771.25</v>
      </c>
      <c r="L442" s="67">
        <f>VLOOKUP(B442,'[1]FORTUNER SR5 MT 4000CC 4X4'!B$12:H$402,7,0)</f>
        <v>759505.15</v>
      </c>
      <c r="M442" s="68" t="e">
        <f>VLOOKUP(B442,'[1]PRADO  LC 150  TX AT 4000CC 5P'!B$11:H$353,7,0)</f>
        <v>#N/A</v>
      </c>
      <c r="N442" s="67" t="e">
        <f>VLOOKUP(B442,'[1]BURBUJA  LC 80  AUTANA FZJ80 '!B$12:H$369,7,0)</f>
        <v>#N/A</v>
      </c>
      <c r="O442" s="67" t="e">
        <f>VLOOKUP(B442,'[1]PRADO  LC 150  TX-L AT 4000CC 5'!B$12:H$358,7,0)</f>
        <v>#N/A</v>
      </c>
      <c r="P442" s="65">
        <f t="shared" si="31"/>
        <v>1519385.625</v>
      </c>
      <c r="Q442" s="65">
        <f t="shared" si="32"/>
        <v>752252.57499999995</v>
      </c>
      <c r="R442" s="65" t="s">
        <v>19</v>
      </c>
      <c r="S442" s="65" t="s">
        <v>19</v>
      </c>
      <c r="T442" s="65" t="s">
        <v>19</v>
      </c>
    </row>
    <row r="443" spans="1:20" s="4" customFormat="1" ht="19.5" customHeight="1">
      <c r="A443" s="5">
        <v>431</v>
      </c>
      <c r="B443" s="58" t="s">
        <v>560</v>
      </c>
      <c r="C443" s="61" t="s">
        <v>15</v>
      </c>
      <c r="D443" s="76">
        <v>92000</v>
      </c>
      <c r="E443" s="77">
        <v>92000</v>
      </c>
      <c r="F443" s="79" t="s">
        <v>19</v>
      </c>
      <c r="G443" s="79" t="s">
        <v>19</v>
      </c>
      <c r="H443" s="79" t="s">
        <v>19</v>
      </c>
      <c r="I443" s="79" t="s">
        <v>19</v>
      </c>
      <c r="J443" s="78">
        <v>92000</v>
      </c>
      <c r="K443" s="66">
        <f>VLOOKUP(B443,'[1]PRADO  LC 90  VX AT 3400CC 5P T'!B$11:H$370,7,0)</f>
        <v>219186.05</v>
      </c>
      <c r="L443" s="67">
        <f>VLOOKUP(B443,'[1]FORTUNER SR5 MT 4000CC 4X4'!B$12:H$402,7,0)</f>
        <v>219186.05</v>
      </c>
      <c r="M443" s="68" t="e">
        <f>VLOOKUP(B443,'[1]PRADO  LC 150  TX AT 4000CC 5P'!B$11:H$353,7,0)</f>
        <v>#N/A</v>
      </c>
      <c r="N443" s="67" t="e">
        <f>VLOOKUP(B443,'[1]BURBUJA  LC 80  AUTANA FZJ80 '!B$12:H$369,7,0)</f>
        <v>#N/A</v>
      </c>
      <c r="O443" s="67" t="e">
        <f>VLOOKUP(B443,'[1]PRADO  LC 150  TX-L AT 4000CC 5'!B$12:H$358,7,0)</f>
        <v>#N/A</v>
      </c>
      <c r="P443" s="65">
        <f t="shared" si="31"/>
        <v>155593.02499999999</v>
      </c>
      <c r="Q443" s="65">
        <f t="shared" si="32"/>
        <v>155593.02499999999</v>
      </c>
      <c r="R443" s="65" t="s">
        <v>19</v>
      </c>
      <c r="S443" s="65" t="s">
        <v>19</v>
      </c>
      <c r="T443" s="65" t="s">
        <v>19</v>
      </c>
    </row>
    <row r="444" spans="1:20" s="4" customFormat="1" ht="19.5" customHeight="1">
      <c r="A444" s="5">
        <v>432</v>
      </c>
      <c r="B444" s="58" t="s">
        <v>561</v>
      </c>
      <c r="C444" s="61" t="s">
        <v>15</v>
      </c>
      <c r="D444" s="76">
        <v>1688000</v>
      </c>
      <c r="E444" s="79" t="s">
        <v>19</v>
      </c>
      <c r="F444" s="79" t="s">
        <v>19</v>
      </c>
      <c r="G444" s="77">
        <v>4097999</v>
      </c>
      <c r="H444" s="79" t="s">
        <v>19</v>
      </c>
      <c r="I444" s="79" t="s">
        <v>19</v>
      </c>
      <c r="J444" s="80" t="s">
        <v>19</v>
      </c>
      <c r="K444" s="66">
        <f>VLOOKUP(B444,'[1]PRADO  LC 90  VX AT 3400CC 5P T'!B$11:H$370,7,0)</f>
        <v>1720865.36</v>
      </c>
      <c r="L444" s="67" t="e">
        <f>VLOOKUP(B444,'[1]FORTUNER SR5 MT 4000CC 4X4'!B$12:H$402,7,0)</f>
        <v>#N/A</v>
      </c>
      <c r="M444" s="68" t="e">
        <f>VLOOKUP(B444,'[1]PRADO  LC 150  TX AT 4000CC 5P'!B$11:H$353,7,0)</f>
        <v>#N/A</v>
      </c>
      <c r="N444" s="67">
        <f>VLOOKUP(B444,'[1]BURBUJA  LC 80  AUTANA FZJ80 '!B$12:H$369,7,0)</f>
        <v>4177787.0090000001</v>
      </c>
      <c r="O444" s="67" t="e">
        <f>VLOOKUP(B444,'[1]PRADO  LC 150  TX-L AT 4000CC 5'!B$12:H$358,7,0)</f>
        <v>#N/A</v>
      </c>
      <c r="P444" s="65">
        <f t="shared" si="31"/>
        <v>1704432.6800000002</v>
      </c>
      <c r="Q444" s="65" t="s">
        <v>19</v>
      </c>
      <c r="R444" s="65" t="s">
        <v>19</v>
      </c>
      <c r="S444" s="65">
        <f t="shared" si="35"/>
        <v>4137893.0044999998</v>
      </c>
      <c r="T444" s="65" t="s">
        <v>19</v>
      </c>
    </row>
    <row r="445" spans="1:20" s="4" customFormat="1" ht="19.5" customHeight="1">
      <c r="A445" s="5">
        <v>433</v>
      </c>
      <c r="B445" s="58" t="s">
        <v>562</v>
      </c>
      <c r="C445" s="61" t="s">
        <v>15</v>
      </c>
      <c r="D445" s="76">
        <v>57999</v>
      </c>
      <c r="E445" s="79" t="s">
        <v>19</v>
      </c>
      <c r="F445" s="79" t="s">
        <v>19</v>
      </c>
      <c r="G445" s="77">
        <v>57999</v>
      </c>
      <c r="H445" s="79" t="s">
        <v>19</v>
      </c>
      <c r="I445" s="79" t="s">
        <v>19</v>
      </c>
      <c r="J445" s="80" t="s">
        <v>19</v>
      </c>
      <c r="K445" s="66">
        <f>VLOOKUP(B445,'[1]PRADO  LC 90  VX AT 3400CC 5P T'!B$11:H$370,7,0)</f>
        <v>59128.209000000003</v>
      </c>
      <c r="L445" s="67" t="e">
        <f>VLOOKUP(B445,'[1]FORTUNER SR5 MT 4000CC 4X4'!B$12:H$402,7,0)</f>
        <v>#N/A</v>
      </c>
      <c r="M445" s="68" t="e">
        <f>VLOOKUP(B445,'[1]PRADO  LC 150  TX AT 4000CC 5P'!B$11:H$353,7,0)</f>
        <v>#N/A</v>
      </c>
      <c r="N445" s="67">
        <f>VLOOKUP(B445,'[1]BURBUJA  LC 80  AUTANA FZJ80 '!B$12:H$369,7,0)</f>
        <v>59128.209000000003</v>
      </c>
      <c r="O445" s="67" t="e">
        <f>VLOOKUP(B445,'[1]PRADO  LC 150  TX-L AT 4000CC 5'!B$12:H$358,7,0)</f>
        <v>#N/A</v>
      </c>
      <c r="P445" s="65">
        <f t="shared" si="31"/>
        <v>58563.604500000001</v>
      </c>
      <c r="Q445" s="65" t="s">
        <v>19</v>
      </c>
      <c r="R445" s="65" t="s">
        <v>19</v>
      </c>
      <c r="S445" s="65">
        <f t="shared" si="35"/>
        <v>58563.604500000001</v>
      </c>
      <c r="T445" s="65" t="s">
        <v>19</v>
      </c>
    </row>
    <row r="446" spans="1:20" s="4" customFormat="1" ht="19.5" customHeight="1">
      <c r="A446" s="5">
        <v>434</v>
      </c>
      <c r="B446" s="58" t="s">
        <v>563</v>
      </c>
      <c r="C446" s="61" t="s">
        <v>15</v>
      </c>
      <c r="D446" s="76">
        <v>71400</v>
      </c>
      <c r="E446" s="77">
        <v>71400</v>
      </c>
      <c r="F446" s="77">
        <v>71400</v>
      </c>
      <c r="G446" s="77">
        <v>71400</v>
      </c>
      <c r="H446" s="77">
        <v>71400</v>
      </c>
      <c r="I446" s="77">
        <v>71400</v>
      </c>
      <c r="J446" s="78">
        <v>71400</v>
      </c>
      <c r="K446" s="66">
        <f>VLOOKUP(B446,'[1]PRADO  LC 90  VX AT 3400CC 5P T'!B$11:H$370,7,0)</f>
        <v>22428.34</v>
      </c>
      <c r="L446" s="67">
        <f>VLOOKUP(B446,'[1]FORTUNER SR5 MT 4000CC 4X4'!B$12:H$402,7,0)</f>
        <v>22428.34</v>
      </c>
      <c r="M446" s="68">
        <f>VLOOKUP(B446,'[1]PRADO  LC 150  TX AT 4000CC 5P'!B$11:H$353,7,0)</f>
        <v>22428.34</v>
      </c>
      <c r="N446" s="67">
        <f>VLOOKUP(B446,'[1]BURBUJA  LC 80  AUTANA FZJ80 '!B$12:H$369,7,0)</f>
        <v>22428.34</v>
      </c>
      <c r="O446" s="67">
        <f>VLOOKUP(B446,'[1]PRADO  LC 150  TX-L AT 4000CC 5'!B$12:H$358,7,0)</f>
        <v>22428.34</v>
      </c>
      <c r="P446" s="65">
        <f t="shared" si="31"/>
        <v>46914.17</v>
      </c>
      <c r="Q446" s="65">
        <f t="shared" si="32"/>
        <v>46914.17</v>
      </c>
      <c r="R446" s="65">
        <f t="shared" si="33"/>
        <v>46914.17</v>
      </c>
      <c r="S446" s="65">
        <f t="shared" si="35"/>
        <v>46914.17</v>
      </c>
      <c r="T446" s="65">
        <f t="shared" si="34"/>
        <v>46914.17</v>
      </c>
    </row>
    <row r="447" spans="1:20" s="4" customFormat="1" ht="19.5" customHeight="1">
      <c r="A447" s="5">
        <v>435</v>
      </c>
      <c r="B447" s="58" t="s">
        <v>564</v>
      </c>
      <c r="C447" s="61" t="s">
        <v>15</v>
      </c>
      <c r="D447" s="76">
        <v>74970</v>
      </c>
      <c r="E447" s="77">
        <v>74970</v>
      </c>
      <c r="F447" s="77">
        <v>261000</v>
      </c>
      <c r="G447" s="77">
        <v>74970</v>
      </c>
      <c r="H447" s="77">
        <v>261000</v>
      </c>
      <c r="I447" s="77">
        <v>261000</v>
      </c>
      <c r="J447" s="78">
        <v>74970</v>
      </c>
      <c r="K447" s="66">
        <f>VLOOKUP(B447,'[1]PRADO  LC 90  VX AT 3400CC 5P T'!B$11:H$370,7,0)</f>
        <v>42461.451000000001</v>
      </c>
      <c r="L447" s="67">
        <f>VLOOKUP(B447,'[1]FORTUNER SR5 MT 4000CC 4X4'!B$12:H$402,7,0)</f>
        <v>42461.451000000001</v>
      </c>
      <c r="M447" s="68">
        <f>VLOOKUP(B447,'[1]PRADO  LC 150  TX AT 4000CC 5P'!B$11:H$353,7,0)</f>
        <v>266081.67</v>
      </c>
      <c r="N447" s="67">
        <f>VLOOKUP(B447,'[1]BURBUJA  LC 80  AUTANA FZJ80 '!B$12:H$369,7,0)</f>
        <v>42461.451000000001</v>
      </c>
      <c r="O447" s="67">
        <f>VLOOKUP(B447,'[1]PRADO  LC 150  TX-L AT 4000CC 5'!B$12:H$358,7,0)</f>
        <v>266081.67</v>
      </c>
      <c r="P447" s="65">
        <f t="shared" si="31"/>
        <v>58715.7255</v>
      </c>
      <c r="Q447" s="65">
        <f t="shared" si="32"/>
        <v>58715.7255</v>
      </c>
      <c r="R447" s="65">
        <f t="shared" si="33"/>
        <v>263540.83499999996</v>
      </c>
      <c r="S447" s="65">
        <f t="shared" si="35"/>
        <v>58715.7255</v>
      </c>
      <c r="T447" s="65">
        <f t="shared" si="34"/>
        <v>263540.83499999996</v>
      </c>
    </row>
    <row r="448" spans="1:20" s="4" customFormat="1" ht="19.5" customHeight="1">
      <c r="A448" s="5">
        <v>436</v>
      </c>
      <c r="B448" s="58" t="s">
        <v>565</v>
      </c>
      <c r="C448" s="61" t="s">
        <v>15</v>
      </c>
      <c r="D448" s="76">
        <v>74970</v>
      </c>
      <c r="E448" s="77">
        <v>74970</v>
      </c>
      <c r="F448" s="77">
        <v>74970</v>
      </c>
      <c r="G448" s="77">
        <v>74970</v>
      </c>
      <c r="H448" s="77">
        <v>74970</v>
      </c>
      <c r="I448" s="77">
        <v>74970</v>
      </c>
      <c r="J448" s="78">
        <v>74970</v>
      </c>
      <c r="K448" s="66">
        <f>VLOOKUP(B448,'[1]PRADO  LC 90  VX AT 3400CC 5P T'!B$11:H$370,7,0)</f>
        <v>42461.451000000001</v>
      </c>
      <c r="L448" s="67">
        <f>VLOOKUP(B448,'[1]FORTUNER SR5 MT 4000CC 4X4'!B$12:H$402,7,0)</f>
        <v>42461.451000000001</v>
      </c>
      <c r="M448" s="68">
        <f>VLOOKUP(B448,'[1]PRADO  LC 150  TX AT 4000CC 5P'!B$11:H$353,7,0)</f>
        <v>42461.451000000001</v>
      </c>
      <c r="N448" s="67">
        <f>VLOOKUP(B448,'[1]BURBUJA  LC 80  AUTANA FZJ80 '!B$12:H$369,7,0)</f>
        <v>42461.451000000001</v>
      </c>
      <c r="O448" s="67">
        <f>VLOOKUP(B448,'[1]PRADO  LC 150  TX-L AT 4000CC 5'!B$12:H$358,7,0)</f>
        <v>42461.451000000001</v>
      </c>
      <c r="P448" s="65">
        <f t="shared" si="31"/>
        <v>58715.7255</v>
      </c>
      <c r="Q448" s="65">
        <f t="shared" si="32"/>
        <v>58715.7255</v>
      </c>
      <c r="R448" s="65">
        <f t="shared" si="33"/>
        <v>58715.7255</v>
      </c>
      <c r="S448" s="65">
        <f t="shared" si="35"/>
        <v>58715.7255</v>
      </c>
      <c r="T448" s="65">
        <f t="shared" si="34"/>
        <v>58715.7255</v>
      </c>
    </row>
    <row r="449" spans="1:20" s="4" customFormat="1" ht="19.5" customHeight="1">
      <c r="A449" s="5">
        <v>437</v>
      </c>
      <c r="B449" s="58" t="s">
        <v>566</v>
      </c>
      <c r="C449" s="61" t="s">
        <v>15</v>
      </c>
      <c r="D449" s="76">
        <v>74970</v>
      </c>
      <c r="E449" s="77">
        <v>74970</v>
      </c>
      <c r="F449" s="77">
        <v>74970</v>
      </c>
      <c r="G449" s="77">
        <v>74970</v>
      </c>
      <c r="H449" s="77">
        <v>74970</v>
      </c>
      <c r="I449" s="77">
        <v>74970</v>
      </c>
      <c r="J449" s="78">
        <v>74970</v>
      </c>
      <c r="K449" s="66">
        <f>VLOOKUP(B449,'[1]PRADO  LC 90  VX AT 3400CC 5P T'!B$11:H$370,7,0)</f>
        <v>42461.451000000001</v>
      </c>
      <c r="L449" s="67">
        <f>VLOOKUP(B449,'[1]FORTUNER SR5 MT 4000CC 4X4'!B$12:H$402,7,0)</f>
        <v>42461.451000000001</v>
      </c>
      <c r="M449" s="68">
        <f>VLOOKUP(B449,'[1]PRADO  LC 150  TX AT 4000CC 5P'!B$11:H$353,7,0)</f>
        <v>42461.451000000001</v>
      </c>
      <c r="N449" s="67">
        <f>VLOOKUP(B449,'[1]BURBUJA  LC 80  AUTANA FZJ80 '!B$12:H$369,7,0)</f>
        <v>42461.451000000001</v>
      </c>
      <c r="O449" s="67">
        <f>VLOOKUP(B449,'[1]PRADO  LC 150  TX-L AT 4000CC 5'!B$12:H$358,7,0)</f>
        <v>42461.451000000001</v>
      </c>
      <c r="P449" s="65">
        <f t="shared" si="31"/>
        <v>58715.7255</v>
      </c>
      <c r="Q449" s="65">
        <f t="shared" si="32"/>
        <v>58715.7255</v>
      </c>
      <c r="R449" s="65">
        <f t="shared" si="33"/>
        <v>58715.7255</v>
      </c>
      <c r="S449" s="65">
        <f t="shared" si="35"/>
        <v>58715.7255</v>
      </c>
      <c r="T449" s="65">
        <f t="shared" si="34"/>
        <v>58715.7255</v>
      </c>
    </row>
    <row r="450" spans="1:20" s="4" customFormat="1" ht="19.5" customHeight="1">
      <c r="A450" s="5">
        <v>438</v>
      </c>
      <c r="B450" s="58" t="s">
        <v>567</v>
      </c>
      <c r="C450" s="61" t="s">
        <v>15</v>
      </c>
      <c r="D450" s="76">
        <v>57999</v>
      </c>
      <c r="E450" s="77">
        <v>73001</v>
      </c>
      <c r="F450" s="77">
        <v>63000</v>
      </c>
      <c r="G450" s="77">
        <v>340295</v>
      </c>
      <c r="H450" s="77">
        <v>63000</v>
      </c>
      <c r="I450" s="77">
        <v>63000</v>
      </c>
      <c r="J450" s="78">
        <v>73001</v>
      </c>
      <c r="K450" s="66">
        <f>VLOOKUP(B450,'[1]PRADO  LC 90  VX AT 3400CC 5P T'!B$11:H$370,7,0)</f>
        <v>59128.209000000003</v>
      </c>
      <c r="L450" s="67">
        <f>VLOOKUP(B450,'[1]FORTUNER SR5 MT 4000CC 4X4'!B$12:H$402,7,0)</f>
        <v>74422.361000000004</v>
      </c>
      <c r="M450" s="68">
        <f>VLOOKUP(B450,'[1]PRADO  LC 150  TX AT 4000CC 5P'!B$11:H$353,7,0)</f>
        <v>64226.61</v>
      </c>
      <c r="N450" s="67">
        <f>VLOOKUP(B450,'[1]BURBUJA  LC 80  AUTANA FZJ80 '!B$12:H$369,7,0)</f>
        <v>150881.56</v>
      </c>
      <c r="O450" s="67">
        <f>VLOOKUP(B450,'[1]PRADO  LC 150  TX-L AT 4000CC 5'!B$12:H$358,7,0)</f>
        <v>64226.61</v>
      </c>
      <c r="P450" s="65">
        <f t="shared" si="31"/>
        <v>58563.604500000001</v>
      </c>
      <c r="Q450" s="65">
        <f t="shared" si="32"/>
        <v>73711.680500000002</v>
      </c>
      <c r="R450" s="65">
        <f t="shared" si="33"/>
        <v>63613.305</v>
      </c>
      <c r="S450" s="65">
        <f t="shared" si="35"/>
        <v>245588.28</v>
      </c>
      <c r="T450" s="65">
        <f t="shared" si="34"/>
        <v>63613.305</v>
      </c>
    </row>
    <row r="451" spans="1:20" s="4" customFormat="1" ht="19.5" customHeight="1">
      <c r="A451" s="5">
        <v>439</v>
      </c>
      <c r="B451" s="58" t="s">
        <v>568</v>
      </c>
      <c r="C451" s="61" t="s">
        <v>15</v>
      </c>
      <c r="D451" s="77" t="s">
        <v>19</v>
      </c>
      <c r="E451" s="77">
        <v>407000</v>
      </c>
      <c r="F451" s="79" t="s">
        <v>19</v>
      </c>
      <c r="G451" s="79" t="s">
        <v>19</v>
      </c>
      <c r="H451" s="79" t="s">
        <v>19</v>
      </c>
      <c r="I451" s="79" t="s">
        <v>19</v>
      </c>
      <c r="J451" s="78">
        <v>407000</v>
      </c>
      <c r="K451" s="66" t="e">
        <f>VLOOKUP(B451,'[1]PRADO  LC 90  VX AT 3400CC 5P T'!B$11:H$370,7,0)</f>
        <v>#N/A</v>
      </c>
      <c r="L451" s="67">
        <f>VLOOKUP(B451,'[1]FORTUNER SR5 MT 4000CC 4X4'!B$12:H$402,7,0)</f>
        <v>347639.27</v>
      </c>
      <c r="M451" s="94" t="e">
        <f>VLOOKUP(B451,'[1]PRADO  LC 150  TX AT 4000CC 5P'!B$11:H$353,7,0)</f>
        <v>#N/A</v>
      </c>
      <c r="N451" s="67" t="e">
        <f>VLOOKUP(B451,'[1]BURBUJA  LC 80  AUTANA FZJ80 '!B$12:H$369,7,0)</f>
        <v>#N/A</v>
      </c>
      <c r="O451" s="67" t="e">
        <f>VLOOKUP(B451,'[1]PRADO  LC 150  TX-L AT 4000CC 5'!B$12:H$358,7,0)</f>
        <v>#N/A</v>
      </c>
      <c r="P451" s="65" t="s">
        <v>19</v>
      </c>
      <c r="Q451" s="65">
        <f t="shared" si="32"/>
        <v>377319.63500000001</v>
      </c>
      <c r="R451" s="65" t="s">
        <v>19</v>
      </c>
      <c r="S451" s="65" t="s">
        <v>19</v>
      </c>
      <c r="T451" s="65" t="s">
        <v>19</v>
      </c>
    </row>
    <row r="452" spans="1:20" s="4" customFormat="1" ht="19.5" customHeight="1">
      <c r="A452" s="5">
        <v>440</v>
      </c>
      <c r="B452" s="58" t="s">
        <v>569</v>
      </c>
      <c r="C452" s="61" t="s">
        <v>15</v>
      </c>
      <c r="D452" s="76">
        <v>2654000</v>
      </c>
      <c r="E452" s="77">
        <v>3120000</v>
      </c>
      <c r="F452" s="77">
        <v>3315000</v>
      </c>
      <c r="G452" s="77">
        <v>2881000</v>
      </c>
      <c r="H452" s="77">
        <v>3315000</v>
      </c>
      <c r="I452" s="77">
        <v>3315000</v>
      </c>
      <c r="J452" s="78">
        <v>3120000</v>
      </c>
      <c r="K452" s="66">
        <f>VLOOKUP(B452,'[1]PRADO  LC 90  VX AT 3400CC 5P T'!B$11:H$370,7,0)</f>
        <v>2705673.38</v>
      </c>
      <c r="L452" s="67">
        <f>VLOOKUP(B452,'[1]FORTUNER SR5 MT 4000CC 4X4'!B$12:H$402,7,0)</f>
        <v>3180746.4</v>
      </c>
      <c r="M452" s="68">
        <f>VLOOKUP(B452,'[1]PRADO  LC 150  TX AT 4000CC 5P'!B$11:H$353,7,0)</f>
        <v>3379543.05</v>
      </c>
      <c r="N452" s="67">
        <f>VLOOKUP(B452,'[1]BURBUJA  LC 80  AUTANA FZJ80 '!B$12:H$369,7,0)</f>
        <v>3227642.02</v>
      </c>
      <c r="O452" s="67">
        <f>VLOOKUP(B452,'[1]PRADO  LC 150  TX-L AT 4000CC 5'!B$12:H$358,7,0)</f>
        <v>3379543.05</v>
      </c>
      <c r="P452" s="65">
        <f t="shared" si="31"/>
        <v>2679836.69</v>
      </c>
      <c r="Q452" s="65">
        <f t="shared" si="32"/>
        <v>3150373.2</v>
      </c>
      <c r="R452" s="65">
        <f t="shared" si="33"/>
        <v>3347271.5249999999</v>
      </c>
      <c r="S452" s="65">
        <f t="shared" si="35"/>
        <v>3054321.01</v>
      </c>
      <c r="T452" s="65">
        <f t="shared" si="34"/>
        <v>3347271.5249999999</v>
      </c>
    </row>
    <row r="453" spans="1:20" s="4" customFormat="1" ht="19.5" customHeight="1">
      <c r="A453" s="5">
        <v>441</v>
      </c>
      <c r="B453" s="58" t="s">
        <v>570</v>
      </c>
      <c r="C453" s="61" t="s">
        <v>15</v>
      </c>
      <c r="D453" s="76">
        <v>3903000</v>
      </c>
      <c r="E453" s="77">
        <v>2935001</v>
      </c>
      <c r="F453" s="77">
        <v>3151920</v>
      </c>
      <c r="G453" s="79" t="s">
        <v>69</v>
      </c>
      <c r="H453" s="77">
        <v>3151920</v>
      </c>
      <c r="I453" s="77">
        <v>3151920</v>
      </c>
      <c r="J453" s="78">
        <v>2935001</v>
      </c>
      <c r="K453" s="66">
        <f>VLOOKUP(B453,'[1]PRADO  LC 90  VX AT 3400CC 5P T'!B$11:H$370,7,0)</f>
        <v>3978991.41</v>
      </c>
      <c r="L453" s="67">
        <f>VLOOKUP(B453,'[1]FORTUNER SR5 MT 4000CC 4X4'!B$12:H$402,7,0)</f>
        <v>2992145.5010000002</v>
      </c>
      <c r="M453" s="68">
        <f>VLOOKUP(B453,'[1]PRADO  LC 150  TX AT 4000CC 5P'!B$11:H$353,7,0)</f>
        <v>3318374.85</v>
      </c>
      <c r="N453" s="67" t="e">
        <f>VLOOKUP(B453,'[1]BURBUJA  LC 80  AUTANA FZJ80 '!B$12:H$369,7,0)</f>
        <v>#N/A</v>
      </c>
      <c r="O453" s="67">
        <f>VLOOKUP(B453,'[1]PRADO  LC 150  TX-L AT 4000CC 5'!B$12:H$358,7,0)</f>
        <v>3318374.85</v>
      </c>
      <c r="P453" s="65">
        <f t="shared" si="31"/>
        <v>3940995.7050000001</v>
      </c>
      <c r="Q453" s="65">
        <f t="shared" si="32"/>
        <v>2963573.2505000001</v>
      </c>
      <c r="R453" s="65">
        <f t="shared" si="33"/>
        <v>3235147.4249999998</v>
      </c>
      <c r="S453" s="65" t="s">
        <v>19</v>
      </c>
      <c r="T453" s="65">
        <f t="shared" si="34"/>
        <v>3235147.4249999998</v>
      </c>
    </row>
    <row r="454" spans="1:20" s="4" customFormat="1" ht="19.5" customHeight="1">
      <c r="A454" s="5">
        <v>442</v>
      </c>
      <c r="B454" s="58" t="s">
        <v>571</v>
      </c>
      <c r="C454" s="61" t="s">
        <v>15</v>
      </c>
      <c r="D454" s="77" t="s">
        <v>19</v>
      </c>
      <c r="E454" s="79" t="s">
        <v>69</v>
      </c>
      <c r="F454" s="79" t="s">
        <v>19</v>
      </c>
      <c r="G454" s="77">
        <v>2900000</v>
      </c>
      <c r="H454" s="79" t="s">
        <v>19</v>
      </c>
      <c r="I454" s="79" t="s">
        <v>19</v>
      </c>
      <c r="J454" s="80" t="s">
        <v>69</v>
      </c>
      <c r="K454" s="66" t="e">
        <f>VLOOKUP(B454,'[1]PRADO  LC 90  VX AT 3400CC 5P T'!B$11:H$370,7,0)</f>
        <v>#N/A</v>
      </c>
      <c r="L454" s="67" t="e">
        <f>VLOOKUP(B454,'[1]FORTUNER SR5 MT 4000CC 4X4'!B$12:H$402,7,0)</f>
        <v>#N/A</v>
      </c>
      <c r="M454" s="94" t="e">
        <f>VLOOKUP(B454,'[1]PRADO  LC 150  TX AT 4000CC 5P'!B$11:H$353,7,0)</f>
        <v>#N/A</v>
      </c>
      <c r="N454" s="67">
        <f>VLOOKUP(B454,'[1]BURBUJA  LC 80  AUTANA FZJ80 '!B$12:H$369,7,0)</f>
        <v>2956463</v>
      </c>
      <c r="O454" s="67" t="e">
        <f>VLOOKUP(B454,'[1]PRADO  LC 150  TX-L AT 4000CC 5'!B$12:H$358,7,0)</f>
        <v>#N/A</v>
      </c>
      <c r="P454" s="65" t="s">
        <v>19</v>
      </c>
      <c r="Q454" s="65" t="s">
        <v>19</v>
      </c>
      <c r="R454" s="65" t="s">
        <v>19</v>
      </c>
      <c r="S454" s="65">
        <f t="shared" si="35"/>
        <v>2928231.5</v>
      </c>
      <c r="T454" s="65" t="s">
        <v>19</v>
      </c>
    </row>
    <row r="455" spans="1:20" s="4" customFormat="1" ht="19.5" customHeight="1" thickBot="1">
      <c r="A455" s="10">
        <v>443</v>
      </c>
      <c r="B455" s="59" t="s">
        <v>572</v>
      </c>
      <c r="C455" s="63" t="s">
        <v>15</v>
      </c>
      <c r="D455" s="81">
        <v>408000</v>
      </c>
      <c r="E455" s="82" t="s">
        <v>19</v>
      </c>
      <c r="F455" s="82" t="s">
        <v>19</v>
      </c>
      <c r="G455" s="83">
        <v>524000</v>
      </c>
      <c r="H455" s="82" t="s">
        <v>19</v>
      </c>
      <c r="I455" s="82" t="s">
        <v>19</v>
      </c>
      <c r="J455" s="84" t="s">
        <v>19</v>
      </c>
      <c r="K455" s="66">
        <f>VLOOKUP(B455,'[1]PRADO  LC 90  VX AT 3400CC 5P T'!B$11:H$370,7,0)</f>
        <v>415943.76</v>
      </c>
      <c r="L455" s="67" t="e">
        <f>VLOOKUP(B455,'[1]FORTUNER SR5 MT 4000CC 4X4'!B$12:H$402,7,0)</f>
        <v>#N/A</v>
      </c>
      <c r="M455" s="68" t="e">
        <f>VLOOKUP(B455,'[1]PRADO  LC 150  TX AT 4000CC 5P'!B$11:H$353,7,0)</f>
        <v>#N/A</v>
      </c>
      <c r="N455" s="67">
        <f>VLOOKUP(B455,'[1]BURBUJA  LC 80  AUTANA FZJ80 '!B$12:H$369,7,0)</f>
        <v>534202.28</v>
      </c>
      <c r="O455" s="67" t="e">
        <f>VLOOKUP(B455,'[1]PRADO  LC 150  TX-L AT 4000CC 5'!B$12:H$358,7,0)</f>
        <v>#N/A</v>
      </c>
      <c r="P455" s="65">
        <f t="shared" si="31"/>
        <v>411971.88</v>
      </c>
      <c r="Q455" s="65" t="s">
        <v>19</v>
      </c>
      <c r="R455" s="65" t="s">
        <v>19</v>
      </c>
      <c r="S455" s="65">
        <f t="shared" si="35"/>
        <v>529101.14</v>
      </c>
      <c r="T455" s="65" t="s">
        <v>19</v>
      </c>
    </row>
    <row r="456" spans="1:20" s="4" customFormat="1" ht="33" customHeight="1">
      <c r="A456" s="92"/>
      <c r="B456" s="93"/>
      <c r="C456" s="145"/>
      <c r="D456" s="145"/>
      <c r="E456" s="145"/>
      <c r="F456" s="145"/>
      <c r="G456" s="145"/>
      <c r="H456" s="145"/>
      <c r="I456" s="145"/>
      <c r="J456" s="145"/>
      <c r="K456" s="53"/>
      <c r="M456" s="56"/>
      <c r="P456" s="55"/>
    </row>
    <row r="457" spans="1:20" s="4" customFormat="1" ht="19.5" customHeight="1">
      <c r="A457" s="150"/>
      <c r="B457" s="150"/>
      <c r="C457" s="150"/>
      <c r="D457" s="150"/>
      <c r="E457" s="150"/>
      <c r="F457" s="150"/>
      <c r="G457" s="150"/>
      <c r="H457" s="150"/>
      <c r="I457" s="150"/>
      <c r="J457" s="150"/>
      <c r="K457" s="150"/>
    </row>
    <row r="458" spans="1:20" s="4" customFormat="1" ht="19.5" customHeight="1">
      <c r="A458" s="158" t="s">
        <v>573</v>
      </c>
      <c r="B458" s="159"/>
      <c r="C458" s="159"/>
      <c r="D458" s="159"/>
      <c r="E458" s="159"/>
      <c r="F458" s="159"/>
      <c r="G458" s="159"/>
      <c r="H458" s="159"/>
      <c r="I458" s="159"/>
      <c r="J458" s="159"/>
      <c r="K458" s="159"/>
      <c r="L458" s="159"/>
      <c r="M458" s="160"/>
    </row>
    <row r="459" spans="1:20" s="4" customFormat="1" ht="22.5" customHeight="1">
      <c r="A459" s="144" t="s">
        <v>4</v>
      </c>
      <c r="B459" s="144" t="s">
        <v>5</v>
      </c>
      <c r="C459" s="144" t="s">
        <v>6</v>
      </c>
      <c r="D459" s="151" t="s">
        <v>666</v>
      </c>
      <c r="E459" s="151"/>
      <c r="F459" s="151"/>
      <c r="G459" s="151"/>
      <c r="H459" s="151"/>
      <c r="I459" s="151"/>
      <c r="J459" s="151"/>
      <c r="K459" s="101" t="s">
        <v>667</v>
      </c>
      <c r="L459" s="109" t="s">
        <v>672</v>
      </c>
      <c r="M459" s="130" t="s">
        <v>574</v>
      </c>
    </row>
    <row r="460" spans="1:20" s="4" customFormat="1" ht="26.25" customHeight="1">
      <c r="A460" s="144"/>
      <c r="B460" s="144"/>
      <c r="C460" s="144"/>
      <c r="D460" s="161" t="s">
        <v>574</v>
      </c>
      <c r="E460" s="161"/>
      <c r="F460" s="161"/>
      <c r="G460" s="161"/>
      <c r="H460" s="161"/>
      <c r="I460" s="161"/>
      <c r="J460" s="161"/>
      <c r="K460" s="102" t="s">
        <v>574</v>
      </c>
      <c r="L460" s="110" t="s">
        <v>574</v>
      </c>
      <c r="M460" s="131"/>
    </row>
    <row r="461" spans="1:20" s="4" customFormat="1" ht="51">
      <c r="A461" s="144"/>
      <c r="B461" s="144"/>
      <c r="C461" s="144"/>
      <c r="D461" s="95" t="s">
        <v>7</v>
      </c>
      <c r="E461" s="95" t="s">
        <v>8</v>
      </c>
      <c r="F461" s="95" t="s">
        <v>9</v>
      </c>
      <c r="G461" s="95" t="s">
        <v>10</v>
      </c>
      <c r="H461" s="95" t="s">
        <v>11</v>
      </c>
      <c r="I461" s="95" t="s">
        <v>12</v>
      </c>
      <c r="J461" s="96" t="s">
        <v>13</v>
      </c>
      <c r="K461" s="103" t="s">
        <v>668</v>
      </c>
      <c r="L461" s="111" t="s">
        <v>673</v>
      </c>
      <c r="M461" s="107" t="s">
        <v>671</v>
      </c>
    </row>
    <row r="462" spans="1:20" s="4" customFormat="1" ht="19.5" customHeight="1">
      <c r="A462" s="13">
        <v>1</v>
      </c>
      <c r="B462" s="14" t="s">
        <v>575</v>
      </c>
      <c r="C462" s="15">
        <v>1</v>
      </c>
      <c r="D462" s="73">
        <v>345100</v>
      </c>
      <c r="E462" s="73">
        <v>345100</v>
      </c>
      <c r="F462" s="73">
        <v>345100</v>
      </c>
      <c r="G462" s="73">
        <v>345100</v>
      </c>
      <c r="H462" s="73">
        <v>345100</v>
      </c>
      <c r="I462" s="73">
        <v>345100</v>
      </c>
      <c r="J462" s="97">
        <v>345100</v>
      </c>
      <c r="K462" s="104">
        <f>(H462*0.051)+H462</f>
        <v>362700.1</v>
      </c>
      <c r="L462" s="112">
        <f>VLOOKUP(B462,'[2]OFERTA ECONOMICA'!D$6:I$70,5,0)</f>
        <v>0</v>
      </c>
      <c r="M462" s="108">
        <f>AVERAGE(D462:L462)</f>
        <v>308711.12222222221</v>
      </c>
    </row>
    <row r="463" spans="1:20" s="4" customFormat="1" ht="19.5" customHeight="1">
      <c r="A463" s="13">
        <f>A462+1</f>
        <v>2</v>
      </c>
      <c r="B463" s="6" t="s">
        <v>576</v>
      </c>
      <c r="C463" s="16">
        <v>1</v>
      </c>
      <c r="D463" s="76">
        <v>690200</v>
      </c>
      <c r="E463" s="76">
        <v>690200</v>
      </c>
      <c r="F463" s="76">
        <v>690200</v>
      </c>
      <c r="G463" s="76">
        <v>690200</v>
      </c>
      <c r="H463" s="76">
        <v>690200</v>
      </c>
      <c r="I463" s="76">
        <v>690200</v>
      </c>
      <c r="J463" s="98">
        <v>690200</v>
      </c>
      <c r="K463" s="105">
        <f t="shared" ref="K463:K523" si="36">(H463*0.051)+H463</f>
        <v>725400.2</v>
      </c>
      <c r="L463" s="113">
        <f>VLOOKUP(B463,'[2]OFERTA ECONOMICA'!D$6:I$70,5,0)</f>
        <v>0</v>
      </c>
      <c r="M463" s="65">
        <f t="shared" ref="M463:M523" si="37">AVERAGE(D463:L463)</f>
        <v>617422.24444444443</v>
      </c>
    </row>
    <row r="464" spans="1:20" s="4" customFormat="1" ht="19.5" customHeight="1">
      <c r="A464" s="13">
        <f t="shared" ref="A464:A523" si="38">A463+1</f>
        <v>3</v>
      </c>
      <c r="B464" s="6" t="s">
        <v>577</v>
      </c>
      <c r="C464" s="16">
        <v>1</v>
      </c>
      <c r="D464" s="76">
        <v>6902000</v>
      </c>
      <c r="E464" s="76">
        <v>690200</v>
      </c>
      <c r="F464" s="76">
        <v>690200</v>
      </c>
      <c r="G464" s="76">
        <v>690200</v>
      </c>
      <c r="H464" s="76">
        <v>690200</v>
      </c>
      <c r="I464" s="76">
        <v>690200</v>
      </c>
      <c r="J464" s="98">
        <v>690200</v>
      </c>
      <c r="K464" s="105">
        <f t="shared" si="36"/>
        <v>725400.2</v>
      </c>
      <c r="L464" s="113">
        <f>VLOOKUP(B464,'[2]OFERTA ECONOMICA'!D$6:I$70,5,0)</f>
        <v>0</v>
      </c>
      <c r="M464" s="65">
        <f t="shared" si="37"/>
        <v>1307622.2444444443</v>
      </c>
    </row>
    <row r="465" spans="1:13" s="4" customFormat="1" ht="19.5" customHeight="1">
      <c r="A465" s="13">
        <f t="shared" si="38"/>
        <v>4</v>
      </c>
      <c r="B465" s="6" t="s">
        <v>578</v>
      </c>
      <c r="C465" s="16">
        <v>1</v>
      </c>
      <c r="D465" s="76">
        <v>690200</v>
      </c>
      <c r="E465" s="76">
        <v>345100</v>
      </c>
      <c r="F465" s="76">
        <v>345100</v>
      </c>
      <c r="G465" s="76">
        <v>345100</v>
      </c>
      <c r="H465" s="76">
        <v>690200</v>
      </c>
      <c r="I465" s="76">
        <v>345100</v>
      </c>
      <c r="J465" s="98">
        <v>690200</v>
      </c>
      <c r="K465" s="105">
        <f t="shared" si="36"/>
        <v>725400.2</v>
      </c>
      <c r="L465" s="113">
        <f>VLOOKUP(B465,'[2]OFERTA ECONOMICA'!D$6:I$70,5,0)</f>
        <v>0</v>
      </c>
      <c r="M465" s="65">
        <f t="shared" si="37"/>
        <v>464044.46666666667</v>
      </c>
    </row>
    <row r="466" spans="1:13" s="4" customFormat="1" ht="19.5" customHeight="1">
      <c r="A466" s="13">
        <f t="shared" si="38"/>
        <v>5</v>
      </c>
      <c r="B466" s="6" t="s">
        <v>579</v>
      </c>
      <c r="C466" s="16">
        <v>1</v>
      </c>
      <c r="D466" s="76">
        <v>172550</v>
      </c>
      <c r="E466" s="76">
        <v>345100</v>
      </c>
      <c r="F466" s="76">
        <v>345100</v>
      </c>
      <c r="G466" s="76">
        <v>345100</v>
      </c>
      <c r="H466" s="76">
        <v>172550</v>
      </c>
      <c r="I466" s="76">
        <v>345100</v>
      </c>
      <c r="J466" s="98">
        <v>172550</v>
      </c>
      <c r="K466" s="105">
        <f t="shared" si="36"/>
        <v>181350.05</v>
      </c>
      <c r="L466" s="113">
        <f>VLOOKUP(B466,'[2]OFERTA ECONOMICA'!D$6:I$70,5,0)</f>
        <v>0</v>
      </c>
      <c r="M466" s="65">
        <f t="shared" si="37"/>
        <v>231044.45</v>
      </c>
    </row>
    <row r="467" spans="1:13" s="4" customFormat="1" ht="19.5" customHeight="1">
      <c r="A467" s="13">
        <f t="shared" si="38"/>
        <v>6</v>
      </c>
      <c r="B467" s="6" t="s">
        <v>580</v>
      </c>
      <c r="C467" s="16">
        <v>1</v>
      </c>
      <c r="D467" s="76">
        <v>345100</v>
      </c>
      <c r="E467" s="76">
        <v>345100</v>
      </c>
      <c r="F467" s="76">
        <v>345100</v>
      </c>
      <c r="G467" s="76">
        <v>345100</v>
      </c>
      <c r="H467" s="76">
        <v>345100</v>
      </c>
      <c r="I467" s="76">
        <v>345100</v>
      </c>
      <c r="J467" s="98">
        <v>345100</v>
      </c>
      <c r="K467" s="105">
        <f t="shared" si="36"/>
        <v>362700.1</v>
      </c>
      <c r="L467" s="113">
        <f>VLOOKUP(B467,'[2]OFERTA ECONOMICA'!D$6:I$70,5,0)</f>
        <v>0</v>
      </c>
      <c r="M467" s="65">
        <f t="shared" si="37"/>
        <v>308711.12222222221</v>
      </c>
    </row>
    <row r="468" spans="1:13" s="4" customFormat="1" ht="19.5" customHeight="1">
      <c r="A468" s="13">
        <f t="shared" si="38"/>
        <v>7</v>
      </c>
      <c r="B468" s="6" t="s">
        <v>581</v>
      </c>
      <c r="C468" s="16">
        <v>1</v>
      </c>
      <c r="D468" s="76">
        <v>345100</v>
      </c>
      <c r="E468" s="76">
        <v>345100</v>
      </c>
      <c r="F468" s="76">
        <v>345100</v>
      </c>
      <c r="G468" s="76">
        <v>345100</v>
      </c>
      <c r="H468" s="76">
        <v>345100</v>
      </c>
      <c r="I468" s="76">
        <v>345100</v>
      </c>
      <c r="J468" s="98">
        <v>345100</v>
      </c>
      <c r="K468" s="105">
        <f t="shared" si="36"/>
        <v>362700.1</v>
      </c>
      <c r="L468" s="113">
        <f>VLOOKUP(B468,'[2]OFERTA ECONOMICA'!D$6:I$70,5,0)</f>
        <v>0</v>
      </c>
      <c r="M468" s="65">
        <f t="shared" si="37"/>
        <v>308711.12222222221</v>
      </c>
    </row>
    <row r="469" spans="1:13" s="4" customFormat="1" ht="19.5" customHeight="1">
      <c r="A469" s="13">
        <f t="shared" si="38"/>
        <v>8</v>
      </c>
      <c r="B469" s="6" t="s">
        <v>582</v>
      </c>
      <c r="C469" s="16">
        <v>1</v>
      </c>
      <c r="D469" s="76">
        <v>345100</v>
      </c>
      <c r="E469" s="76">
        <v>345100</v>
      </c>
      <c r="F469" s="76">
        <v>345100</v>
      </c>
      <c r="G469" s="76">
        <v>345100</v>
      </c>
      <c r="H469" s="76">
        <v>345100</v>
      </c>
      <c r="I469" s="76">
        <v>345100</v>
      </c>
      <c r="J469" s="98">
        <v>345100</v>
      </c>
      <c r="K469" s="105">
        <f t="shared" si="36"/>
        <v>362700.1</v>
      </c>
      <c r="L469" s="113">
        <f>VLOOKUP(B469,'[2]OFERTA ECONOMICA'!D$6:I$70,5,0)</f>
        <v>0</v>
      </c>
      <c r="M469" s="65">
        <f t="shared" si="37"/>
        <v>308711.12222222221</v>
      </c>
    </row>
    <row r="470" spans="1:13" s="4" customFormat="1" ht="19.5" customHeight="1">
      <c r="A470" s="13">
        <f t="shared" si="38"/>
        <v>9</v>
      </c>
      <c r="B470" s="6" t="s">
        <v>583</v>
      </c>
      <c r="C470" s="16">
        <v>1</v>
      </c>
      <c r="D470" s="76">
        <v>690200</v>
      </c>
      <c r="E470" s="76">
        <v>690200</v>
      </c>
      <c r="F470" s="76">
        <v>690200</v>
      </c>
      <c r="G470" s="76">
        <v>690200</v>
      </c>
      <c r="H470" s="76">
        <v>690200</v>
      </c>
      <c r="I470" s="76">
        <v>690200</v>
      </c>
      <c r="J470" s="98">
        <v>690200</v>
      </c>
      <c r="K470" s="105">
        <f t="shared" si="36"/>
        <v>725400.2</v>
      </c>
      <c r="L470" s="113">
        <f>VLOOKUP(B470,'[2]OFERTA ECONOMICA'!D$6:I$70,5,0)</f>
        <v>0</v>
      </c>
      <c r="M470" s="65">
        <f t="shared" si="37"/>
        <v>617422.24444444443</v>
      </c>
    </row>
    <row r="471" spans="1:13" s="4" customFormat="1" ht="19.5" customHeight="1">
      <c r="A471" s="13">
        <f t="shared" si="38"/>
        <v>10</v>
      </c>
      <c r="B471" s="6" t="s">
        <v>584</v>
      </c>
      <c r="C471" s="16">
        <v>1</v>
      </c>
      <c r="D471" s="76">
        <v>345100</v>
      </c>
      <c r="E471" s="76">
        <v>345100</v>
      </c>
      <c r="F471" s="76">
        <v>345100</v>
      </c>
      <c r="G471" s="76">
        <v>345100</v>
      </c>
      <c r="H471" s="76">
        <v>345100</v>
      </c>
      <c r="I471" s="76">
        <v>345100</v>
      </c>
      <c r="J471" s="98">
        <v>345100</v>
      </c>
      <c r="K471" s="105">
        <f t="shared" si="36"/>
        <v>362700.1</v>
      </c>
      <c r="L471" s="113">
        <f>VLOOKUP(B471,'[2]OFERTA ECONOMICA'!D$6:I$70,5,0)</f>
        <v>0</v>
      </c>
      <c r="M471" s="65">
        <f t="shared" si="37"/>
        <v>308711.12222222221</v>
      </c>
    </row>
    <row r="472" spans="1:13" s="4" customFormat="1" ht="19.5" customHeight="1">
      <c r="A472" s="13">
        <f t="shared" si="38"/>
        <v>11</v>
      </c>
      <c r="B472" s="6" t="s">
        <v>585</v>
      </c>
      <c r="C472" s="16">
        <v>1</v>
      </c>
      <c r="D472" s="76">
        <v>345100</v>
      </c>
      <c r="E472" s="76">
        <v>345100</v>
      </c>
      <c r="F472" s="76">
        <v>345100</v>
      </c>
      <c r="G472" s="76">
        <v>345100</v>
      </c>
      <c r="H472" s="76">
        <v>345100</v>
      </c>
      <c r="I472" s="76">
        <v>345100</v>
      </c>
      <c r="J472" s="98">
        <v>345100</v>
      </c>
      <c r="K472" s="105">
        <f t="shared" si="36"/>
        <v>362700.1</v>
      </c>
      <c r="L472" s="113">
        <f>VLOOKUP(B472,'[2]OFERTA ECONOMICA'!D$6:I$70,5,0)</f>
        <v>0</v>
      </c>
      <c r="M472" s="65">
        <f t="shared" si="37"/>
        <v>308711.12222222221</v>
      </c>
    </row>
    <row r="473" spans="1:13" s="4" customFormat="1" ht="19.5" customHeight="1">
      <c r="A473" s="13">
        <f t="shared" si="38"/>
        <v>12</v>
      </c>
      <c r="B473" s="6" t="s">
        <v>586</v>
      </c>
      <c r="C473" s="16">
        <v>1</v>
      </c>
      <c r="D473" s="76">
        <v>345100</v>
      </c>
      <c r="E473" s="76">
        <v>345100</v>
      </c>
      <c r="F473" s="76">
        <v>345100</v>
      </c>
      <c r="G473" s="76">
        <v>345100</v>
      </c>
      <c r="H473" s="76">
        <v>345100</v>
      </c>
      <c r="I473" s="76">
        <v>345100</v>
      </c>
      <c r="J473" s="98">
        <v>345100</v>
      </c>
      <c r="K473" s="105">
        <f t="shared" si="36"/>
        <v>362700.1</v>
      </c>
      <c r="L473" s="113">
        <f>VLOOKUP(B473,'[2]OFERTA ECONOMICA'!D$6:I$70,5,0)</f>
        <v>0</v>
      </c>
      <c r="M473" s="65">
        <f t="shared" si="37"/>
        <v>308711.12222222221</v>
      </c>
    </row>
    <row r="474" spans="1:13" s="4" customFormat="1" ht="19.5" customHeight="1">
      <c r="A474" s="13">
        <f t="shared" si="38"/>
        <v>13</v>
      </c>
      <c r="B474" s="6" t="s">
        <v>587</v>
      </c>
      <c r="C474" s="16">
        <v>1</v>
      </c>
      <c r="D474" s="76">
        <v>690200</v>
      </c>
      <c r="E474" s="76">
        <v>345100</v>
      </c>
      <c r="F474" s="76">
        <v>345100</v>
      </c>
      <c r="G474" s="76">
        <v>345100</v>
      </c>
      <c r="H474" s="76">
        <v>690200</v>
      </c>
      <c r="I474" s="76">
        <v>345100</v>
      </c>
      <c r="J474" s="98">
        <v>690200</v>
      </c>
      <c r="K474" s="105">
        <f t="shared" si="36"/>
        <v>725400.2</v>
      </c>
      <c r="L474" s="113">
        <f>VLOOKUP(B474,'[2]OFERTA ECONOMICA'!D$6:I$70,5,0)</f>
        <v>0</v>
      </c>
      <c r="M474" s="65">
        <f t="shared" si="37"/>
        <v>464044.46666666667</v>
      </c>
    </row>
    <row r="475" spans="1:13" s="4" customFormat="1" ht="19.5" customHeight="1">
      <c r="A475" s="13">
        <f t="shared" si="38"/>
        <v>14</v>
      </c>
      <c r="B475" s="6" t="s">
        <v>588</v>
      </c>
      <c r="C475" s="16">
        <v>1</v>
      </c>
      <c r="D475" s="76">
        <v>1035300</v>
      </c>
      <c r="E475" s="76">
        <v>1035300</v>
      </c>
      <c r="F475" s="76">
        <v>1035300</v>
      </c>
      <c r="G475" s="76">
        <v>1035300</v>
      </c>
      <c r="H475" s="76">
        <v>1035300</v>
      </c>
      <c r="I475" s="76">
        <v>1035300</v>
      </c>
      <c r="J475" s="98">
        <v>1035300</v>
      </c>
      <c r="K475" s="105">
        <f t="shared" si="36"/>
        <v>1088100.3</v>
      </c>
      <c r="L475" s="113">
        <f>VLOOKUP(B475,'[2]OFERTA ECONOMICA'!D$6:I$70,5,0)</f>
        <v>0</v>
      </c>
      <c r="M475" s="65">
        <f t="shared" si="37"/>
        <v>926133.3666666667</v>
      </c>
    </row>
    <row r="476" spans="1:13" s="4" customFormat="1" ht="19.5" customHeight="1">
      <c r="A476" s="13">
        <f t="shared" si="38"/>
        <v>15</v>
      </c>
      <c r="B476" s="6" t="s">
        <v>589</v>
      </c>
      <c r="C476" s="16">
        <v>1</v>
      </c>
      <c r="D476" s="76">
        <v>172550</v>
      </c>
      <c r="E476" s="76">
        <v>172550</v>
      </c>
      <c r="F476" s="76">
        <v>172550</v>
      </c>
      <c r="G476" s="76">
        <v>172550</v>
      </c>
      <c r="H476" s="76">
        <v>172550</v>
      </c>
      <c r="I476" s="76">
        <v>172550</v>
      </c>
      <c r="J476" s="98">
        <v>172550</v>
      </c>
      <c r="K476" s="105">
        <f t="shared" si="36"/>
        <v>181350.05</v>
      </c>
      <c r="L476" s="113">
        <f>VLOOKUP(B476,'[2]OFERTA ECONOMICA'!D$6:I$70,5,0)</f>
        <v>0</v>
      </c>
      <c r="M476" s="65">
        <f t="shared" si="37"/>
        <v>154355.56111111111</v>
      </c>
    </row>
    <row r="477" spans="1:13" s="4" customFormat="1" ht="19.5" customHeight="1">
      <c r="A477" s="13">
        <f t="shared" si="38"/>
        <v>16</v>
      </c>
      <c r="B477" s="6" t="s">
        <v>590</v>
      </c>
      <c r="C477" s="16">
        <v>1</v>
      </c>
      <c r="D477" s="76">
        <v>345100</v>
      </c>
      <c r="E477" s="76">
        <v>345100</v>
      </c>
      <c r="F477" s="76">
        <v>345100</v>
      </c>
      <c r="G477" s="76">
        <v>345100</v>
      </c>
      <c r="H477" s="76">
        <v>345100</v>
      </c>
      <c r="I477" s="76">
        <v>345100</v>
      </c>
      <c r="J477" s="98">
        <v>345100</v>
      </c>
      <c r="K477" s="105">
        <f t="shared" si="36"/>
        <v>362700.1</v>
      </c>
      <c r="L477" s="113">
        <f>VLOOKUP(B477,'[2]OFERTA ECONOMICA'!D$6:I$70,5,0)</f>
        <v>0</v>
      </c>
      <c r="M477" s="65">
        <f t="shared" si="37"/>
        <v>308711.12222222221</v>
      </c>
    </row>
    <row r="478" spans="1:13" s="4" customFormat="1" ht="19.5" customHeight="1">
      <c r="A478" s="13">
        <f t="shared" si="38"/>
        <v>17</v>
      </c>
      <c r="B478" s="6" t="s">
        <v>591</v>
      </c>
      <c r="C478" s="16">
        <v>1</v>
      </c>
      <c r="D478" s="76">
        <v>345100</v>
      </c>
      <c r="E478" s="76">
        <v>172550</v>
      </c>
      <c r="F478" s="76">
        <v>172550</v>
      </c>
      <c r="G478" s="76">
        <v>172550</v>
      </c>
      <c r="H478" s="76">
        <v>345100</v>
      </c>
      <c r="I478" s="76">
        <v>172550</v>
      </c>
      <c r="J478" s="98">
        <v>345100</v>
      </c>
      <c r="K478" s="105">
        <f t="shared" si="36"/>
        <v>362700.1</v>
      </c>
      <c r="L478" s="113">
        <f>VLOOKUP(B478,'[2]OFERTA ECONOMICA'!D$6:I$70,5,0)</f>
        <v>0</v>
      </c>
      <c r="M478" s="65">
        <f t="shared" si="37"/>
        <v>232022.23333333334</v>
      </c>
    </row>
    <row r="479" spans="1:13" s="4" customFormat="1" ht="19.5" customHeight="1">
      <c r="A479" s="13">
        <f t="shared" si="38"/>
        <v>18</v>
      </c>
      <c r="B479" s="6" t="s">
        <v>592</v>
      </c>
      <c r="C479" s="16">
        <v>1</v>
      </c>
      <c r="D479" s="76">
        <v>1380400</v>
      </c>
      <c r="E479" s="76">
        <v>1035300</v>
      </c>
      <c r="F479" s="76">
        <v>1035300</v>
      </c>
      <c r="G479" s="76">
        <v>1035300</v>
      </c>
      <c r="H479" s="76">
        <v>1380400</v>
      </c>
      <c r="I479" s="76">
        <v>1035300</v>
      </c>
      <c r="J479" s="98">
        <v>1380400</v>
      </c>
      <c r="K479" s="105">
        <f t="shared" si="36"/>
        <v>1450800.4</v>
      </c>
      <c r="L479" s="113">
        <f>VLOOKUP(B479,'[2]OFERTA ECONOMICA'!D$6:I$70,5,0)</f>
        <v>0</v>
      </c>
      <c r="M479" s="65">
        <f t="shared" si="37"/>
        <v>1081466.7111111111</v>
      </c>
    </row>
    <row r="480" spans="1:13" s="4" customFormat="1" ht="19.5" customHeight="1">
      <c r="A480" s="13">
        <f t="shared" si="38"/>
        <v>19</v>
      </c>
      <c r="B480" s="6" t="s">
        <v>593</v>
      </c>
      <c r="C480" s="16">
        <v>1</v>
      </c>
      <c r="D480" s="76">
        <v>690200</v>
      </c>
      <c r="E480" s="76">
        <v>690200</v>
      </c>
      <c r="F480" s="76">
        <v>690200</v>
      </c>
      <c r="G480" s="76">
        <v>1380400</v>
      </c>
      <c r="H480" s="76">
        <v>690200</v>
      </c>
      <c r="I480" s="76">
        <v>690200</v>
      </c>
      <c r="J480" s="98">
        <v>690200</v>
      </c>
      <c r="K480" s="105">
        <f t="shared" si="36"/>
        <v>725400.2</v>
      </c>
      <c r="L480" s="113">
        <f>VLOOKUP(B480,'[2]OFERTA ECONOMICA'!D$6:I$70,5,0)</f>
        <v>0</v>
      </c>
      <c r="M480" s="65">
        <f t="shared" si="37"/>
        <v>694111.1333333333</v>
      </c>
    </row>
    <row r="481" spans="1:13" s="4" customFormat="1" ht="19.5" customHeight="1">
      <c r="A481" s="13">
        <f t="shared" si="38"/>
        <v>20</v>
      </c>
      <c r="B481" s="6" t="s">
        <v>594</v>
      </c>
      <c r="C481" s="16">
        <v>1</v>
      </c>
      <c r="D481" s="76">
        <v>1380400</v>
      </c>
      <c r="E481" s="76">
        <v>1380400</v>
      </c>
      <c r="F481" s="76">
        <v>1380400</v>
      </c>
      <c r="G481" s="76">
        <v>690200</v>
      </c>
      <c r="H481" s="76">
        <v>1380400</v>
      </c>
      <c r="I481" s="76">
        <v>1380400</v>
      </c>
      <c r="J481" s="98">
        <v>1380400</v>
      </c>
      <c r="K481" s="105">
        <f t="shared" si="36"/>
        <v>1450800.4</v>
      </c>
      <c r="L481" s="113">
        <f>VLOOKUP(B481,'[2]OFERTA ECONOMICA'!D$6:I$70,5,0)</f>
        <v>0</v>
      </c>
      <c r="M481" s="65">
        <f t="shared" si="37"/>
        <v>1158155.6000000001</v>
      </c>
    </row>
    <row r="482" spans="1:13" s="4" customFormat="1" ht="19.5" customHeight="1">
      <c r="A482" s="13">
        <f t="shared" si="38"/>
        <v>21</v>
      </c>
      <c r="B482" s="6" t="s">
        <v>595</v>
      </c>
      <c r="C482" s="16">
        <v>1</v>
      </c>
      <c r="D482" s="76">
        <v>690200</v>
      </c>
      <c r="E482" s="76">
        <v>690200</v>
      </c>
      <c r="F482" s="76">
        <v>690200</v>
      </c>
      <c r="G482" s="76">
        <v>690200</v>
      </c>
      <c r="H482" s="76">
        <v>690200</v>
      </c>
      <c r="I482" s="76">
        <v>690200</v>
      </c>
      <c r="J482" s="98">
        <v>690200</v>
      </c>
      <c r="K482" s="105">
        <f t="shared" si="36"/>
        <v>725400.2</v>
      </c>
      <c r="L482" s="113">
        <f>VLOOKUP(B482,'[2]OFERTA ECONOMICA'!D$6:I$70,5,0)</f>
        <v>0</v>
      </c>
      <c r="M482" s="65">
        <f t="shared" si="37"/>
        <v>617422.24444444443</v>
      </c>
    </row>
    <row r="483" spans="1:13" s="4" customFormat="1" ht="19.5" customHeight="1">
      <c r="A483" s="13">
        <f t="shared" si="38"/>
        <v>22</v>
      </c>
      <c r="B483" s="6" t="s">
        <v>596</v>
      </c>
      <c r="C483" s="16">
        <v>1</v>
      </c>
      <c r="D483" s="76">
        <v>1725500</v>
      </c>
      <c r="E483" s="76">
        <v>1725500</v>
      </c>
      <c r="F483" s="76">
        <v>1725500</v>
      </c>
      <c r="G483" s="76">
        <v>1725500</v>
      </c>
      <c r="H483" s="76">
        <v>1725500</v>
      </c>
      <c r="I483" s="76">
        <v>1725500</v>
      </c>
      <c r="J483" s="98">
        <v>1725500</v>
      </c>
      <c r="K483" s="105">
        <f t="shared" si="36"/>
        <v>1813500.5</v>
      </c>
      <c r="L483" s="113">
        <f>VLOOKUP(B483,'[2]OFERTA ECONOMICA'!D$6:I$70,5,0)</f>
        <v>0</v>
      </c>
      <c r="M483" s="65">
        <f t="shared" si="37"/>
        <v>1543555.611111111</v>
      </c>
    </row>
    <row r="484" spans="1:13" s="4" customFormat="1" ht="19.5" customHeight="1">
      <c r="A484" s="13">
        <f t="shared" si="38"/>
        <v>23</v>
      </c>
      <c r="B484" s="6" t="s">
        <v>597</v>
      </c>
      <c r="C484" s="16">
        <v>1</v>
      </c>
      <c r="D484" s="76">
        <v>1725500</v>
      </c>
      <c r="E484" s="76">
        <v>1380400</v>
      </c>
      <c r="F484" s="76">
        <v>1380400</v>
      </c>
      <c r="G484" s="76">
        <v>1380400</v>
      </c>
      <c r="H484" s="76">
        <v>1725500</v>
      </c>
      <c r="I484" s="76">
        <v>1380400</v>
      </c>
      <c r="J484" s="98">
        <v>1725500</v>
      </c>
      <c r="K484" s="105">
        <f t="shared" si="36"/>
        <v>1813500.5</v>
      </c>
      <c r="L484" s="113">
        <f>VLOOKUP(B484,'[2]OFERTA ECONOMICA'!D$6:I$70,5,0)</f>
        <v>0</v>
      </c>
      <c r="M484" s="65">
        <f t="shared" si="37"/>
        <v>1390177.8333333333</v>
      </c>
    </row>
    <row r="485" spans="1:13" s="4" customFormat="1" ht="19.5" customHeight="1">
      <c r="A485" s="13">
        <f t="shared" si="38"/>
        <v>24</v>
      </c>
      <c r="B485" s="6" t="s">
        <v>598</v>
      </c>
      <c r="C485" s="16">
        <v>1</v>
      </c>
      <c r="D485" s="76">
        <v>2760800</v>
      </c>
      <c r="E485" s="76">
        <v>2760800</v>
      </c>
      <c r="F485" s="76">
        <v>2760800</v>
      </c>
      <c r="G485" s="76">
        <v>1725500</v>
      </c>
      <c r="H485" s="76">
        <v>2760800</v>
      </c>
      <c r="I485" s="76">
        <v>2760800</v>
      </c>
      <c r="J485" s="98">
        <v>2760800</v>
      </c>
      <c r="K485" s="105">
        <f t="shared" si="36"/>
        <v>2901600.8</v>
      </c>
      <c r="L485" s="113">
        <f>VLOOKUP(B485,'[2]OFERTA ECONOMICA'!D$6:I$70,5,0)</f>
        <v>0</v>
      </c>
      <c r="M485" s="65">
        <f t="shared" si="37"/>
        <v>2354655.6444444447</v>
      </c>
    </row>
    <row r="486" spans="1:13" s="4" customFormat="1" ht="19.5" customHeight="1">
      <c r="A486" s="13">
        <f t="shared" si="38"/>
        <v>25</v>
      </c>
      <c r="B486" s="6" t="s">
        <v>599</v>
      </c>
      <c r="C486" s="16">
        <v>1</v>
      </c>
      <c r="D486" s="76">
        <v>3451000</v>
      </c>
      <c r="E486" s="76">
        <v>3451000</v>
      </c>
      <c r="F486" s="76">
        <v>3451000</v>
      </c>
      <c r="G486" s="76">
        <v>2070600</v>
      </c>
      <c r="H486" s="76">
        <v>3451000</v>
      </c>
      <c r="I486" s="76">
        <v>3451000</v>
      </c>
      <c r="J486" s="98">
        <v>3451000</v>
      </c>
      <c r="K486" s="105">
        <f t="shared" si="36"/>
        <v>3627001</v>
      </c>
      <c r="L486" s="113">
        <f>VLOOKUP(B486,'[2]OFERTA ECONOMICA'!D$6:I$70,5,0)</f>
        <v>0</v>
      </c>
      <c r="M486" s="65">
        <f t="shared" si="37"/>
        <v>2933733.4444444445</v>
      </c>
    </row>
    <row r="487" spans="1:13" s="4" customFormat="1" ht="19.5" customHeight="1">
      <c r="A487" s="13">
        <f t="shared" si="38"/>
        <v>26</v>
      </c>
      <c r="B487" s="6" t="s">
        <v>600</v>
      </c>
      <c r="C487" s="16">
        <v>1</v>
      </c>
      <c r="D487" s="76">
        <v>345100</v>
      </c>
      <c r="E487" s="76">
        <v>345100</v>
      </c>
      <c r="F487" s="76">
        <v>345100</v>
      </c>
      <c r="G487" s="76">
        <v>345100</v>
      </c>
      <c r="H487" s="76">
        <v>345100</v>
      </c>
      <c r="I487" s="76">
        <v>345100</v>
      </c>
      <c r="J487" s="98">
        <v>345100</v>
      </c>
      <c r="K487" s="105">
        <f t="shared" si="36"/>
        <v>362700.1</v>
      </c>
      <c r="L487" s="113">
        <f>VLOOKUP(B487,'[2]OFERTA ECONOMICA'!D$6:I$70,5,0)</f>
        <v>0</v>
      </c>
      <c r="M487" s="65">
        <f t="shared" si="37"/>
        <v>308711.12222222221</v>
      </c>
    </row>
    <row r="488" spans="1:13" s="4" customFormat="1" ht="19.5" customHeight="1">
      <c r="A488" s="13">
        <f t="shared" si="38"/>
        <v>27</v>
      </c>
      <c r="B488" s="6" t="s">
        <v>601</v>
      </c>
      <c r="C488" s="16">
        <v>1</v>
      </c>
      <c r="D488" s="76">
        <v>2760800</v>
      </c>
      <c r="E488" s="76">
        <v>2760800</v>
      </c>
      <c r="F488" s="76">
        <v>2760800</v>
      </c>
      <c r="G488" s="76">
        <v>2760800</v>
      </c>
      <c r="H488" s="76">
        <v>2760800</v>
      </c>
      <c r="I488" s="76">
        <v>2760800</v>
      </c>
      <c r="J488" s="98">
        <v>2760800</v>
      </c>
      <c r="K488" s="105">
        <f t="shared" si="36"/>
        <v>2901600.8</v>
      </c>
      <c r="L488" s="113">
        <f>VLOOKUP(B488,'[2]OFERTA ECONOMICA'!D$6:I$70,5,0)</f>
        <v>0</v>
      </c>
      <c r="M488" s="65">
        <f t="shared" si="37"/>
        <v>2469688.9777777777</v>
      </c>
    </row>
    <row r="489" spans="1:13" s="4" customFormat="1" ht="19.5" customHeight="1">
      <c r="A489" s="13">
        <f t="shared" si="38"/>
        <v>28</v>
      </c>
      <c r="B489" s="6" t="s">
        <v>602</v>
      </c>
      <c r="C489" s="16">
        <v>1</v>
      </c>
      <c r="D489" s="76">
        <v>69020</v>
      </c>
      <c r="E489" s="76">
        <v>69020</v>
      </c>
      <c r="F489" s="76">
        <v>69020</v>
      </c>
      <c r="G489" s="76">
        <v>69020</v>
      </c>
      <c r="H489" s="76">
        <v>69020</v>
      </c>
      <c r="I489" s="76">
        <v>69020</v>
      </c>
      <c r="J489" s="98">
        <v>69020</v>
      </c>
      <c r="K489" s="105">
        <f t="shared" si="36"/>
        <v>72540.02</v>
      </c>
      <c r="L489" s="113">
        <f>VLOOKUP(B489,'[2]OFERTA ECONOMICA'!D$6:I$70,5,0)</f>
        <v>0</v>
      </c>
      <c r="M489" s="65">
        <f t="shared" si="37"/>
        <v>61742.224444444444</v>
      </c>
    </row>
    <row r="490" spans="1:13" s="4" customFormat="1" ht="19.5" customHeight="1">
      <c r="A490" s="13">
        <f t="shared" si="38"/>
        <v>29</v>
      </c>
      <c r="B490" s="6" t="s">
        <v>604</v>
      </c>
      <c r="C490" s="16">
        <v>1</v>
      </c>
      <c r="D490" s="76">
        <v>345100</v>
      </c>
      <c r="E490" s="76">
        <v>345100</v>
      </c>
      <c r="F490" s="76">
        <v>345100</v>
      </c>
      <c r="G490" s="76">
        <v>345100</v>
      </c>
      <c r="H490" s="76">
        <v>345100</v>
      </c>
      <c r="I490" s="76">
        <v>345100</v>
      </c>
      <c r="J490" s="98">
        <v>345100</v>
      </c>
      <c r="K490" s="105">
        <f t="shared" si="36"/>
        <v>362700.1</v>
      </c>
      <c r="L490" s="113">
        <f>VLOOKUP(B490,'[2]OFERTA ECONOMICA'!D$6:I$70,5,0)</f>
        <v>0</v>
      </c>
      <c r="M490" s="65">
        <f t="shared" si="37"/>
        <v>308711.12222222221</v>
      </c>
    </row>
    <row r="491" spans="1:13" s="4" customFormat="1" ht="19.5" customHeight="1">
      <c r="A491" s="13">
        <f t="shared" si="38"/>
        <v>30</v>
      </c>
      <c r="B491" s="6" t="s">
        <v>605</v>
      </c>
      <c r="C491" s="16">
        <v>1</v>
      </c>
      <c r="D491" s="76">
        <v>345100</v>
      </c>
      <c r="E491" s="76">
        <v>345100</v>
      </c>
      <c r="F491" s="76">
        <v>345100</v>
      </c>
      <c r="G491" s="76">
        <v>345100</v>
      </c>
      <c r="H491" s="76">
        <v>345100</v>
      </c>
      <c r="I491" s="76">
        <v>345100</v>
      </c>
      <c r="J491" s="98">
        <v>345100</v>
      </c>
      <c r="K491" s="105">
        <f t="shared" si="36"/>
        <v>362700.1</v>
      </c>
      <c r="L491" s="113">
        <f>VLOOKUP(B491,'[2]OFERTA ECONOMICA'!D$6:I$70,5,0)</f>
        <v>0</v>
      </c>
      <c r="M491" s="65">
        <f t="shared" si="37"/>
        <v>308711.12222222221</v>
      </c>
    </row>
    <row r="492" spans="1:13" s="4" customFormat="1" ht="19.5" customHeight="1">
      <c r="A492" s="13">
        <f t="shared" si="38"/>
        <v>31</v>
      </c>
      <c r="B492" s="6" t="s">
        <v>606</v>
      </c>
      <c r="C492" s="16">
        <v>1</v>
      </c>
      <c r="D492" s="76">
        <v>690200</v>
      </c>
      <c r="E492" s="76">
        <v>1380400</v>
      </c>
      <c r="F492" s="76">
        <v>1380400</v>
      </c>
      <c r="G492" s="76">
        <v>1380400</v>
      </c>
      <c r="H492" s="76">
        <v>690200</v>
      </c>
      <c r="I492" s="76">
        <v>1380400</v>
      </c>
      <c r="J492" s="98">
        <v>690200</v>
      </c>
      <c r="K492" s="105">
        <f t="shared" si="36"/>
        <v>725400.2</v>
      </c>
      <c r="L492" s="113">
        <f>VLOOKUP(B492,'[2]OFERTA ECONOMICA'!D$6:I$70,5,0)</f>
        <v>0</v>
      </c>
      <c r="M492" s="65">
        <f t="shared" si="37"/>
        <v>924177.8</v>
      </c>
    </row>
    <row r="493" spans="1:13" s="4" customFormat="1" ht="19.5" customHeight="1">
      <c r="A493" s="13">
        <f t="shared" si="38"/>
        <v>32</v>
      </c>
      <c r="B493" s="6" t="s">
        <v>607</v>
      </c>
      <c r="C493" s="16">
        <v>1</v>
      </c>
      <c r="D493" s="76">
        <v>226100</v>
      </c>
      <c r="E493" s="76">
        <v>226100</v>
      </c>
      <c r="F493" s="76">
        <v>226100</v>
      </c>
      <c r="G493" s="76">
        <v>226100</v>
      </c>
      <c r="H493" s="76">
        <v>226100</v>
      </c>
      <c r="I493" s="76">
        <v>226100</v>
      </c>
      <c r="J493" s="98">
        <v>226100</v>
      </c>
      <c r="K493" s="105">
        <f t="shared" si="36"/>
        <v>237631.1</v>
      </c>
      <c r="L493" s="113">
        <f>VLOOKUP(B493,'[2]OFERTA ECONOMICA'!D$6:I$70,5,0)</f>
        <v>0</v>
      </c>
      <c r="M493" s="65">
        <f t="shared" si="37"/>
        <v>202259.01111111112</v>
      </c>
    </row>
    <row r="494" spans="1:13" s="4" customFormat="1" ht="19.5" customHeight="1">
      <c r="A494" s="13">
        <f t="shared" si="38"/>
        <v>33</v>
      </c>
      <c r="B494" s="6" t="s">
        <v>608</v>
      </c>
      <c r="C494" s="16">
        <v>1</v>
      </c>
      <c r="D494" s="76">
        <v>952000</v>
      </c>
      <c r="E494" s="76">
        <v>952000</v>
      </c>
      <c r="F494" s="76">
        <v>952000</v>
      </c>
      <c r="G494" s="76">
        <v>952000</v>
      </c>
      <c r="H494" s="76">
        <v>952000</v>
      </c>
      <c r="I494" s="76">
        <v>952000</v>
      </c>
      <c r="J494" s="98">
        <v>952000</v>
      </c>
      <c r="K494" s="105">
        <f t="shared" si="36"/>
        <v>1000552</v>
      </c>
      <c r="L494" s="113">
        <f>VLOOKUP(B494,'[2]OFERTA ECONOMICA'!D$6:I$70,5,0)</f>
        <v>0</v>
      </c>
      <c r="M494" s="65">
        <f t="shared" si="37"/>
        <v>851616.88888888888</v>
      </c>
    </row>
    <row r="495" spans="1:13" s="4" customFormat="1" ht="19.5" customHeight="1">
      <c r="A495" s="13">
        <f t="shared" si="38"/>
        <v>34</v>
      </c>
      <c r="B495" s="6" t="s">
        <v>609</v>
      </c>
      <c r="C495" s="16">
        <v>1</v>
      </c>
      <c r="D495" s="76">
        <v>345100</v>
      </c>
      <c r="E495" s="76">
        <v>345100</v>
      </c>
      <c r="F495" s="76">
        <v>345100</v>
      </c>
      <c r="G495" s="76">
        <v>345100</v>
      </c>
      <c r="H495" s="76">
        <v>345100</v>
      </c>
      <c r="I495" s="76">
        <v>345100</v>
      </c>
      <c r="J495" s="98">
        <v>345100</v>
      </c>
      <c r="K495" s="105">
        <f t="shared" si="36"/>
        <v>362700.1</v>
      </c>
      <c r="L495" s="113">
        <f>VLOOKUP(B495,'[2]OFERTA ECONOMICA'!D$6:I$70,5,0)</f>
        <v>0</v>
      </c>
      <c r="M495" s="65">
        <f t="shared" si="37"/>
        <v>308711.12222222221</v>
      </c>
    </row>
    <row r="496" spans="1:13" s="4" customFormat="1" ht="19.5" customHeight="1">
      <c r="A496" s="13">
        <f t="shared" si="38"/>
        <v>35</v>
      </c>
      <c r="B496" s="6" t="s">
        <v>610</v>
      </c>
      <c r="C496" s="16">
        <v>1</v>
      </c>
      <c r="D496" s="76">
        <v>862750</v>
      </c>
      <c r="E496" s="76">
        <v>862750</v>
      </c>
      <c r="F496" s="76">
        <v>862750</v>
      </c>
      <c r="G496" s="76">
        <v>862750</v>
      </c>
      <c r="H496" s="76">
        <v>862750</v>
      </c>
      <c r="I496" s="76">
        <v>862750</v>
      </c>
      <c r="J496" s="98">
        <v>862750</v>
      </c>
      <c r="K496" s="105">
        <f t="shared" si="36"/>
        <v>906750.25</v>
      </c>
      <c r="L496" s="113">
        <f>VLOOKUP(B496,'[2]OFERTA ECONOMICA'!D$6:I$70,5,0)</f>
        <v>0</v>
      </c>
      <c r="M496" s="65">
        <f t="shared" si="37"/>
        <v>771777.8055555555</v>
      </c>
    </row>
    <row r="497" spans="1:13" s="4" customFormat="1" ht="19.5" customHeight="1">
      <c r="A497" s="13">
        <f t="shared" si="38"/>
        <v>36</v>
      </c>
      <c r="B497" s="6" t="s">
        <v>611</v>
      </c>
      <c r="C497" s="16">
        <v>1</v>
      </c>
      <c r="D497" s="76">
        <v>345100</v>
      </c>
      <c r="E497" s="76">
        <v>345100</v>
      </c>
      <c r="F497" s="76">
        <v>345100</v>
      </c>
      <c r="G497" s="76">
        <v>345100</v>
      </c>
      <c r="H497" s="76">
        <v>345100</v>
      </c>
      <c r="I497" s="76">
        <v>345100</v>
      </c>
      <c r="J497" s="98">
        <v>345100</v>
      </c>
      <c r="K497" s="105">
        <f t="shared" si="36"/>
        <v>362700.1</v>
      </c>
      <c r="L497" s="113">
        <f>VLOOKUP(B497,'[2]OFERTA ECONOMICA'!D$6:I$70,5,0)</f>
        <v>0</v>
      </c>
      <c r="M497" s="65">
        <f t="shared" si="37"/>
        <v>308711.12222222221</v>
      </c>
    </row>
    <row r="498" spans="1:13" s="4" customFormat="1" ht="19.5" customHeight="1">
      <c r="A498" s="13">
        <f t="shared" si="38"/>
        <v>37</v>
      </c>
      <c r="B498" s="6" t="s">
        <v>612</v>
      </c>
      <c r="C498" s="16">
        <v>1</v>
      </c>
      <c r="D498" s="76">
        <v>345100</v>
      </c>
      <c r="E498" s="76">
        <v>345100</v>
      </c>
      <c r="F498" s="76">
        <v>345100</v>
      </c>
      <c r="G498" s="76">
        <v>345100</v>
      </c>
      <c r="H498" s="76">
        <v>345100</v>
      </c>
      <c r="I498" s="76">
        <v>345100</v>
      </c>
      <c r="J498" s="98">
        <v>345100</v>
      </c>
      <c r="K498" s="105">
        <f t="shared" si="36"/>
        <v>362700.1</v>
      </c>
      <c r="L498" s="113">
        <f>VLOOKUP(B498,'[2]OFERTA ECONOMICA'!D$6:I$70,5,0)</f>
        <v>0</v>
      </c>
      <c r="M498" s="65">
        <f t="shared" si="37"/>
        <v>308711.12222222221</v>
      </c>
    </row>
    <row r="499" spans="1:13" s="4" customFormat="1" ht="19.5" customHeight="1">
      <c r="A499" s="13">
        <f t="shared" si="38"/>
        <v>38</v>
      </c>
      <c r="B499" s="6" t="s">
        <v>613</v>
      </c>
      <c r="C499" s="16">
        <v>1</v>
      </c>
      <c r="D499" s="76">
        <v>690200</v>
      </c>
      <c r="E499" s="76">
        <v>690200</v>
      </c>
      <c r="F499" s="76">
        <v>690200</v>
      </c>
      <c r="G499" s="76">
        <v>690200</v>
      </c>
      <c r="H499" s="76">
        <v>690200</v>
      </c>
      <c r="I499" s="76">
        <v>690200</v>
      </c>
      <c r="J499" s="98">
        <v>690200</v>
      </c>
      <c r="K499" s="105">
        <f t="shared" si="36"/>
        <v>725400.2</v>
      </c>
      <c r="L499" s="113">
        <f>VLOOKUP(B499,'[2]OFERTA ECONOMICA'!D$6:I$70,5,0)</f>
        <v>0</v>
      </c>
      <c r="M499" s="65">
        <f t="shared" si="37"/>
        <v>617422.24444444443</v>
      </c>
    </row>
    <row r="500" spans="1:13" s="4" customFormat="1" ht="19.5" customHeight="1">
      <c r="A500" s="13">
        <f t="shared" si="38"/>
        <v>39</v>
      </c>
      <c r="B500" s="6" t="s">
        <v>614</v>
      </c>
      <c r="C500" s="16">
        <v>1</v>
      </c>
      <c r="D500" s="76">
        <v>476000</v>
      </c>
      <c r="E500" s="76">
        <v>476000</v>
      </c>
      <c r="F500" s="76">
        <v>476000</v>
      </c>
      <c r="G500" s="76">
        <v>476000</v>
      </c>
      <c r="H500" s="76">
        <v>476000</v>
      </c>
      <c r="I500" s="76">
        <v>476000</v>
      </c>
      <c r="J500" s="98">
        <v>476000</v>
      </c>
      <c r="K500" s="105">
        <f t="shared" si="36"/>
        <v>500276</v>
      </c>
      <c r="L500" s="113">
        <f>VLOOKUP(B500,'[2]OFERTA ECONOMICA'!D$6:I$70,5,0)</f>
        <v>0</v>
      </c>
      <c r="M500" s="65">
        <f t="shared" si="37"/>
        <v>425808.44444444444</v>
      </c>
    </row>
    <row r="501" spans="1:13" s="4" customFormat="1" ht="19.5" customHeight="1">
      <c r="A501" s="13">
        <f t="shared" si="38"/>
        <v>40</v>
      </c>
      <c r="B501" s="6" t="s">
        <v>615</v>
      </c>
      <c r="C501" s="16">
        <v>1</v>
      </c>
      <c r="D501" s="76">
        <v>862750</v>
      </c>
      <c r="E501" s="76">
        <v>8627500</v>
      </c>
      <c r="F501" s="76">
        <v>8627500</v>
      </c>
      <c r="G501" s="76">
        <v>8627500</v>
      </c>
      <c r="H501" s="76">
        <v>862750</v>
      </c>
      <c r="I501" s="76">
        <v>8627500</v>
      </c>
      <c r="J501" s="98">
        <v>862750</v>
      </c>
      <c r="K501" s="105">
        <f t="shared" si="36"/>
        <v>906750.25</v>
      </c>
      <c r="L501" s="113">
        <f>VLOOKUP(B501,'[2]OFERTA ECONOMICA'!D$6:I$70,5,0)</f>
        <v>0</v>
      </c>
      <c r="M501" s="65">
        <f t="shared" si="37"/>
        <v>4222777.805555556</v>
      </c>
    </row>
    <row r="502" spans="1:13" s="4" customFormat="1" ht="19.5" customHeight="1">
      <c r="A502" s="13">
        <f t="shared" si="38"/>
        <v>41</v>
      </c>
      <c r="B502" s="6" t="s">
        <v>616</v>
      </c>
      <c r="C502" s="16">
        <v>1</v>
      </c>
      <c r="D502" s="76">
        <v>345100</v>
      </c>
      <c r="E502" s="76">
        <v>345100</v>
      </c>
      <c r="F502" s="76">
        <v>345100</v>
      </c>
      <c r="G502" s="76">
        <v>345100</v>
      </c>
      <c r="H502" s="76">
        <v>345100</v>
      </c>
      <c r="I502" s="76">
        <v>345100</v>
      </c>
      <c r="J502" s="98">
        <v>345100</v>
      </c>
      <c r="K502" s="105">
        <f t="shared" si="36"/>
        <v>362700.1</v>
      </c>
      <c r="L502" s="113">
        <f>VLOOKUP(B502,'[2]OFERTA ECONOMICA'!D$6:I$70,5,0)</f>
        <v>0</v>
      </c>
      <c r="M502" s="65">
        <f t="shared" si="37"/>
        <v>308711.12222222221</v>
      </c>
    </row>
    <row r="503" spans="1:13" s="4" customFormat="1" ht="19.5" customHeight="1">
      <c r="A503" s="13">
        <f t="shared" si="38"/>
        <v>42</v>
      </c>
      <c r="B503" s="6" t="s">
        <v>617</v>
      </c>
      <c r="C503" s="16">
        <v>1</v>
      </c>
      <c r="D503" s="76">
        <v>345100</v>
      </c>
      <c r="E503" s="76">
        <v>345100</v>
      </c>
      <c r="F503" s="76">
        <v>345100</v>
      </c>
      <c r="G503" s="76">
        <v>345100</v>
      </c>
      <c r="H503" s="76">
        <v>345100</v>
      </c>
      <c r="I503" s="76">
        <v>345100</v>
      </c>
      <c r="J503" s="98">
        <v>345100</v>
      </c>
      <c r="K503" s="105">
        <f t="shared" si="36"/>
        <v>362700.1</v>
      </c>
      <c r="L503" s="113">
        <f>VLOOKUP(B503,'[2]OFERTA ECONOMICA'!D$6:I$70,5,0)</f>
        <v>0</v>
      </c>
      <c r="M503" s="65">
        <f t="shared" si="37"/>
        <v>308711.12222222221</v>
      </c>
    </row>
    <row r="504" spans="1:13" s="4" customFormat="1" ht="19.5" customHeight="1">
      <c r="A504" s="13">
        <f t="shared" si="38"/>
        <v>43</v>
      </c>
      <c r="B504" s="6" t="s">
        <v>618</v>
      </c>
      <c r="C504" s="16">
        <v>1</v>
      </c>
      <c r="D504" s="76">
        <v>595000</v>
      </c>
      <c r="E504" s="76">
        <v>595000</v>
      </c>
      <c r="F504" s="76">
        <v>595000</v>
      </c>
      <c r="G504" s="76">
        <v>595000</v>
      </c>
      <c r="H504" s="76">
        <v>595000</v>
      </c>
      <c r="I504" s="76">
        <v>595000</v>
      </c>
      <c r="J504" s="98">
        <v>595000</v>
      </c>
      <c r="K504" s="105">
        <f t="shared" si="36"/>
        <v>625345</v>
      </c>
      <c r="L504" s="113">
        <f>VLOOKUP(B504,'[2]OFERTA ECONOMICA'!D$6:I$70,5,0)</f>
        <v>0</v>
      </c>
      <c r="M504" s="65">
        <f t="shared" si="37"/>
        <v>532260.5555555555</v>
      </c>
    </row>
    <row r="505" spans="1:13" s="4" customFormat="1" ht="19.5" customHeight="1">
      <c r="A505" s="13">
        <f t="shared" si="38"/>
        <v>44</v>
      </c>
      <c r="B505" s="6" t="s">
        <v>619</v>
      </c>
      <c r="C505" s="16">
        <v>1</v>
      </c>
      <c r="D505" s="76">
        <v>892500</v>
      </c>
      <c r="E505" s="76">
        <v>862750</v>
      </c>
      <c r="F505" s="76">
        <v>862750</v>
      </c>
      <c r="G505" s="76">
        <v>862750</v>
      </c>
      <c r="H505" s="76">
        <v>892500</v>
      </c>
      <c r="I505" s="76">
        <v>862750</v>
      </c>
      <c r="J505" s="98">
        <v>892500</v>
      </c>
      <c r="K505" s="105">
        <f t="shared" si="36"/>
        <v>938017.5</v>
      </c>
      <c r="L505" s="113">
        <f>VLOOKUP(B505,'[2]OFERTA ECONOMICA'!D$6:I$70,5,0)</f>
        <v>0</v>
      </c>
      <c r="M505" s="65">
        <f t="shared" si="37"/>
        <v>785168.61111111112</v>
      </c>
    </row>
    <row r="506" spans="1:13" s="4" customFormat="1" ht="19.5" customHeight="1">
      <c r="A506" s="13">
        <f t="shared" si="38"/>
        <v>45</v>
      </c>
      <c r="B506" s="6" t="s">
        <v>620</v>
      </c>
      <c r="C506" s="16">
        <v>1</v>
      </c>
      <c r="D506" s="76">
        <v>345100</v>
      </c>
      <c r="E506" s="76">
        <v>172550</v>
      </c>
      <c r="F506" s="76">
        <v>172550</v>
      </c>
      <c r="G506" s="76">
        <v>172550</v>
      </c>
      <c r="H506" s="76">
        <v>345100</v>
      </c>
      <c r="I506" s="76">
        <v>172550</v>
      </c>
      <c r="J506" s="98">
        <v>345100</v>
      </c>
      <c r="K506" s="105">
        <f t="shared" si="36"/>
        <v>362700.1</v>
      </c>
      <c r="L506" s="113">
        <f>VLOOKUP(B506,'[2]OFERTA ECONOMICA'!D$6:I$70,5,0)</f>
        <v>0</v>
      </c>
      <c r="M506" s="65">
        <f t="shared" si="37"/>
        <v>232022.23333333334</v>
      </c>
    </row>
    <row r="507" spans="1:13" s="4" customFormat="1" ht="19.5" customHeight="1">
      <c r="A507" s="13">
        <f t="shared" si="38"/>
        <v>46</v>
      </c>
      <c r="B507" s="6" t="s">
        <v>621</v>
      </c>
      <c r="C507" s="16">
        <v>1</v>
      </c>
      <c r="D507" s="76">
        <v>3105900</v>
      </c>
      <c r="E507" s="76">
        <v>3105900</v>
      </c>
      <c r="F507" s="99" t="s">
        <v>19</v>
      </c>
      <c r="G507" s="76">
        <v>3105900</v>
      </c>
      <c r="H507" s="76">
        <v>3105900</v>
      </c>
      <c r="I507" s="99" t="s">
        <v>19</v>
      </c>
      <c r="J507" s="98">
        <v>3105900</v>
      </c>
      <c r="K507" s="105">
        <f t="shared" si="36"/>
        <v>3264300.9</v>
      </c>
      <c r="L507" s="113">
        <f>VLOOKUP(B507,'[2]OFERTA ECONOMICA'!D$6:I$70,5,0)</f>
        <v>0</v>
      </c>
      <c r="M507" s="65">
        <f t="shared" si="37"/>
        <v>2684828.6999999997</v>
      </c>
    </row>
    <row r="508" spans="1:13" s="4" customFormat="1" ht="19.5" customHeight="1">
      <c r="A508" s="13">
        <f t="shared" si="38"/>
        <v>47</v>
      </c>
      <c r="B508" s="6" t="s">
        <v>622</v>
      </c>
      <c r="C508" s="16">
        <v>1</v>
      </c>
      <c r="D508" s="76">
        <v>345100</v>
      </c>
      <c r="E508" s="76">
        <v>345100</v>
      </c>
      <c r="F508" s="99" t="s">
        <v>19</v>
      </c>
      <c r="G508" s="76">
        <v>345100</v>
      </c>
      <c r="H508" s="76">
        <v>345100</v>
      </c>
      <c r="I508" s="99" t="s">
        <v>19</v>
      </c>
      <c r="J508" s="98">
        <v>345100</v>
      </c>
      <c r="K508" s="105">
        <f t="shared" si="36"/>
        <v>362700.1</v>
      </c>
      <c r="L508" s="113">
        <f>VLOOKUP(B508,'[2]OFERTA ECONOMICA'!D$6:I$70,5,0)</f>
        <v>0</v>
      </c>
      <c r="M508" s="65">
        <f t="shared" si="37"/>
        <v>298314.3</v>
      </c>
    </row>
    <row r="509" spans="1:13" s="4" customFormat="1" ht="19.5" customHeight="1">
      <c r="A509" s="13">
        <f t="shared" si="38"/>
        <v>48</v>
      </c>
      <c r="B509" s="6" t="s">
        <v>623</v>
      </c>
      <c r="C509" s="16">
        <v>1</v>
      </c>
      <c r="D509" s="76">
        <v>517650</v>
      </c>
      <c r="E509" s="76">
        <v>517650</v>
      </c>
      <c r="F509" s="99" t="s">
        <v>19</v>
      </c>
      <c r="G509" s="76">
        <v>517650</v>
      </c>
      <c r="H509" s="76">
        <v>517650</v>
      </c>
      <c r="I509" s="99" t="s">
        <v>19</v>
      </c>
      <c r="J509" s="98">
        <v>517650</v>
      </c>
      <c r="K509" s="105">
        <f t="shared" si="36"/>
        <v>544050.15</v>
      </c>
      <c r="L509" s="113">
        <f>VLOOKUP(B509,'[2]OFERTA ECONOMICA'!D$6:I$70,5,0)</f>
        <v>0</v>
      </c>
      <c r="M509" s="65">
        <f t="shared" si="37"/>
        <v>447471.45</v>
      </c>
    </row>
    <row r="510" spans="1:13" s="4" customFormat="1" ht="19.5" customHeight="1">
      <c r="A510" s="13">
        <f t="shared" si="38"/>
        <v>49</v>
      </c>
      <c r="B510" s="6" t="s">
        <v>624</v>
      </c>
      <c r="C510" s="16">
        <v>1</v>
      </c>
      <c r="D510" s="76">
        <v>13982500</v>
      </c>
      <c r="E510" s="76">
        <v>13976550</v>
      </c>
      <c r="F510" s="76">
        <v>13976550</v>
      </c>
      <c r="G510" s="76">
        <v>13976550</v>
      </c>
      <c r="H510" s="76">
        <v>13982500</v>
      </c>
      <c r="I510" s="76">
        <v>13976550</v>
      </c>
      <c r="J510" s="98">
        <v>13982500</v>
      </c>
      <c r="K510" s="105">
        <f t="shared" si="36"/>
        <v>14695607.5</v>
      </c>
      <c r="L510" s="113">
        <f>VLOOKUP(B510,'[2]OFERTA ECONOMICA'!D$6:I$70,5,0)</f>
        <v>0</v>
      </c>
      <c r="M510" s="65">
        <f t="shared" si="37"/>
        <v>12505478.611111112</v>
      </c>
    </row>
    <row r="511" spans="1:13" s="4" customFormat="1" ht="19.5" customHeight="1">
      <c r="A511" s="13">
        <f t="shared" si="38"/>
        <v>50</v>
      </c>
      <c r="B511" s="6" t="s">
        <v>625</v>
      </c>
      <c r="C511" s="16">
        <v>1</v>
      </c>
      <c r="D511" s="76">
        <v>7913500</v>
      </c>
      <c r="E511" s="76">
        <v>8568000</v>
      </c>
      <c r="F511" s="76">
        <v>8092000</v>
      </c>
      <c r="G511" s="76">
        <v>6128500</v>
      </c>
      <c r="H511" s="76">
        <v>8568000</v>
      </c>
      <c r="I511" s="76">
        <v>7830200</v>
      </c>
      <c r="J511" s="98">
        <v>6664000</v>
      </c>
      <c r="K511" s="105">
        <f t="shared" si="36"/>
        <v>9004968</v>
      </c>
      <c r="L511" s="113">
        <f>VLOOKUP(B511,'[2]OFERTA ECONOMICA'!D$6:I$70,5,0)</f>
        <v>0</v>
      </c>
      <c r="M511" s="65">
        <f t="shared" si="37"/>
        <v>6974352</v>
      </c>
    </row>
    <row r="512" spans="1:13" s="4" customFormat="1" ht="19.5" customHeight="1">
      <c r="A512" s="13">
        <f t="shared" si="38"/>
        <v>51</v>
      </c>
      <c r="B512" s="6" t="s">
        <v>626</v>
      </c>
      <c r="C512" s="16">
        <v>1</v>
      </c>
      <c r="D512" s="76">
        <v>1207850</v>
      </c>
      <c r="E512" s="76">
        <v>1207850</v>
      </c>
      <c r="F512" s="76">
        <v>1380400</v>
      </c>
      <c r="G512" s="76">
        <v>1207850</v>
      </c>
      <c r="H512" s="76">
        <v>1207850</v>
      </c>
      <c r="I512" s="76">
        <v>1380400</v>
      </c>
      <c r="J512" s="98">
        <v>1207850</v>
      </c>
      <c r="K512" s="105">
        <f t="shared" si="36"/>
        <v>1269450.3500000001</v>
      </c>
      <c r="L512" s="113">
        <f>VLOOKUP(B512,'[2]OFERTA ECONOMICA'!D$6:I$70,5,0)</f>
        <v>0</v>
      </c>
      <c r="M512" s="65">
        <f t="shared" si="37"/>
        <v>1118833.3722222222</v>
      </c>
    </row>
    <row r="513" spans="1:13" s="4" customFormat="1" ht="19.5" customHeight="1">
      <c r="A513" s="13">
        <f t="shared" si="38"/>
        <v>52</v>
      </c>
      <c r="B513" s="6" t="s">
        <v>627</v>
      </c>
      <c r="C513" s="16">
        <v>1</v>
      </c>
      <c r="D513" s="76">
        <v>5176500</v>
      </c>
      <c r="E513" s="76">
        <v>5176500</v>
      </c>
      <c r="F513" s="76">
        <v>5176500</v>
      </c>
      <c r="G513" s="76">
        <v>5176500</v>
      </c>
      <c r="H513" s="76">
        <v>5176500</v>
      </c>
      <c r="I513" s="76">
        <v>5176500</v>
      </c>
      <c r="J513" s="98">
        <v>5176500</v>
      </c>
      <c r="K513" s="105">
        <f t="shared" si="36"/>
        <v>5440501.5</v>
      </c>
      <c r="L513" s="113">
        <f>VLOOKUP(B513,'[2]OFERTA ECONOMICA'!D$6:I$70,5,0)</f>
        <v>0</v>
      </c>
      <c r="M513" s="65">
        <f t="shared" si="37"/>
        <v>4630666.833333333</v>
      </c>
    </row>
    <row r="514" spans="1:13" s="4" customFormat="1" ht="19.5" customHeight="1">
      <c r="A514" s="13">
        <f t="shared" si="38"/>
        <v>53</v>
      </c>
      <c r="B514" s="6" t="s">
        <v>628</v>
      </c>
      <c r="C514" s="16">
        <v>1</v>
      </c>
      <c r="D514" s="76">
        <v>1207850</v>
      </c>
      <c r="E514" s="76">
        <v>1207850</v>
      </c>
      <c r="F514" s="76">
        <v>1207850</v>
      </c>
      <c r="G514" s="76">
        <v>1207850</v>
      </c>
      <c r="H514" s="76">
        <v>1207850</v>
      </c>
      <c r="I514" s="76">
        <v>1207850</v>
      </c>
      <c r="J514" s="98">
        <v>1207850</v>
      </c>
      <c r="K514" s="105">
        <f t="shared" si="36"/>
        <v>1269450.3500000001</v>
      </c>
      <c r="L514" s="113">
        <f>VLOOKUP(B514,'[2]OFERTA ECONOMICA'!D$6:I$70,5,0)</f>
        <v>0</v>
      </c>
      <c r="M514" s="65">
        <f t="shared" si="37"/>
        <v>1080488.9277777777</v>
      </c>
    </row>
    <row r="515" spans="1:13" s="4" customFormat="1" ht="19.5" customHeight="1">
      <c r="A515" s="13">
        <f t="shared" si="38"/>
        <v>54</v>
      </c>
      <c r="B515" s="6" t="s">
        <v>629</v>
      </c>
      <c r="C515" s="16">
        <v>1</v>
      </c>
      <c r="D515" s="76">
        <v>3796100</v>
      </c>
      <c r="E515" s="76">
        <v>3796100</v>
      </c>
      <c r="F515" s="76">
        <v>3796100</v>
      </c>
      <c r="G515" s="76">
        <v>3796100</v>
      </c>
      <c r="H515" s="76">
        <v>3796100</v>
      </c>
      <c r="I515" s="76">
        <v>3796100</v>
      </c>
      <c r="J515" s="98">
        <v>3796100</v>
      </c>
      <c r="K515" s="105">
        <f t="shared" si="36"/>
        <v>3989701.1</v>
      </c>
      <c r="L515" s="113">
        <f>VLOOKUP(B515,'[2]OFERTA ECONOMICA'!D$6:I$70,5,0)</f>
        <v>0</v>
      </c>
      <c r="M515" s="65">
        <f t="shared" si="37"/>
        <v>3395822.3444444444</v>
      </c>
    </row>
    <row r="516" spans="1:13" s="4" customFormat="1" ht="19.5" customHeight="1">
      <c r="A516" s="13">
        <f t="shared" si="38"/>
        <v>55</v>
      </c>
      <c r="B516" s="6" t="s">
        <v>630</v>
      </c>
      <c r="C516" s="16">
        <v>1</v>
      </c>
      <c r="D516" s="76">
        <v>1035300</v>
      </c>
      <c r="E516" s="76">
        <v>1035300</v>
      </c>
      <c r="F516" s="76">
        <v>1035300</v>
      </c>
      <c r="G516" s="76">
        <v>1035300</v>
      </c>
      <c r="H516" s="76">
        <v>1035300</v>
      </c>
      <c r="I516" s="76">
        <v>1035300</v>
      </c>
      <c r="J516" s="98">
        <v>1035300</v>
      </c>
      <c r="K516" s="105">
        <f t="shared" si="36"/>
        <v>1088100.3</v>
      </c>
      <c r="L516" s="113">
        <f>VLOOKUP(B516,'[2]OFERTA ECONOMICA'!D$6:I$70,5,0)</f>
        <v>0</v>
      </c>
      <c r="M516" s="65">
        <f t="shared" si="37"/>
        <v>926133.3666666667</v>
      </c>
    </row>
    <row r="517" spans="1:13" s="4" customFormat="1" ht="19.5" customHeight="1">
      <c r="A517" s="13">
        <f t="shared" si="38"/>
        <v>56</v>
      </c>
      <c r="B517" s="6" t="s">
        <v>631</v>
      </c>
      <c r="C517" s="16">
        <v>1</v>
      </c>
      <c r="D517" s="76">
        <v>345100</v>
      </c>
      <c r="E517" s="76">
        <v>345100</v>
      </c>
      <c r="F517" s="76">
        <v>345100</v>
      </c>
      <c r="G517" s="76">
        <v>345100</v>
      </c>
      <c r="H517" s="76">
        <v>345100</v>
      </c>
      <c r="I517" s="76">
        <v>345100</v>
      </c>
      <c r="J517" s="98">
        <v>345100</v>
      </c>
      <c r="K517" s="105">
        <f t="shared" si="36"/>
        <v>362700.1</v>
      </c>
      <c r="L517" s="113">
        <f>VLOOKUP(B517,'[2]OFERTA ECONOMICA'!D$6:I$70,5,0)</f>
        <v>0</v>
      </c>
      <c r="M517" s="65">
        <f t="shared" si="37"/>
        <v>308711.12222222221</v>
      </c>
    </row>
    <row r="518" spans="1:13" s="4" customFormat="1" ht="19.5" customHeight="1">
      <c r="A518" s="13">
        <f t="shared" si="38"/>
        <v>57</v>
      </c>
      <c r="B518" s="6" t="s">
        <v>632</v>
      </c>
      <c r="C518" s="16">
        <v>1</v>
      </c>
      <c r="D518" s="76">
        <v>1035300</v>
      </c>
      <c r="E518" s="76">
        <v>1035300</v>
      </c>
      <c r="F518" s="76">
        <v>1035300</v>
      </c>
      <c r="G518" s="76">
        <v>1035300</v>
      </c>
      <c r="H518" s="76">
        <v>1035300</v>
      </c>
      <c r="I518" s="76">
        <v>1035300</v>
      </c>
      <c r="J518" s="98">
        <v>1035300</v>
      </c>
      <c r="K518" s="105">
        <f t="shared" si="36"/>
        <v>1088100.3</v>
      </c>
      <c r="L518" s="113">
        <f>VLOOKUP(B518,'[2]OFERTA ECONOMICA'!D$6:I$70,5,0)</f>
        <v>0</v>
      </c>
      <c r="M518" s="65">
        <f t="shared" si="37"/>
        <v>926133.3666666667</v>
      </c>
    </row>
    <row r="519" spans="1:13" s="4" customFormat="1" ht="19.5" customHeight="1">
      <c r="A519" s="13">
        <f t="shared" si="38"/>
        <v>58</v>
      </c>
      <c r="B519" s="6" t="s">
        <v>633</v>
      </c>
      <c r="C519" s="16">
        <v>1</v>
      </c>
      <c r="D519" s="76">
        <v>71400</v>
      </c>
      <c r="E519" s="76">
        <v>59500</v>
      </c>
      <c r="F519" s="76">
        <v>59500</v>
      </c>
      <c r="G519" s="76">
        <v>59500</v>
      </c>
      <c r="H519" s="76">
        <v>71400</v>
      </c>
      <c r="I519" s="76">
        <v>59500</v>
      </c>
      <c r="J519" s="98">
        <v>71400</v>
      </c>
      <c r="K519" s="105">
        <f t="shared" si="36"/>
        <v>75041.399999999994</v>
      </c>
      <c r="L519" s="113">
        <f>VLOOKUP(B519,'[2]OFERTA ECONOMICA'!D$6:I$70,5,0)</f>
        <v>0</v>
      </c>
      <c r="M519" s="65">
        <f t="shared" si="37"/>
        <v>58582.37777777778</v>
      </c>
    </row>
    <row r="520" spans="1:13" s="4" customFormat="1" ht="19.5" customHeight="1">
      <c r="A520" s="13">
        <f t="shared" si="38"/>
        <v>59</v>
      </c>
      <c r="B520" s="6" t="s">
        <v>634</v>
      </c>
      <c r="C520" s="16">
        <v>1</v>
      </c>
      <c r="D520" s="76">
        <v>172550</v>
      </c>
      <c r="E520" s="76">
        <v>172550</v>
      </c>
      <c r="F520" s="76">
        <v>172550</v>
      </c>
      <c r="G520" s="76">
        <v>172550</v>
      </c>
      <c r="H520" s="76">
        <v>172550</v>
      </c>
      <c r="I520" s="76">
        <v>172550</v>
      </c>
      <c r="J520" s="98">
        <v>172550</v>
      </c>
      <c r="K520" s="105">
        <f t="shared" si="36"/>
        <v>181350.05</v>
      </c>
      <c r="L520" s="113">
        <f>VLOOKUP(B520,'[2]OFERTA ECONOMICA'!D$6:I$70,5,0)</f>
        <v>0</v>
      </c>
      <c r="M520" s="65">
        <f t="shared" si="37"/>
        <v>154355.56111111111</v>
      </c>
    </row>
    <row r="521" spans="1:13" s="4" customFormat="1" ht="19.5" customHeight="1">
      <c r="A521" s="13">
        <f t="shared" si="38"/>
        <v>60</v>
      </c>
      <c r="B521" s="6" t="s">
        <v>635</v>
      </c>
      <c r="C521" s="16">
        <v>1</v>
      </c>
      <c r="D521" s="76">
        <v>345100</v>
      </c>
      <c r="E521" s="76">
        <v>345100</v>
      </c>
      <c r="F521" s="76">
        <v>345100</v>
      </c>
      <c r="G521" s="76">
        <v>345100</v>
      </c>
      <c r="H521" s="76">
        <v>345100</v>
      </c>
      <c r="I521" s="76">
        <v>345100</v>
      </c>
      <c r="J521" s="98">
        <v>345100</v>
      </c>
      <c r="K521" s="105">
        <f t="shared" si="36"/>
        <v>362700.1</v>
      </c>
      <c r="L521" s="113">
        <f>VLOOKUP(B521,'[2]OFERTA ECONOMICA'!D$6:I$70,5,0)</f>
        <v>0</v>
      </c>
      <c r="M521" s="65">
        <f t="shared" si="37"/>
        <v>308711.12222222221</v>
      </c>
    </row>
    <row r="522" spans="1:13" s="4" customFormat="1" ht="19.5" customHeight="1">
      <c r="A522" s="13">
        <f t="shared" si="38"/>
        <v>61</v>
      </c>
      <c r="B522" s="6" t="s">
        <v>636</v>
      </c>
      <c r="C522" s="16">
        <v>1</v>
      </c>
      <c r="D522" s="76">
        <v>690200</v>
      </c>
      <c r="E522" s="76">
        <v>690200</v>
      </c>
      <c r="F522" s="76">
        <v>690200</v>
      </c>
      <c r="G522" s="76">
        <v>690200</v>
      </c>
      <c r="H522" s="76">
        <v>690200</v>
      </c>
      <c r="I522" s="76">
        <v>690200</v>
      </c>
      <c r="J522" s="98">
        <v>690200</v>
      </c>
      <c r="K522" s="105">
        <f t="shared" si="36"/>
        <v>725400.2</v>
      </c>
      <c r="L522" s="113">
        <f>VLOOKUP(B522,'[2]OFERTA ECONOMICA'!D$6:I$70,5,0)</f>
        <v>0</v>
      </c>
      <c r="M522" s="65">
        <f t="shared" si="37"/>
        <v>617422.24444444443</v>
      </c>
    </row>
    <row r="523" spans="1:13" s="4" customFormat="1" ht="19.5" customHeight="1" thickBot="1">
      <c r="A523" s="13">
        <f t="shared" si="38"/>
        <v>62</v>
      </c>
      <c r="B523" s="11" t="s">
        <v>637</v>
      </c>
      <c r="C523" s="17">
        <v>1</v>
      </c>
      <c r="D523" s="81">
        <v>862750</v>
      </c>
      <c r="E523" s="81">
        <v>862750</v>
      </c>
      <c r="F523" s="81">
        <v>862750</v>
      </c>
      <c r="G523" s="81">
        <v>862750</v>
      </c>
      <c r="H523" s="81">
        <v>862750</v>
      </c>
      <c r="I523" s="81">
        <v>862750</v>
      </c>
      <c r="J523" s="100">
        <v>862750</v>
      </c>
      <c r="K523" s="106">
        <f t="shared" si="36"/>
        <v>906750.25</v>
      </c>
      <c r="L523" s="113">
        <f>VLOOKUP(B523,'[2]OFERTA ECONOMICA'!D$6:I$70,5,0)</f>
        <v>0</v>
      </c>
      <c r="M523" s="65">
        <f t="shared" si="37"/>
        <v>771777.8055555555</v>
      </c>
    </row>
    <row r="524" spans="1:13" ht="33.75" customHeight="1" thickBot="1">
      <c r="A524" s="119" t="s">
        <v>657</v>
      </c>
      <c r="B524" s="120"/>
      <c r="C524" s="120"/>
      <c r="D524" s="120"/>
      <c r="E524" s="120"/>
      <c r="F524" s="120"/>
      <c r="G524" s="120"/>
      <c r="H524" s="120"/>
      <c r="I524" s="120"/>
      <c r="J524" s="126"/>
      <c r="K524" s="53"/>
      <c r="L524" s="55"/>
      <c r="M524" s="55"/>
    </row>
    <row r="525" spans="1:13" ht="19.5" customHeight="1" thickBot="1">
      <c r="A525" s="121" t="s">
        <v>638</v>
      </c>
      <c r="B525" s="122"/>
      <c r="C525" s="122"/>
      <c r="D525" s="122"/>
      <c r="E525" s="122"/>
      <c r="F525" s="122"/>
      <c r="G525" s="122"/>
      <c r="H525" s="122"/>
      <c r="I525" s="122"/>
      <c r="J525" s="127"/>
      <c r="K525" s="53"/>
      <c r="L525" s="55"/>
      <c r="M525" s="55"/>
    </row>
    <row r="526" spans="1:13" ht="58.5" customHeight="1" thickBot="1">
      <c r="A526" s="119" t="s">
        <v>639</v>
      </c>
      <c r="B526" s="120"/>
      <c r="C526" s="120"/>
      <c r="D526" s="120"/>
      <c r="E526" s="120"/>
      <c r="F526" s="120"/>
      <c r="G526" s="120"/>
      <c r="H526" s="120"/>
      <c r="I526" s="120"/>
      <c r="J526" s="126"/>
      <c r="K526" s="53"/>
      <c r="L526" s="55"/>
      <c r="M526" s="55"/>
    </row>
    <row r="527" spans="1:13" ht="19.5" customHeight="1" thickBot="1">
      <c r="A527" s="121" t="s">
        <v>640</v>
      </c>
      <c r="B527" s="122"/>
      <c r="C527" s="122"/>
      <c r="D527" s="122"/>
      <c r="E527" s="122"/>
      <c r="F527" s="122"/>
      <c r="G527" s="122"/>
      <c r="H527" s="122"/>
      <c r="I527" s="122"/>
      <c r="J527" s="127"/>
      <c r="K527" s="53"/>
      <c r="L527" s="55"/>
      <c r="M527" s="55"/>
    </row>
    <row r="528" spans="1:13" ht="63" customHeight="1" thickBot="1">
      <c r="A528" s="132" t="s">
        <v>675</v>
      </c>
      <c r="B528" s="133"/>
      <c r="C528" s="133"/>
      <c r="D528" s="133"/>
      <c r="E528" s="133"/>
      <c r="F528" s="133"/>
      <c r="G528" s="133"/>
      <c r="H528" s="133"/>
      <c r="I528" s="133"/>
      <c r="J528" s="134"/>
      <c r="K528" s="53"/>
      <c r="L528" s="55"/>
      <c r="M528" s="55"/>
    </row>
    <row r="529" spans="1:13" ht="38.25" customHeight="1">
      <c r="A529" s="135" t="s">
        <v>641</v>
      </c>
      <c r="B529" s="136"/>
      <c r="C529" s="136"/>
      <c r="D529" s="136"/>
      <c r="E529" s="136"/>
      <c r="F529" s="136"/>
      <c r="G529" s="136"/>
      <c r="H529" s="136"/>
      <c r="I529" s="136"/>
      <c r="J529" s="137"/>
      <c r="K529" s="53"/>
      <c r="L529" s="55"/>
      <c r="M529" s="55"/>
    </row>
    <row r="530" spans="1:13" ht="19.5" customHeight="1">
      <c r="A530" s="138"/>
      <c r="B530" s="139"/>
      <c r="C530" s="139"/>
      <c r="D530" s="139"/>
      <c r="E530" s="139"/>
      <c r="F530" s="139"/>
      <c r="G530" s="139"/>
      <c r="H530" s="139"/>
      <c r="I530" s="139"/>
      <c r="J530" s="140"/>
      <c r="K530" s="53"/>
      <c r="L530" s="55"/>
      <c r="M530" s="55"/>
    </row>
    <row r="531" spans="1:13" ht="19.5" customHeight="1">
      <c r="A531" s="138"/>
      <c r="B531" s="139"/>
      <c r="C531" s="139"/>
      <c r="D531" s="139"/>
      <c r="E531" s="139"/>
      <c r="F531" s="139"/>
      <c r="G531" s="139"/>
      <c r="H531" s="139"/>
      <c r="I531" s="139"/>
      <c r="J531" s="140"/>
      <c r="K531" s="53"/>
      <c r="L531" s="55"/>
      <c r="M531" s="55"/>
    </row>
    <row r="532" spans="1:13" ht="19.5" customHeight="1">
      <c r="A532" s="141" t="s">
        <v>642</v>
      </c>
      <c r="B532" s="142"/>
      <c r="C532" s="142"/>
      <c r="D532" s="142"/>
      <c r="E532" s="142"/>
      <c r="F532" s="142"/>
      <c r="G532" s="142"/>
      <c r="H532" s="142"/>
      <c r="I532" s="142"/>
      <c r="J532" s="143"/>
      <c r="K532" s="53"/>
      <c r="L532" s="55"/>
      <c r="M532" s="55"/>
    </row>
    <row r="533" spans="1:13" ht="19.5" customHeight="1" thickBot="1">
      <c r="A533" s="123" t="s">
        <v>643</v>
      </c>
      <c r="B533" s="124"/>
      <c r="C533" s="124"/>
      <c r="D533" s="124"/>
      <c r="E533" s="124"/>
      <c r="F533" s="124"/>
      <c r="G533" s="124"/>
      <c r="H533" s="124"/>
      <c r="I533" s="124"/>
      <c r="J533" s="125"/>
      <c r="K533" s="53"/>
      <c r="L533" s="55"/>
      <c r="M533" s="55"/>
    </row>
    <row r="534" spans="1:13" s="20" customFormat="1" ht="19.5" customHeight="1">
      <c r="A534" s="18"/>
      <c r="B534" s="18"/>
      <c r="C534" s="19"/>
      <c r="D534" s="19"/>
      <c r="E534" s="19"/>
      <c r="F534" s="19"/>
      <c r="G534" s="19"/>
      <c r="H534" s="19"/>
      <c r="I534" s="18"/>
      <c r="J534" s="18"/>
      <c r="K534" s="21"/>
    </row>
    <row r="535" spans="1:13" s="20" customFormat="1" ht="19.5" customHeight="1">
      <c r="C535" s="21"/>
      <c r="D535" s="21"/>
      <c r="E535" s="21"/>
      <c r="F535" s="21"/>
      <c r="G535" s="21"/>
      <c r="H535" s="21"/>
      <c r="K535" s="21"/>
    </row>
    <row r="536" spans="1:13" s="20" customFormat="1" ht="19.5" customHeight="1">
      <c r="C536" s="21"/>
      <c r="D536" s="21"/>
      <c r="E536" s="21"/>
      <c r="F536" s="21"/>
      <c r="G536" s="21"/>
      <c r="H536" s="21"/>
      <c r="K536" s="21"/>
    </row>
    <row r="537" spans="1:13" s="20" customFormat="1" ht="19.5" customHeight="1">
      <c r="C537" s="21"/>
      <c r="D537" s="21"/>
      <c r="E537" s="21"/>
      <c r="F537" s="21"/>
      <c r="G537" s="21"/>
      <c r="H537" s="21"/>
      <c r="K537" s="21"/>
    </row>
    <row r="538" spans="1:13" s="20" customFormat="1" ht="19.5" customHeight="1">
      <c r="C538" s="21"/>
      <c r="D538" s="21"/>
      <c r="E538" s="21"/>
      <c r="F538" s="21"/>
      <c r="G538" s="21"/>
      <c r="H538" s="21"/>
      <c r="K538" s="21"/>
    </row>
    <row r="539" spans="1:13" s="20" customFormat="1" ht="19.5" customHeight="1">
      <c r="C539" s="21"/>
      <c r="D539" s="21"/>
      <c r="E539" s="21"/>
      <c r="F539" s="21"/>
      <c r="G539" s="21"/>
      <c r="H539" s="21"/>
      <c r="K539" s="21"/>
    </row>
    <row r="540" spans="1:13" s="20" customFormat="1" ht="19.5" customHeight="1">
      <c r="C540" s="21"/>
      <c r="D540" s="21"/>
      <c r="E540" s="21"/>
      <c r="F540" s="21"/>
      <c r="G540" s="21"/>
      <c r="H540" s="21"/>
      <c r="K540" s="21"/>
    </row>
    <row r="541" spans="1:13" s="20" customFormat="1" ht="19.5" customHeight="1">
      <c r="C541" s="21"/>
      <c r="D541" s="21"/>
      <c r="E541" s="21"/>
      <c r="F541" s="21"/>
      <c r="G541" s="21"/>
      <c r="H541" s="21"/>
      <c r="K541" s="21"/>
    </row>
    <row r="542" spans="1:13" s="20" customFormat="1" ht="19.5" customHeight="1">
      <c r="C542" s="21"/>
      <c r="D542" s="21"/>
      <c r="E542" s="21"/>
      <c r="F542" s="21"/>
      <c r="G542" s="21"/>
      <c r="H542" s="21"/>
      <c r="K542" s="21"/>
    </row>
    <row r="543" spans="1:13" s="20" customFormat="1" ht="19.5" customHeight="1">
      <c r="C543" s="21"/>
      <c r="D543" s="21"/>
      <c r="E543" s="21"/>
      <c r="F543" s="21"/>
      <c r="G543" s="21"/>
      <c r="H543" s="21"/>
      <c r="K543" s="21"/>
    </row>
    <row r="544" spans="1:13" s="20" customFormat="1" ht="19.5" customHeight="1">
      <c r="C544" s="21"/>
      <c r="D544" s="21"/>
      <c r="E544" s="21"/>
      <c r="F544" s="21"/>
      <c r="G544" s="21"/>
      <c r="H544" s="21"/>
      <c r="K544" s="21"/>
    </row>
    <row r="545" spans="3:11" s="20" customFormat="1" ht="19.5" customHeight="1">
      <c r="C545" s="21"/>
      <c r="D545" s="21"/>
      <c r="E545" s="21"/>
      <c r="F545" s="21"/>
      <c r="G545" s="21"/>
      <c r="H545" s="21"/>
      <c r="K545" s="21"/>
    </row>
    <row r="546" spans="3:11" s="20" customFormat="1" ht="19.5" customHeight="1">
      <c r="C546" s="21"/>
      <c r="D546" s="21"/>
      <c r="E546" s="21"/>
      <c r="F546" s="21"/>
      <c r="G546" s="21"/>
      <c r="H546" s="21"/>
      <c r="K546" s="21"/>
    </row>
    <row r="547" spans="3:11" s="20" customFormat="1" ht="19.5" customHeight="1">
      <c r="C547" s="21"/>
      <c r="D547" s="21"/>
      <c r="E547" s="21"/>
      <c r="F547" s="21"/>
      <c r="G547" s="21"/>
      <c r="H547" s="21"/>
      <c r="K547" s="21"/>
    </row>
    <row r="548" spans="3:11" s="20" customFormat="1" ht="19.5" customHeight="1">
      <c r="C548" s="21"/>
      <c r="D548" s="21"/>
      <c r="E548" s="21"/>
      <c r="F548" s="21"/>
      <c r="G548" s="21"/>
      <c r="H548" s="21"/>
      <c r="K548" s="21"/>
    </row>
    <row r="549" spans="3:11" s="20" customFormat="1" ht="19.5" customHeight="1">
      <c r="C549" s="21"/>
      <c r="D549" s="21"/>
      <c r="E549" s="21"/>
      <c r="F549" s="21"/>
      <c r="G549" s="21"/>
      <c r="H549" s="21"/>
      <c r="K549" s="21"/>
    </row>
    <row r="550" spans="3:11" s="20" customFormat="1" ht="19.5" customHeight="1">
      <c r="C550" s="21"/>
      <c r="D550" s="21"/>
      <c r="E550" s="21"/>
      <c r="F550" s="21"/>
      <c r="G550" s="21"/>
      <c r="H550" s="21"/>
      <c r="K550" s="21"/>
    </row>
    <row r="551" spans="3:11" s="20" customFormat="1" ht="19.5" customHeight="1">
      <c r="C551" s="21"/>
      <c r="D551" s="21"/>
      <c r="E551" s="21"/>
      <c r="F551" s="21"/>
      <c r="G551" s="21"/>
      <c r="H551" s="21"/>
      <c r="K551" s="21"/>
    </row>
    <row r="552" spans="3:11" s="20" customFormat="1" ht="19.5" customHeight="1">
      <c r="C552" s="21"/>
      <c r="D552" s="21"/>
      <c r="E552" s="21"/>
      <c r="F552" s="21"/>
      <c r="G552" s="21"/>
      <c r="H552" s="21"/>
      <c r="K552" s="21"/>
    </row>
    <row r="553" spans="3:11" s="20" customFormat="1" ht="19.5" customHeight="1">
      <c r="C553" s="21"/>
      <c r="D553" s="21"/>
      <c r="E553" s="21"/>
      <c r="F553" s="21"/>
      <c r="G553" s="21"/>
      <c r="H553" s="21"/>
      <c r="K553" s="21"/>
    </row>
    <row r="554" spans="3:11" s="20" customFormat="1" ht="19.5" customHeight="1">
      <c r="C554" s="21"/>
      <c r="D554" s="21"/>
      <c r="E554" s="21"/>
      <c r="F554" s="21"/>
      <c r="G554" s="21"/>
      <c r="H554" s="21"/>
      <c r="K554" s="21"/>
    </row>
    <row r="555" spans="3:11" s="20" customFormat="1" ht="19.5" customHeight="1">
      <c r="C555" s="21"/>
      <c r="D555" s="21"/>
      <c r="E555" s="21"/>
      <c r="F555" s="21"/>
      <c r="G555" s="21"/>
      <c r="H555" s="21"/>
      <c r="K555" s="21"/>
    </row>
    <row r="556" spans="3:11" s="20" customFormat="1" ht="19.5" customHeight="1">
      <c r="C556" s="21"/>
      <c r="D556" s="21"/>
      <c r="E556" s="21"/>
      <c r="F556" s="21"/>
      <c r="G556" s="21"/>
      <c r="H556" s="21"/>
      <c r="K556" s="21"/>
    </row>
    <row r="557" spans="3:11" s="20" customFormat="1" ht="19.5" customHeight="1">
      <c r="C557" s="21"/>
      <c r="D557" s="21"/>
      <c r="E557" s="21"/>
      <c r="F557" s="21"/>
      <c r="G557" s="21"/>
      <c r="H557" s="21"/>
      <c r="K557" s="21"/>
    </row>
    <row r="558" spans="3:11" s="20" customFormat="1" ht="19.5" customHeight="1">
      <c r="C558" s="21"/>
      <c r="D558" s="21"/>
      <c r="E558" s="21"/>
      <c r="F558" s="21"/>
      <c r="G558" s="21"/>
      <c r="H558" s="21"/>
      <c r="K558" s="21"/>
    </row>
    <row r="559" spans="3:11" s="20" customFormat="1" ht="19.5" customHeight="1">
      <c r="C559" s="21"/>
      <c r="D559" s="21"/>
      <c r="E559" s="21"/>
      <c r="F559" s="21"/>
      <c r="G559" s="21"/>
      <c r="H559" s="21"/>
      <c r="K559" s="21"/>
    </row>
    <row r="560" spans="3:11" s="20" customFormat="1" ht="19.5" customHeight="1">
      <c r="C560" s="21"/>
      <c r="D560" s="21"/>
      <c r="E560" s="21"/>
      <c r="F560" s="21"/>
      <c r="G560" s="21"/>
      <c r="H560" s="21"/>
      <c r="K560" s="21"/>
    </row>
    <row r="561" spans="3:11" s="20" customFormat="1" ht="19.5" customHeight="1">
      <c r="C561" s="21"/>
      <c r="D561" s="21"/>
      <c r="E561" s="21"/>
      <c r="F561" s="21"/>
      <c r="G561" s="21"/>
      <c r="H561" s="21"/>
      <c r="K561" s="21"/>
    </row>
    <row r="562" spans="3:11" s="20" customFormat="1" ht="19.5" customHeight="1">
      <c r="C562" s="21"/>
      <c r="D562" s="21"/>
      <c r="E562" s="21"/>
      <c r="F562" s="21"/>
      <c r="G562" s="21"/>
      <c r="H562" s="21"/>
      <c r="K562" s="21"/>
    </row>
    <row r="563" spans="3:11" s="20" customFormat="1" ht="19.5" customHeight="1">
      <c r="C563" s="21"/>
      <c r="D563" s="21"/>
      <c r="E563" s="21"/>
      <c r="F563" s="21"/>
      <c r="G563" s="21"/>
      <c r="H563" s="21"/>
      <c r="K563" s="21"/>
    </row>
    <row r="564" spans="3:11" s="20" customFormat="1" ht="19.5" customHeight="1">
      <c r="C564" s="21"/>
      <c r="D564" s="21"/>
      <c r="E564" s="21"/>
      <c r="F564" s="21"/>
      <c r="G564" s="21"/>
      <c r="H564" s="21"/>
      <c r="K564" s="21"/>
    </row>
    <row r="565" spans="3:11" s="20" customFormat="1" ht="19.5" customHeight="1">
      <c r="C565" s="21"/>
      <c r="D565" s="21"/>
      <c r="E565" s="21"/>
      <c r="F565" s="21"/>
      <c r="G565" s="21"/>
      <c r="H565" s="21"/>
      <c r="K565" s="21"/>
    </row>
    <row r="566" spans="3:11" s="20" customFormat="1" ht="19.5" customHeight="1">
      <c r="C566" s="21"/>
      <c r="D566" s="21"/>
      <c r="E566" s="21"/>
      <c r="F566" s="21"/>
      <c r="G566" s="21"/>
      <c r="H566" s="21"/>
      <c r="K566" s="21"/>
    </row>
    <row r="567" spans="3:11" s="20" customFormat="1" ht="19.5" customHeight="1">
      <c r="C567" s="21"/>
      <c r="D567" s="21"/>
      <c r="E567" s="21"/>
      <c r="F567" s="21"/>
      <c r="G567" s="21"/>
      <c r="H567" s="21"/>
      <c r="K567" s="21"/>
    </row>
    <row r="568" spans="3:11" s="20" customFormat="1" ht="19.5" customHeight="1">
      <c r="C568" s="21"/>
      <c r="D568" s="21"/>
      <c r="E568" s="21"/>
      <c r="F568" s="21"/>
      <c r="G568" s="21"/>
      <c r="H568" s="21"/>
      <c r="K568" s="21"/>
    </row>
    <row r="569" spans="3:11" s="20" customFormat="1" ht="19.5" customHeight="1">
      <c r="C569" s="21"/>
      <c r="D569" s="21"/>
      <c r="E569" s="21"/>
      <c r="F569" s="21"/>
      <c r="G569" s="21"/>
      <c r="H569" s="21"/>
      <c r="K569" s="21"/>
    </row>
    <row r="570" spans="3:11" s="20" customFormat="1" ht="19.5" customHeight="1">
      <c r="C570" s="21"/>
      <c r="D570" s="21"/>
      <c r="E570" s="21"/>
      <c r="F570" s="21"/>
      <c r="G570" s="21"/>
      <c r="H570" s="21"/>
      <c r="K570" s="21"/>
    </row>
    <row r="571" spans="3:11" s="20" customFormat="1" ht="19.5" customHeight="1">
      <c r="C571" s="21"/>
      <c r="D571" s="21"/>
      <c r="E571" s="21"/>
      <c r="F571" s="21"/>
      <c r="G571" s="21"/>
      <c r="H571" s="21"/>
      <c r="K571" s="21"/>
    </row>
    <row r="572" spans="3:11" s="20" customFormat="1" ht="19.5" customHeight="1">
      <c r="C572" s="21"/>
      <c r="D572" s="21"/>
      <c r="E572" s="21"/>
      <c r="F572" s="21"/>
      <c r="G572" s="21"/>
      <c r="H572" s="21"/>
      <c r="K572" s="21"/>
    </row>
    <row r="573" spans="3:11" s="20" customFormat="1" ht="19.5" customHeight="1">
      <c r="C573" s="21"/>
      <c r="D573" s="21"/>
      <c r="E573" s="21"/>
      <c r="F573" s="21"/>
      <c r="G573" s="21"/>
      <c r="H573" s="21"/>
      <c r="K573" s="21"/>
    </row>
    <row r="574" spans="3:11" s="20" customFormat="1" ht="19.5" customHeight="1">
      <c r="C574" s="21"/>
      <c r="D574" s="21"/>
      <c r="E574" s="21"/>
      <c r="F574" s="21"/>
      <c r="G574" s="21"/>
      <c r="H574" s="21"/>
      <c r="K574" s="21"/>
    </row>
    <row r="575" spans="3:11" s="20" customFormat="1" ht="19.5" customHeight="1">
      <c r="C575" s="21"/>
      <c r="D575" s="21"/>
      <c r="E575" s="21"/>
      <c r="F575" s="21"/>
      <c r="G575" s="21"/>
      <c r="H575" s="21"/>
      <c r="K575" s="21"/>
    </row>
    <row r="576" spans="3:11" s="20" customFormat="1" ht="19.5" customHeight="1">
      <c r="C576" s="21"/>
      <c r="D576" s="21"/>
      <c r="E576" s="21"/>
      <c r="F576" s="21"/>
      <c r="G576" s="21"/>
      <c r="H576" s="21"/>
      <c r="K576" s="21"/>
    </row>
    <row r="577" spans="3:11" s="20" customFormat="1" ht="19.5" customHeight="1">
      <c r="C577" s="21"/>
      <c r="D577" s="21"/>
      <c r="E577" s="21"/>
      <c r="F577" s="21"/>
      <c r="G577" s="21"/>
      <c r="H577" s="21"/>
      <c r="K577" s="21"/>
    </row>
    <row r="578" spans="3:11" s="20" customFormat="1" ht="19.5" customHeight="1">
      <c r="C578" s="21"/>
      <c r="D578" s="21"/>
      <c r="E578" s="21"/>
      <c r="F578" s="21"/>
      <c r="G578" s="21"/>
      <c r="H578" s="21"/>
      <c r="K578" s="21"/>
    </row>
    <row r="579" spans="3:11" s="20" customFormat="1" ht="19.5" customHeight="1">
      <c r="C579" s="21"/>
      <c r="D579" s="21"/>
      <c r="E579" s="21"/>
      <c r="F579" s="21"/>
      <c r="G579" s="21"/>
      <c r="H579" s="21"/>
      <c r="K579" s="21"/>
    </row>
    <row r="580" spans="3:11" s="20" customFormat="1" ht="19.5" customHeight="1">
      <c r="C580" s="21"/>
      <c r="D580" s="21"/>
      <c r="E580" s="21"/>
      <c r="F580" s="21"/>
      <c r="G580" s="21"/>
      <c r="H580" s="21"/>
      <c r="K580" s="21"/>
    </row>
    <row r="581" spans="3:11" s="20" customFormat="1" ht="19.5" customHeight="1">
      <c r="C581" s="21"/>
      <c r="D581" s="21"/>
      <c r="E581" s="21"/>
      <c r="F581" s="21"/>
      <c r="G581" s="21"/>
      <c r="H581" s="21"/>
      <c r="K581" s="21"/>
    </row>
    <row r="582" spans="3:11" s="20" customFormat="1" ht="19.5" customHeight="1">
      <c r="C582" s="21"/>
      <c r="D582" s="21"/>
      <c r="E582" s="21"/>
      <c r="F582" s="21"/>
      <c r="G582" s="21"/>
      <c r="H582" s="21"/>
      <c r="K582" s="21"/>
    </row>
    <row r="583" spans="3:11" s="20" customFormat="1" ht="19.5" customHeight="1">
      <c r="C583" s="21"/>
      <c r="D583" s="21"/>
      <c r="E583" s="21"/>
      <c r="F583" s="21"/>
      <c r="G583" s="21"/>
      <c r="H583" s="21"/>
      <c r="K583" s="21"/>
    </row>
    <row r="584" spans="3:11" s="20" customFormat="1" ht="19.5" customHeight="1">
      <c r="C584" s="21"/>
      <c r="D584" s="21"/>
      <c r="E584" s="21"/>
      <c r="F584" s="21"/>
      <c r="G584" s="21"/>
      <c r="H584" s="21"/>
      <c r="K584" s="21"/>
    </row>
    <row r="585" spans="3:11" s="20" customFormat="1" ht="19.5" customHeight="1">
      <c r="C585" s="21"/>
      <c r="D585" s="21"/>
      <c r="E585" s="21"/>
      <c r="F585" s="21"/>
      <c r="G585" s="21"/>
      <c r="H585" s="21"/>
      <c r="K585" s="21"/>
    </row>
    <row r="586" spans="3:11" s="20" customFormat="1" ht="19.5" customHeight="1">
      <c r="C586" s="21"/>
      <c r="D586" s="21"/>
      <c r="E586" s="21"/>
      <c r="F586" s="21"/>
      <c r="G586" s="21"/>
      <c r="H586" s="21"/>
      <c r="K586" s="21"/>
    </row>
    <row r="587" spans="3:11" s="20" customFormat="1" ht="19.5" customHeight="1">
      <c r="C587" s="21"/>
      <c r="D587" s="21"/>
      <c r="E587" s="21"/>
      <c r="F587" s="21"/>
      <c r="G587" s="21"/>
      <c r="H587" s="21"/>
      <c r="K587" s="21"/>
    </row>
    <row r="588" spans="3:11" s="20" customFormat="1" ht="19.5" customHeight="1">
      <c r="C588" s="21"/>
      <c r="D588" s="21"/>
      <c r="E588" s="21"/>
      <c r="F588" s="21"/>
      <c r="G588" s="21"/>
      <c r="H588" s="21"/>
      <c r="K588" s="21"/>
    </row>
    <row r="589" spans="3:11" s="20" customFormat="1" ht="19.5" customHeight="1">
      <c r="C589" s="21"/>
      <c r="D589" s="21"/>
      <c r="E589" s="21"/>
      <c r="F589" s="21"/>
      <c r="G589" s="21"/>
      <c r="H589" s="21"/>
      <c r="K589" s="21"/>
    </row>
    <row r="590" spans="3:11" s="20" customFormat="1" ht="19.5" customHeight="1">
      <c r="C590" s="21"/>
      <c r="D590" s="21"/>
      <c r="E590" s="21"/>
      <c r="F590" s="21"/>
      <c r="G590" s="21"/>
      <c r="H590" s="21"/>
      <c r="K590" s="21"/>
    </row>
    <row r="591" spans="3:11" s="20" customFormat="1" ht="19.5" customHeight="1">
      <c r="C591" s="21"/>
      <c r="D591" s="21"/>
      <c r="E591" s="21"/>
      <c r="F591" s="21"/>
      <c r="G591" s="21"/>
      <c r="H591" s="21"/>
      <c r="K591" s="21"/>
    </row>
    <row r="592" spans="3:11" s="20" customFormat="1" ht="19.5" customHeight="1">
      <c r="C592" s="21"/>
      <c r="D592" s="21"/>
      <c r="E592" s="21"/>
      <c r="F592" s="21"/>
      <c r="G592" s="21"/>
      <c r="H592" s="21"/>
      <c r="K592" s="21"/>
    </row>
    <row r="593" spans="3:11" s="20" customFormat="1" ht="19.5" customHeight="1">
      <c r="C593" s="21"/>
      <c r="D593" s="21"/>
      <c r="E593" s="21"/>
      <c r="F593" s="21"/>
      <c r="G593" s="21"/>
      <c r="H593" s="21"/>
      <c r="K593" s="21"/>
    </row>
    <row r="594" spans="3:11" s="20" customFormat="1" ht="19.5" customHeight="1">
      <c r="C594" s="21"/>
      <c r="D594" s="21"/>
      <c r="E594" s="21"/>
      <c r="F594" s="21"/>
      <c r="G594" s="21"/>
      <c r="H594" s="21"/>
      <c r="K594" s="21"/>
    </row>
    <row r="595" spans="3:11" s="20" customFormat="1" ht="19.5" customHeight="1">
      <c r="C595" s="21"/>
      <c r="D595" s="21"/>
      <c r="E595" s="21"/>
      <c r="F595" s="21"/>
      <c r="G595" s="21"/>
      <c r="H595" s="21"/>
      <c r="K595" s="21"/>
    </row>
    <row r="596" spans="3:11" s="20" customFormat="1" ht="19.5" customHeight="1">
      <c r="C596" s="21"/>
      <c r="D596" s="21"/>
      <c r="E596" s="21"/>
      <c r="F596" s="21"/>
      <c r="G596" s="21"/>
      <c r="H596" s="21"/>
      <c r="K596" s="21"/>
    </row>
    <row r="597" spans="3:11" s="20" customFormat="1" ht="19.5" customHeight="1">
      <c r="C597" s="21"/>
      <c r="D597" s="21"/>
      <c r="E597" s="21"/>
      <c r="F597" s="21"/>
      <c r="G597" s="21"/>
      <c r="H597" s="21"/>
      <c r="K597" s="21"/>
    </row>
    <row r="598" spans="3:11" s="20" customFormat="1" ht="19.5" customHeight="1">
      <c r="C598" s="21"/>
      <c r="D598" s="21"/>
      <c r="E598" s="21"/>
      <c r="F598" s="21"/>
      <c r="G598" s="21"/>
      <c r="H598" s="21"/>
      <c r="K598" s="21"/>
    </row>
    <row r="599" spans="3:11" s="20" customFormat="1" ht="19.5" customHeight="1">
      <c r="C599" s="21"/>
      <c r="D599" s="21"/>
      <c r="E599" s="21"/>
      <c r="F599" s="21"/>
      <c r="G599" s="21"/>
      <c r="H599" s="21"/>
      <c r="K599" s="21"/>
    </row>
    <row r="600" spans="3:11" s="20" customFormat="1" ht="19.5" customHeight="1">
      <c r="C600" s="21"/>
      <c r="D600" s="21"/>
      <c r="E600" s="21"/>
      <c r="F600" s="21"/>
      <c r="G600" s="21"/>
      <c r="H600" s="21"/>
      <c r="K600" s="21"/>
    </row>
    <row r="601" spans="3:11" s="20" customFormat="1" ht="19.5" customHeight="1">
      <c r="C601" s="21"/>
      <c r="D601" s="21"/>
      <c r="E601" s="21"/>
      <c r="F601" s="21"/>
      <c r="G601" s="21"/>
      <c r="H601" s="21"/>
      <c r="K601" s="21"/>
    </row>
    <row r="602" spans="3:11" s="20" customFormat="1" ht="19.5" customHeight="1">
      <c r="C602" s="21"/>
      <c r="D602" s="21"/>
      <c r="E602" s="21"/>
      <c r="F602" s="21"/>
      <c r="G602" s="21"/>
      <c r="H602" s="21"/>
      <c r="K602" s="21"/>
    </row>
    <row r="603" spans="3:11" s="20" customFormat="1" ht="19.5" customHeight="1">
      <c r="C603" s="21"/>
      <c r="D603" s="21"/>
      <c r="E603" s="21"/>
      <c r="F603" s="21"/>
      <c r="G603" s="21"/>
      <c r="H603" s="21"/>
      <c r="K603" s="21"/>
    </row>
    <row r="604" spans="3:11" s="20" customFormat="1" ht="19.5" customHeight="1">
      <c r="C604" s="21"/>
      <c r="D604" s="21"/>
      <c r="E604" s="21"/>
      <c r="F604" s="21"/>
      <c r="G604" s="21"/>
      <c r="H604" s="21"/>
      <c r="K604" s="21"/>
    </row>
    <row r="605" spans="3:11" s="20" customFormat="1" ht="19.5" customHeight="1">
      <c r="C605" s="21"/>
      <c r="D605" s="21"/>
      <c r="E605" s="21"/>
      <c r="F605" s="21"/>
      <c r="G605" s="21"/>
      <c r="H605" s="21"/>
      <c r="K605" s="21"/>
    </row>
    <row r="606" spans="3:11" s="20" customFormat="1" ht="19.5" customHeight="1">
      <c r="C606" s="21"/>
      <c r="D606" s="21"/>
      <c r="E606" s="21"/>
      <c r="F606" s="21"/>
      <c r="G606" s="21"/>
      <c r="H606" s="21"/>
      <c r="K606" s="21"/>
    </row>
    <row r="607" spans="3:11" s="20" customFormat="1" ht="19.5" customHeight="1">
      <c r="C607" s="21"/>
      <c r="D607" s="21"/>
      <c r="E607" s="21"/>
      <c r="F607" s="21"/>
      <c r="G607" s="21"/>
      <c r="H607" s="21"/>
      <c r="K607" s="21"/>
    </row>
    <row r="608" spans="3:11" s="20" customFormat="1" ht="19.5" customHeight="1">
      <c r="C608" s="21"/>
      <c r="D608" s="21"/>
      <c r="E608" s="21"/>
      <c r="F608" s="21"/>
      <c r="G608" s="21"/>
      <c r="H608" s="21"/>
      <c r="K608" s="21"/>
    </row>
    <row r="609" spans="3:11" s="20" customFormat="1" ht="19.5" customHeight="1">
      <c r="C609" s="21"/>
      <c r="D609" s="21"/>
      <c r="E609" s="21"/>
      <c r="F609" s="21"/>
      <c r="G609" s="21"/>
      <c r="H609" s="21"/>
      <c r="K609" s="21"/>
    </row>
    <row r="610" spans="3:11" s="20" customFormat="1" ht="19.5" customHeight="1">
      <c r="C610" s="21"/>
      <c r="D610" s="21"/>
      <c r="E610" s="21"/>
      <c r="F610" s="21"/>
      <c r="G610" s="21"/>
      <c r="H610" s="21"/>
      <c r="K610" s="21"/>
    </row>
    <row r="611" spans="3:11" s="20" customFormat="1" ht="19.5" customHeight="1">
      <c r="C611" s="21"/>
      <c r="D611" s="21"/>
      <c r="E611" s="21"/>
      <c r="F611" s="21"/>
      <c r="G611" s="21"/>
      <c r="H611" s="21"/>
      <c r="K611" s="21"/>
    </row>
    <row r="612" spans="3:11" s="20" customFormat="1" ht="19.5" customHeight="1">
      <c r="C612" s="21"/>
      <c r="D612" s="21"/>
      <c r="E612" s="21"/>
      <c r="F612" s="21"/>
      <c r="G612" s="21"/>
      <c r="H612" s="21"/>
      <c r="K612" s="21"/>
    </row>
    <row r="613" spans="3:11" s="20" customFormat="1" ht="19.5" customHeight="1">
      <c r="C613" s="21"/>
      <c r="D613" s="21"/>
      <c r="E613" s="21"/>
      <c r="F613" s="21"/>
      <c r="G613" s="21"/>
      <c r="H613" s="21"/>
      <c r="K613" s="21"/>
    </row>
    <row r="614" spans="3:11" s="20" customFormat="1" ht="19.5" customHeight="1">
      <c r="C614" s="21"/>
      <c r="D614" s="21"/>
      <c r="E614" s="21"/>
      <c r="F614" s="21"/>
      <c r="G614" s="21"/>
      <c r="H614" s="21"/>
      <c r="K614" s="21"/>
    </row>
    <row r="615" spans="3:11" s="20" customFormat="1" ht="19.5" customHeight="1">
      <c r="C615" s="21"/>
      <c r="D615" s="21"/>
      <c r="E615" s="21"/>
      <c r="F615" s="21"/>
      <c r="G615" s="21"/>
      <c r="H615" s="21"/>
      <c r="K615" s="21"/>
    </row>
    <row r="616" spans="3:11" s="20" customFormat="1" ht="19.5" customHeight="1">
      <c r="C616" s="21"/>
      <c r="D616" s="21"/>
      <c r="E616" s="21"/>
      <c r="F616" s="21"/>
      <c r="G616" s="21"/>
      <c r="H616" s="21"/>
      <c r="K616" s="21"/>
    </row>
    <row r="617" spans="3:11" s="20" customFormat="1" ht="19.5" customHeight="1">
      <c r="C617" s="21"/>
      <c r="D617" s="21"/>
      <c r="E617" s="21"/>
      <c r="F617" s="21"/>
      <c r="G617" s="21"/>
      <c r="H617" s="21"/>
      <c r="K617" s="21"/>
    </row>
    <row r="618" spans="3:11" s="20" customFormat="1" ht="19.5" customHeight="1">
      <c r="C618" s="21"/>
      <c r="D618" s="21"/>
      <c r="E618" s="21"/>
      <c r="F618" s="21"/>
      <c r="G618" s="21"/>
      <c r="H618" s="21"/>
      <c r="K618" s="21"/>
    </row>
    <row r="619" spans="3:11" s="20" customFormat="1" ht="19.5" customHeight="1">
      <c r="C619" s="21"/>
      <c r="D619" s="21"/>
      <c r="E619" s="21"/>
      <c r="F619" s="21"/>
      <c r="G619" s="21"/>
      <c r="H619" s="21"/>
      <c r="K619" s="21"/>
    </row>
    <row r="620" spans="3:11" s="20" customFormat="1" ht="19.5" customHeight="1">
      <c r="C620" s="21"/>
      <c r="D620" s="21"/>
      <c r="E620" s="21"/>
      <c r="F620" s="21"/>
      <c r="G620" s="21"/>
      <c r="H620" s="21"/>
      <c r="K620" s="21"/>
    </row>
    <row r="621" spans="3:11" s="20" customFormat="1" ht="19.5" customHeight="1">
      <c r="C621" s="21"/>
      <c r="D621" s="21"/>
      <c r="E621" s="21"/>
      <c r="F621" s="21"/>
      <c r="G621" s="21"/>
      <c r="H621" s="21"/>
      <c r="K621" s="21"/>
    </row>
    <row r="622" spans="3:11" s="20" customFormat="1" ht="19.5" customHeight="1">
      <c r="C622" s="21"/>
      <c r="D622" s="21"/>
      <c r="E622" s="21"/>
      <c r="F622" s="21"/>
      <c r="G622" s="21"/>
      <c r="H622" s="21"/>
      <c r="K622" s="21"/>
    </row>
    <row r="623" spans="3:11" s="20" customFormat="1" ht="19.5" customHeight="1">
      <c r="C623" s="21"/>
      <c r="D623" s="21"/>
      <c r="E623" s="21"/>
      <c r="F623" s="21"/>
      <c r="G623" s="21"/>
      <c r="H623" s="21"/>
      <c r="K623" s="21"/>
    </row>
    <row r="624" spans="3:11" s="20" customFormat="1" ht="19.5" customHeight="1">
      <c r="C624" s="21"/>
      <c r="D624" s="21"/>
      <c r="E624" s="21"/>
      <c r="F624" s="21"/>
      <c r="G624" s="21"/>
      <c r="H624" s="21"/>
      <c r="K624" s="21"/>
    </row>
    <row r="625" spans="3:11" s="20" customFormat="1" ht="19.5" customHeight="1">
      <c r="C625" s="21"/>
      <c r="D625" s="21"/>
      <c r="E625" s="21"/>
      <c r="F625" s="21"/>
      <c r="G625" s="21"/>
      <c r="H625" s="21"/>
      <c r="K625" s="21"/>
    </row>
    <row r="626" spans="3:11" s="20" customFormat="1" ht="19.5" customHeight="1">
      <c r="C626" s="21"/>
      <c r="D626" s="21"/>
      <c r="E626" s="21"/>
      <c r="F626" s="21"/>
      <c r="G626" s="21"/>
      <c r="H626" s="21"/>
      <c r="K626" s="21"/>
    </row>
    <row r="627" spans="3:11" s="20" customFormat="1" ht="19.5" customHeight="1">
      <c r="C627" s="21"/>
      <c r="D627" s="21"/>
      <c r="E627" s="21"/>
      <c r="F627" s="21"/>
      <c r="G627" s="21"/>
      <c r="H627" s="21"/>
      <c r="K627" s="21"/>
    </row>
    <row r="628" spans="3:11" s="20" customFormat="1" ht="19.5" customHeight="1">
      <c r="C628" s="21"/>
      <c r="D628" s="21"/>
      <c r="E628" s="21"/>
      <c r="F628" s="21"/>
      <c r="G628" s="21"/>
      <c r="H628" s="21"/>
      <c r="K628" s="21"/>
    </row>
    <row r="629" spans="3:11" s="20" customFormat="1" ht="19.5" customHeight="1">
      <c r="C629" s="21"/>
      <c r="D629" s="21"/>
      <c r="E629" s="21"/>
      <c r="F629" s="21"/>
      <c r="G629" s="21"/>
      <c r="H629" s="21"/>
      <c r="K629" s="21"/>
    </row>
    <row r="630" spans="3:11" s="20" customFormat="1" ht="19.5" customHeight="1">
      <c r="C630" s="21"/>
      <c r="D630" s="21"/>
      <c r="E630" s="21"/>
      <c r="F630" s="21"/>
      <c r="G630" s="21"/>
      <c r="H630" s="21"/>
      <c r="K630" s="21"/>
    </row>
    <row r="631" spans="3:11" s="20" customFormat="1" ht="19.5" customHeight="1">
      <c r="C631" s="21"/>
      <c r="D631" s="21"/>
      <c r="E631" s="21"/>
      <c r="F631" s="21"/>
      <c r="G631" s="21"/>
      <c r="H631" s="21"/>
      <c r="K631" s="21"/>
    </row>
    <row r="632" spans="3:11" s="20" customFormat="1" ht="19.5" customHeight="1">
      <c r="C632" s="21"/>
      <c r="D632" s="21"/>
      <c r="E632" s="21"/>
      <c r="F632" s="21"/>
      <c r="G632" s="21"/>
      <c r="H632" s="21"/>
      <c r="K632" s="21"/>
    </row>
    <row r="633" spans="3:11" s="20" customFormat="1" ht="19.5" customHeight="1">
      <c r="C633" s="21"/>
      <c r="D633" s="21"/>
      <c r="E633" s="21"/>
      <c r="F633" s="21"/>
      <c r="G633" s="21"/>
      <c r="H633" s="21"/>
      <c r="K633" s="21"/>
    </row>
    <row r="634" spans="3:11" s="20" customFormat="1" ht="19.5" customHeight="1">
      <c r="C634" s="21"/>
      <c r="D634" s="21"/>
      <c r="E634" s="21"/>
      <c r="F634" s="21"/>
      <c r="G634" s="21"/>
      <c r="H634" s="21"/>
      <c r="K634" s="21"/>
    </row>
    <row r="635" spans="3:11" s="20" customFormat="1" ht="19.5" customHeight="1">
      <c r="C635" s="21"/>
      <c r="D635" s="21"/>
      <c r="E635" s="21"/>
      <c r="F635" s="21"/>
      <c r="G635" s="21"/>
      <c r="H635" s="21"/>
      <c r="K635" s="21"/>
    </row>
    <row r="636" spans="3:11" s="20" customFormat="1" ht="19.5" customHeight="1">
      <c r="C636" s="21"/>
      <c r="D636" s="21"/>
      <c r="E636" s="21"/>
      <c r="F636" s="21"/>
      <c r="G636" s="21"/>
      <c r="H636" s="21"/>
      <c r="K636" s="21"/>
    </row>
    <row r="637" spans="3:11" s="20" customFormat="1" ht="19.5" customHeight="1">
      <c r="C637" s="21"/>
      <c r="D637" s="21"/>
      <c r="E637" s="21"/>
      <c r="F637" s="21"/>
      <c r="G637" s="21"/>
      <c r="H637" s="21"/>
      <c r="K637" s="21"/>
    </row>
    <row r="638" spans="3:11" s="20" customFormat="1" ht="19.5" customHeight="1">
      <c r="C638" s="21"/>
      <c r="D638" s="21"/>
      <c r="E638" s="21"/>
      <c r="F638" s="21"/>
      <c r="G638" s="21"/>
      <c r="H638" s="21"/>
      <c r="K638" s="21"/>
    </row>
    <row r="639" spans="3:11" s="20" customFormat="1" ht="19.5" customHeight="1">
      <c r="C639" s="21"/>
      <c r="D639" s="21"/>
      <c r="E639" s="21"/>
      <c r="F639" s="21"/>
      <c r="G639" s="21"/>
      <c r="H639" s="21"/>
      <c r="K639" s="21"/>
    </row>
    <row r="640" spans="3:11" s="20" customFormat="1" ht="19.5" customHeight="1">
      <c r="C640" s="21"/>
      <c r="D640" s="21"/>
      <c r="E640" s="21"/>
      <c r="F640" s="21"/>
      <c r="G640" s="21"/>
      <c r="H640" s="21"/>
      <c r="K640" s="21"/>
    </row>
    <row r="641" spans="3:11" s="20" customFormat="1" ht="19.5" customHeight="1">
      <c r="C641" s="21"/>
      <c r="D641" s="21"/>
      <c r="E641" s="21"/>
      <c r="F641" s="21"/>
      <c r="G641" s="21"/>
      <c r="H641" s="21"/>
      <c r="K641" s="21"/>
    </row>
    <row r="642" spans="3:11" s="20" customFormat="1" ht="19.5" customHeight="1">
      <c r="C642" s="21"/>
      <c r="D642" s="21"/>
      <c r="E642" s="21"/>
      <c r="F642" s="21"/>
      <c r="G642" s="21"/>
      <c r="H642" s="21"/>
      <c r="K642" s="21"/>
    </row>
    <row r="643" spans="3:11" s="20" customFormat="1" ht="19.5" customHeight="1">
      <c r="C643" s="21"/>
      <c r="D643" s="21"/>
      <c r="E643" s="21"/>
      <c r="F643" s="21"/>
      <c r="G643" s="21"/>
      <c r="H643" s="21"/>
      <c r="K643" s="21"/>
    </row>
    <row r="644" spans="3:11" s="20" customFormat="1" ht="19.5" customHeight="1">
      <c r="C644" s="21"/>
      <c r="D644" s="21"/>
      <c r="E644" s="21"/>
      <c r="F644" s="21"/>
      <c r="G644" s="21"/>
      <c r="H644" s="21"/>
      <c r="K644" s="21"/>
    </row>
    <row r="645" spans="3:11" s="20" customFormat="1" ht="19.5" customHeight="1">
      <c r="C645" s="21"/>
      <c r="D645" s="21"/>
      <c r="E645" s="21"/>
      <c r="F645" s="21"/>
      <c r="G645" s="21"/>
      <c r="H645" s="21"/>
      <c r="K645" s="21"/>
    </row>
    <row r="646" spans="3:11" s="20" customFormat="1" ht="19.5" customHeight="1">
      <c r="C646" s="21"/>
      <c r="D646" s="21"/>
      <c r="E646" s="21"/>
      <c r="F646" s="21"/>
      <c r="G646" s="21"/>
      <c r="H646" s="21"/>
      <c r="K646" s="21"/>
    </row>
    <row r="647" spans="3:11" s="20" customFormat="1" ht="19.5" customHeight="1">
      <c r="C647" s="21"/>
      <c r="D647" s="21"/>
      <c r="E647" s="21"/>
      <c r="F647" s="21"/>
      <c r="G647" s="21"/>
      <c r="H647" s="21"/>
      <c r="K647" s="21"/>
    </row>
    <row r="648" spans="3:11" s="20" customFormat="1" ht="19.5" customHeight="1">
      <c r="C648" s="21"/>
      <c r="D648" s="21"/>
      <c r="E648" s="21"/>
      <c r="F648" s="21"/>
      <c r="G648" s="21"/>
      <c r="H648" s="21"/>
      <c r="K648" s="21"/>
    </row>
    <row r="649" spans="3:11" s="20" customFormat="1" ht="19.5" customHeight="1">
      <c r="C649" s="21"/>
      <c r="D649" s="21"/>
      <c r="E649" s="21"/>
      <c r="F649" s="21"/>
      <c r="G649" s="21"/>
      <c r="H649" s="21"/>
      <c r="K649" s="21"/>
    </row>
    <row r="650" spans="3:11" s="20" customFormat="1" ht="19.5" customHeight="1">
      <c r="C650" s="21"/>
      <c r="D650" s="21"/>
      <c r="E650" s="21"/>
      <c r="F650" s="21"/>
      <c r="G650" s="21"/>
      <c r="H650" s="21"/>
      <c r="K650" s="21"/>
    </row>
    <row r="651" spans="3:11" s="20" customFormat="1" ht="19.5" customHeight="1">
      <c r="C651" s="21"/>
      <c r="D651" s="21"/>
      <c r="E651" s="21"/>
      <c r="F651" s="21"/>
      <c r="G651" s="21"/>
      <c r="H651" s="21"/>
      <c r="K651" s="21"/>
    </row>
    <row r="652" spans="3:11" s="20" customFormat="1" ht="19.5" customHeight="1">
      <c r="C652" s="21"/>
      <c r="D652" s="21"/>
      <c r="E652" s="21"/>
      <c r="F652" s="21"/>
      <c r="G652" s="21"/>
      <c r="H652" s="21"/>
      <c r="K652" s="21"/>
    </row>
    <row r="653" spans="3:11" s="20" customFormat="1" ht="19.5" customHeight="1">
      <c r="C653" s="21"/>
      <c r="D653" s="21"/>
      <c r="E653" s="21"/>
      <c r="F653" s="21"/>
      <c r="G653" s="21"/>
      <c r="H653" s="21"/>
      <c r="K653" s="21"/>
    </row>
    <row r="654" spans="3:11" s="20" customFormat="1" ht="19.5" customHeight="1">
      <c r="C654" s="21"/>
      <c r="D654" s="21"/>
      <c r="E654" s="21"/>
      <c r="F654" s="21"/>
      <c r="G654" s="21"/>
      <c r="H654" s="21"/>
      <c r="K654" s="21"/>
    </row>
    <row r="655" spans="3:11" s="20" customFormat="1" ht="19.5" customHeight="1">
      <c r="C655" s="21"/>
      <c r="D655" s="21"/>
      <c r="E655" s="21"/>
      <c r="F655" s="21"/>
      <c r="G655" s="21"/>
      <c r="H655" s="21"/>
      <c r="K655" s="21"/>
    </row>
    <row r="656" spans="3:11" s="20" customFormat="1" ht="19.5" customHeight="1">
      <c r="C656" s="21"/>
      <c r="D656" s="21"/>
      <c r="E656" s="21"/>
      <c r="F656" s="21"/>
      <c r="G656" s="21"/>
      <c r="H656" s="21"/>
      <c r="K656" s="21"/>
    </row>
    <row r="657" spans="3:11" s="20" customFormat="1" ht="19.5" customHeight="1">
      <c r="C657" s="21"/>
      <c r="D657" s="21"/>
      <c r="E657" s="21"/>
      <c r="F657" s="21"/>
      <c r="G657" s="21"/>
      <c r="H657" s="21"/>
      <c r="K657" s="21"/>
    </row>
    <row r="658" spans="3:11" s="20" customFormat="1" ht="19.5" customHeight="1">
      <c r="C658" s="21"/>
      <c r="D658" s="21"/>
      <c r="E658" s="21"/>
      <c r="F658" s="21"/>
      <c r="G658" s="21"/>
      <c r="H658" s="21"/>
      <c r="K658" s="21"/>
    </row>
    <row r="659" spans="3:11" s="20" customFormat="1" ht="19.5" customHeight="1">
      <c r="C659" s="21"/>
      <c r="D659" s="21"/>
      <c r="E659" s="21"/>
      <c r="F659" s="21"/>
      <c r="G659" s="21"/>
      <c r="H659" s="21"/>
      <c r="K659" s="21"/>
    </row>
    <row r="660" spans="3:11" s="20" customFormat="1" ht="19.5" customHeight="1">
      <c r="C660" s="21"/>
      <c r="D660" s="21"/>
      <c r="E660" s="21"/>
      <c r="F660" s="21"/>
      <c r="G660" s="21"/>
      <c r="H660" s="21"/>
      <c r="K660" s="21"/>
    </row>
    <row r="661" spans="3:11" s="20" customFormat="1" ht="19.5" customHeight="1">
      <c r="C661" s="21"/>
      <c r="D661" s="21"/>
      <c r="E661" s="21"/>
      <c r="F661" s="21"/>
      <c r="G661" s="21"/>
      <c r="H661" s="21"/>
      <c r="K661" s="21"/>
    </row>
    <row r="662" spans="3:11" s="20" customFormat="1" ht="19.5" customHeight="1">
      <c r="C662" s="21"/>
      <c r="D662" s="21"/>
      <c r="E662" s="21"/>
      <c r="F662" s="21"/>
      <c r="G662" s="21"/>
      <c r="H662" s="21"/>
      <c r="K662" s="21"/>
    </row>
    <row r="663" spans="3:11" s="20" customFormat="1" ht="19.5" customHeight="1">
      <c r="C663" s="21"/>
      <c r="D663" s="21"/>
      <c r="E663" s="21"/>
      <c r="F663" s="21"/>
      <c r="G663" s="21"/>
      <c r="H663" s="21"/>
      <c r="K663" s="21"/>
    </row>
    <row r="664" spans="3:11" s="20" customFormat="1" ht="19.5" customHeight="1">
      <c r="C664" s="21"/>
      <c r="D664" s="21"/>
      <c r="E664" s="21"/>
      <c r="F664" s="21"/>
      <c r="G664" s="21"/>
      <c r="H664" s="21"/>
      <c r="K664" s="21"/>
    </row>
    <row r="665" spans="3:11" s="20" customFormat="1" ht="19.5" customHeight="1">
      <c r="C665" s="21"/>
      <c r="D665" s="21"/>
      <c r="E665" s="21"/>
      <c r="F665" s="21"/>
      <c r="G665" s="21"/>
      <c r="H665" s="21"/>
      <c r="K665" s="21"/>
    </row>
    <row r="666" spans="3:11" s="20" customFormat="1" ht="19.5" customHeight="1">
      <c r="C666" s="21"/>
      <c r="D666" s="21"/>
      <c r="E666" s="21"/>
      <c r="F666" s="21"/>
      <c r="G666" s="21"/>
      <c r="H666" s="21"/>
      <c r="K666" s="21"/>
    </row>
    <row r="667" spans="3:11" s="20" customFormat="1" ht="19.5" customHeight="1">
      <c r="C667" s="21"/>
      <c r="D667" s="21"/>
      <c r="E667" s="21"/>
      <c r="F667" s="21"/>
      <c r="G667" s="21"/>
      <c r="H667" s="21"/>
      <c r="K667" s="21"/>
    </row>
    <row r="668" spans="3:11" s="20" customFormat="1" ht="19.5" customHeight="1">
      <c r="C668" s="21"/>
      <c r="D668" s="21"/>
      <c r="E668" s="21"/>
      <c r="F668" s="21"/>
      <c r="G668" s="21"/>
      <c r="H668" s="21"/>
      <c r="K668" s="21"/>
    </row>
    <row r="669" spans="3:11" s="20" customFormat="1" ht="19.5" customHeight="1">
      <c r="C669" s="21"/>
      <c r="D669" s="21"/>
      <c r="E669" s="21"/>
      <c r="F669" s="21"/>
      <c r="G669" s="21"/>
      <c r="H669" s="21"/>
      <c r="K669" s="21"/>
    </row>
    <row r="670" spans="3:11" s="20" customFormat="1" ht="19.5" customHeight="1">
      <c r="C670" s="21"/>
      <c r="D670" s="21"/>
      <c r="E670" s="21"/>
      <c r="F670" s="21"/>
      <c r="G670" s="21"/>
      <c r="H670" s="21"/>
      <c r="K670" s="21"/>
    </row>
    <row r="671" spans="3:11" s="20" customFormat="1" ht="19.5" customHeight="1">
      <c r="C671" s="21"/>
      <c r="D671" s="21"/>
      <c r="E671" s="21"/>
      <c r="F671" s="21"/>
      <c r="G671" s="21"/>
      <c r="H671" s="21"/>
      <c r="K671" s="21"/>
    </row>
    <row r="672" spans="3:11" s="20" customFormat="1" ht="19.5" customHeight="1">
      <c r="C672" s="21"/>
      <c r="D672" s="21"/>
      <c r="E672" s="21"/>
      <c r="F672" s="21"/>
      <c r="G672" s="21"/>
      <c r="H672" s="21"/>
      <c r="K672" s="21"/>
    </row>
    <row r="673" spans="3:11" s="20" customFormat="1" ht="19.5" customHeight="1">
      <c r="C673" s="21"/>
      <c r="D673" s="21"/>
      <c r="E673" s="21"/>
      <c r="F673" s="21"/>
      <c r="G673" s="21"/>
      <c r="H673" s="21"/>
      <c r="K673" s="21"/>
    </row>
    <row r="674" spans="3:11" s="20" customFormat="1" ht="19.5" customHeight="1">
      <c r="C674" s="21"/>
      <c r="D674" s="21"/>
      <c r="E674" s="21"/>
      <c r="F674" s="21"/>
      <c r="G674" s="21"/>
      <c r="H674" s="21"/>
      <c r="K674" s="21"/>
    </row>
    <row r="675" spans="3:11" s="20" customFormat="1" ht="19.5" customHeight="1">
      <c r="C675" s="21"/>
      <c r="D675" s="21"/>
      <c r="E675" s="21"/>
      <c r="F675" s="21"/>
      <c r="G675" s="21"/>
      <c r="H675" s="21"/>
      <c r="K675" s="21"/>
    </row>
    <row r="676" spans="3:11" s="20" customFormat="1" ht="19.5" customHeight="1">
      <c r="C676" s="21"/>
      <c r="D676" s="21"/>
      <c r="E676" s="21"/>
      <c r="F676" s="21"/>
      <c r="G676" s="21"/>
      <c r="H676" s="21"/>
      <c r="K676" s="21"/>
    </row>
    <row r="677" spans="3:11" s="20" customFormat="1" ht="19.5" customHeight="1">
      <c r="C677" s="21"/>
      <c r="D677" s="21"/>
      <c r="E677" s="21"/>
      <c r="F677" s="21"/>
      <c r="G677" s="21"/>
      <c r="H677" s="21"/>
      <c r="K677" s="21"/>
    </row>
    <row r="678" spans="3:11" s="20" customFormat="1" ht="19.5" customHeight="1">
      <c r="C678" s="21"/>
      <c r="D678" s="21"/>
      <c r="E678" s="21"/>
      <c r="F678" s="21"/>
      <c r="G678" s="21"/>
      <c r="H678" s="21"/>
      <c r="K678" s="21"/>
    </row>
    <row r="679" spans="3:11" s="20" customFormat="1" ht="19.5" customHeight="1">
      <c r="C679" s="21"/>
      <c r="D679" s="21"/>
      <c r="E679" s="21"/>
      <c r="F679" s="21"/>
      <c r="G679" s="21"/>
      <c r="H679" s="21"/>
      <c r="K679" s="21"/>
    </row>
    <row r="680" spans="3:11" s="20" customFormat="1" ht="19.5" customHeight="1">
      <c r="C680" s="21"/>
      <c r="D680" s="21"/>
      <c r="E680" s="21"/>
      <c r="F680" s="21"/>
      <c r="G680" s="21"/>
      <c r="H680" s="21"/>
      <c r="K680" s="21"/>
    </row>
    <row r="681" spans="3:11" s="20" customFormat="1" ht="19.5" customHeight="1">
      <c r="C681" s="21"/>
      <c r="D681" s="21"/>
      <c r="E681" s="21"/>
      <c r="F681" s="21"/>
      <c r="G681" s="21"/>
      <c r="H681" s="21"/>
      <c r="K681" s="21"/>
    </row>
    <row r="682" spans="3:11" s="20" customFormat="1" ht="19.5" customHeight="1">
      <c r="C682" s="21"/>
      <c r="D682" s="21"/>
      <c r="E682" s="21"/>
      <c r="F682" s="21"/>
      <c r="G682" s="21"/>
      <c r="H682" s="21"/>
      <c r="K682" s="21"/>
    </row>
    <row r="683" spans="3:11" s="20" customFormat="1" ht="19.5" customHeight="1">
      <c r="C683" s="21"/>
      <c r="D683" s="21"/>
      <c r="E683" s="21"/>
      <c r="F683" s="21"/>
      <c r="G683" s="21"/>
      <c r="H683" s="21"/>
      <c r="K683" s="21"/>
    </row>
    <row r="684" spans="3:11" s="20" customFormat="1" ht="19.5" customHeight="1">
      <c r="C684" s="21"/>
      <c r="D684" s="21"/>
      <c r="E684" s="21"/>
      <c r="F684" s="21"/>
      <c r="G684" s="21"/>
      <c r="H684" s="21"/>
      <c r="K684" s="21"/>
    </row>
    <row r="685" spans="3:11" s="20" customFormat="1" ht="19.5" customHeight="1">
      <c r="C685" s="21"/>
      <c r="D685" s="21"/>
      <c r="E685" s="21"/>
      <c r="F685" s="21"/>
      <c r="G685" s="21"/>
      <c r="H685" s="21"/>
      <c r="K685" s="21"/>
    </row>
    <row r="686" spans="3:11" s="20" customFormat="1" ht="19.5" customHeight="1">
      <c r="C686" s="21"/>
      <c r="D686" s="21"/>
      <c r="E686" s="21"/>
      <c r="F686" s="21"/>
      <c r="G686" s="21"/>
      <c r="H686" s="21"/>
      <c r="K686" s="21"/>
    </row>
    <row r="687" spans="3:11" s="20" customFormat="1" ht="19.5" customHeight="1">
      <c r="C687" s="21"/>
      <c r="D687" s="21"/>
      <c r="E687" s="21"/>
      <c r="F687" s="21"/>
      <c r="G687" s="21"/>
      <c r="H687" s="21"/>
      <c r="K687" s="21"/>
    </row>
    <row r="688" spans="3:11" s="20" customFormat="1" ht="19.5" customHeight="1">
      <c r="C688" s="21"/>
      <c r="D688" s="21"/>
      <c r="E688" s="21"/>
      <c r="F688" s="21"/>
      <c r="G688" s="21"/>
      <c r="H688" s="21"/>
      <c r="K688" s="21"/>
    </row>
    <row r="689" spans="3:11" s="20" customFormat="1" ht="19.5" customHeight="1">
      <c r="C689" s="21"/>
      <c r="D689" s="21"/>
      <c r="E689" s="21"/>
      <c r="F689" s="21"/>
      <c r="G689" s="21"/>
      <c r="H689" s="21"/>
      <c r="K689" s="21"/>
    </row>
    <row r="690" spans="3:11" s="20" customFormat="1" ht="19.5" customHeight="1">
      <c r="C690" s="21"/>
      <c r="D690" s="21"/>
      <c r="E690" s="21"/>
      <c r="F690" s="21"/>
      <c r="G690" s="21"/>
      <c r="H690" s="21"/>
      <c r="K690" s="21"/>
    </row>
    <row r="691" spans="3:11" s="20" customFormat="1" ht="19.5" customHeight="1">
      <c r="C691" s="21"/>
      <c r="D691" s="21"/>
      <c r="E691" s="21"/>
      <c r="F691" s="21"/>
      <c r="G691" s="21"/>
      <c r="H691" s="21"/>
      <c r="K691" s="21"/>
    </row>
    <row r="692" spans="3:11" s="20" customFormat="1" ht="19.5" customHeight="1">
      <c r="C692" s="21"/>
      <c r="D692" s="21"/>
      <c r="E692" s="21"/>
      <c r="F692" s="21"/>
      <c r="G692" s="21"/>
      <c r="H692" s="21"/>
      <c r="K692" s="21"/>
    </row>
    <row r="693" spans="3:11" s="20" customFormat="1" ht="19.5" customHeight="1">
      <c r="C693" s="21"/>
      <c r="D693" s="21"/>
      <c r="E693" s="21"/>
      <c r="F693" s="21"/>
      <c r="G693" s="21"/>
      <c r="H693" s="21"/>
      <c r="K693" s="21"/>
    </row>
    <row r="694" spans="3:11" s="20" customFormat="1" ht="19.5" customHeight="1">
      <c r="C694" s="21"/>
      <c r="D694" s="21"/>
      <c r="E694" s="21"/>
      <c r="F694" s="21"/>
      <c r="G694" s="21"/>
      <c r="H694" s="21"/>
      <c r="K694" s="21"/>
    </row>
    <row r="695" spans="3:11" s="20" customFormat="1" ht="19.5" customHeight="1">
      <c r="C695" s="21"/>
      <c r="D695" s="21"/>
      <c r="E695" s="21"/>
      <c r="F695" s="21"/>
      <c r="G695" s="21"/>
      <c r="H695" s="21"/>
      <c r="K695" s="21"/>
    </row>
    <row r="696" spans="3:11" s="20" customFormat="1" ht="19.5" customHeight="1">
      <c r="C696" s="21"/>
      <c r="D696" s="21"/>
      <c r="E696" s="21"/>
      <c r="F696" s="21"/>
      <c r="G696" s="21"/>
      <c r="H696" s="21"/>
      <c r="K696" s="21"/>
    </row>
    <row r="697" spans="3:11" s="20" customFormat="1" ht="19.5" customHeight="1">
      <c r="C697" s="21"/>
      <c r="D697" s="21"/>
      <c r="E697" s="21"/>
      <c r="F697" s="21"/>
      <c r="G697" s="21"/>
      <c r="H697" s="21"/>
      <c r="K697" s="21"/>
    </row>
    <row r="698" spans="3:11" s="20" customFormat="1" ht="19.5" customHeight="1">
      <c r="C698" s="21"/>
      <c r="D698" s="21"/>
      <c r="E698" s="21"/>
      <c r="F698" s="21"/>
      <c r="G698" s="21"/>
      <c r="H698" s="21"/>
      <c r="K698" s="21"/>
    </row>
    <row r="699" spans="3:11" s="20" customFormat="1" ht="19.5" customHeight="1">
      <c r="C699" s="21"/>
      <c r="D699" s="21"/>
      <c r="E699" s="21"/>
      <c r="F699" s="21"/>
      <c r="G699" s="21"/>
      <c r="H699" s="21"/>
      <c r="K699" s="21"/>
    </row>
    <row r="700" spans="3:11" s="20" customFormat="1" ht="19.5" customHeight="1">
      <c r="C700" s="21"/>
      <c r="D700" s="21"/>
      <c r="E700" s="21"/>
      <c r="F700" s="21"/>
      <c r="G700" s="21"/>
      <c r="H700" s="21"/>
      <c r="K700" s="21"/>
    </row>
    <row r="701" spans="3:11" s="20" customFormat="1" ht="19.5" customHeight="1">
      <c r="C701" s="21"/>
      <c r="D701" s="21"/>
      <c r="E701" s="21"/>
      <c r="F701" s="21"/>
      <c r="G701" s="21"/>
      <c r="H701" s="21"/>
      <c r="K701" s="21"/>
    </row>
    <row r="702" spans="3:11" s="20" customFormat="1" ht="19.5" customHeight="1">
      <c r="C702" s="21"/>
      <c r="D702" s="21"/>
      <c r="E702" s="21"/>
      <c r="F702" s="21"/>
      <c r="G702" s="21"/>
      <c r="H702" s="21"/>
      <c r="K702" s="21"/>
    </row>
    <row r="703" spans="3:11" s="20" customFormat="1" ht="19.5" customHeight="1">
      <c r="C703" s="21"/>
      <c r="D703" s="21"/>
      <c r="E703" s="21"/>
      <c r="F703" s="21"/>
      <c r="G703" s="21"/>
      <c r="H703" s="21"/>
      <c r="K703" s="21"/>
    </row>
    <row r="704" spans="3:11" s="20" customFormat="1" ht="19.5" customHeight="1">
      <c r="C704" s="21"/>
      <c r="D704" s="21"/>
      <c r="E704" s="21"/>
      <c r="F704" s="21"/>
      <c r="G704" s="21"/>
      <c r="H704" s="21"/>
      <c r="K704" s="21"/>
    </row>
    <row r="705" spans="3:11" s="20" customFormat="1" ht="19.5" customHeight="1">
      <c r="C705" s="21"/>
      <c r="D705" s="21"/>
      <c r="E705" s="21"/>
      <c r="F705" s="21"/>
      <c r="G705" s="21"/>
      <c r="H705" s="21"/>
      <c r="K705" s="21"/>
    </row>
    <row r="706" spans="3:11" s="20" customFormat="1" ht="19.5" customHeight="1">
      <c r="C706" s="21"/>
      <c r="D706" s="21"/>
      <c r="E706" s="21"/>
      <c r="F706" s="21"/>
      <c r="G706" s="21"/>
      <c r="H706" s="21"/>
      <c r="K706" s="21"/>
    </row>
    <row r="707" spans="3:11" s="20" customFormat="1" ht="19.5" customHeight="1">
      <c r="C707" s="21"/>
      <c r="D707" s="21"/>
      <c r="E707" s="21"/>
      <c r="F707" s="21"/>
      <c r="G707" s="21"/>
      <c r="H707" s="21"/>
      <c r="K707" s="21"/>
    </row>
    <row r="708" spans="3:11" s="20" customFormat="1" ht="19.5" customHeight="1">
      <c r="C708" s="21"/>
      <c r="D708" s="21"/>
      <c r="E708" s="21"/>
      <c r="F708" s="21"/>
      <c r="G708" s="21"/>
      <c r="H708" s="21"/>
      <c r="K708" s="21"/>
    </row>
    <row r="709" spans="3:11" s="20" customFormat="1" ht="19.5" customHeight="1">
      <c r="C709" s="21"/>
      <c r="D709" s="21"/>
      <c r="E709" s="21"/>
      <c r="F709" s="21"/>
      <c r="G709" s="21"/>
      <c r="H709" s="21"/>
      <c r="K709" s="21"/>
    </row>
    <row r="710" spans="3:11" s="20" customFormat="1" ht="19.5" customHeight="1">
      <c r="C710" s="21"/>
      <c r="D710" s="21"/>
      <c r="E710" s="21"/>
      <c r="F710" s="21"/>
      <c r="G710" s="21"/>
      <c r="H710" s="21"/>
      <c r="K710" s="21"/>
    </row>
    <row r="711" spans="3:11" s="20" customFormat="1" ht="19.5" customHeight="1">
      <c r="C711" s="21"/>
      <c r="D711" s="21"/>
      <c r="E711" s="21"/>
      <c r="F711" s="21"/>
      <c r="G711" s="21"/>
      <c r="H711" s="21"/>
      <c r="K711" s="21"/>
    </row>
    <row r="712" spans="3:11" s="20" customFormat="1" ht="19.5" customHeight="1">
      <c r="C712" s="21"/>
      <c r="D712" s="21"/>
      <c r="E712" s="21"/>
      <c r="F712" s="21"/>
      <c r="G712" s="21"/>
      <c r="H712" s="21"/>
      <c r="K712" s="21"/>
    </row>
    <row r="713" spans="3:11" s="20" customFormat="1" ht="19.5" customHeight="1">
      <c r="C713" s="21"/>
      <c r="D713" s="21"/>
      <c r="E713" s="21"/>
      <c r="F713" s="21"/>
      <c r="G713" s="21"/>
      <c r="H713" s="21"/>
      <c r="K713" s="21"/>
    </row>
    <row r="714" spans="3:11" s="20" customFormat="1" ht="19.5" customHeight="1">
      <c r="C714" s="21"/>
      <c r="D714" s="21"/>
      <c r="E714" s="21"/>
      <c r="F714" s="21"/>
      <c r="G714" s="21"/>
      <c r="H714" s="21"/>
      <c r="K714" s="21"/>
    </row>
    <row r="715" spans="3:11" s="20" customFormat="1" ht="19.5" customHeight="1">
      <c r="C715" s="21"/>
      <c r="D715" s="21"/>
      <c r="E715" s="21"/>
      <c r="F715" s="21"/>
      <c r="G715" s="21"/>
      <c r="H715" s="21"/>
      <c r="K715" s="21"/>
    </row>
    <row r="716" spans="3:11" s="20" customFormat="1" ht="19.5" customHeight="1">
      <c r="C716" s="21"/>
      <c r="D716" s="21"/>
      <c r="E716" s="21"/>
      <c r="F716" s="21"/>
      <c r="G716" s="21"/>
      <c r="H716" s="21"/>
      <c r="K716" s="21"/>
    </row>
    <row r="717" spans="3:11" s="20" customFormat="1" ht="19.5" customHeight="1">
      <c r="C717" s="21"/>
      <c r="D717" s="21"/>
      <c r="E717" s="21"/>
      <c r="F717" s="21"/>
      <c r="G717" s="21"/>
      <c r="H717" s="21"/>
      <c r="K717" s="21"/>
    </row>
    <row r="718" spans="3:11" s="20" customFormat="1" ht="19.5" customHeight="1">
      <c r="C718" s="21"/>
      <c r="D718" s="21"/>
      <c r="E718" s="21"/>
      <c r="F718" s="21"/>
      <c r="G718" s="21"/>
      <c r="H718" s="21"/>
      <c r="K718" s="21"/>
    </row>
    <row r="719" spans="3:11" s="20" customFormat="1" ht="19.5" customHeight="1">
      <c r="C719" s="21"/>
      <c r="D719" s="21"/>
      <c r="E719" s="21"/>
      <c r="F719" s="21"/>
      <c r="G719" s="21"/>
      <c r="H719" s="21"/>
      <c r="K719" s="21"/>
    </row>
    <row r="720" spans="3:11" s="20" customFormat="1" ht="19.5" customHeight="1">
      <c r="C720" s="21"/>
      <c r="D720" s="21"/>
      <c r="E720" s="21"/>
      <c r="F720" s="21"/>
      <c r="G720" s="21"/>
      <c r="H720" s="21"/>
      <c r="K720" s="21"/>
    </row>
    <row r="721" spans="3:11" s="20" customFormat="1" ht="19.5" customHeight="1">
      <c r="C721" s="21"/>
      <c r="D721" s="21"/>
      <c r="E721" s="21"/>
      <c r="F721" s="21"/>
      <c r="G721" s="21"/>
      <c r="H721" s="21"/>
      <c r="K721" s="21"/>
    </row>
    <row r="722" spans="3:11" s="20" customFormat="1" ht="19.5" customHeight="1">
      <c r="C722" s="21"/>
      <c r="D722" s="21"/>
      <c r="E722" s="21"/>
      <c r="F722" s="21"/>
      <c r="G722" s="21"/>
      <c r="H722" s="21"/>
      <c r="K722" s="21"/>
    </row>
    <row r="723" spans="3:11" s="20" customFormat="1" ht="19.5" customHeight="1">
      <c r="C723" s="21"/>
      <c r="D723" s="21"/>
      <c r="E723" s="21"/>
      <c r="F723" s="21"/>
      <c r="G723" s="21"/>
      <c r="H723" s="21"/>
      <c r="K723" s="21"/>
    </row>
    <row r="724" spans="3:11" s="20" customFormat="1" ht="19.5" customHeight="1">
      <c r="C724" s="21"/>
      <c r="D724" s="21"/>
      <c r="E724" s="21"/>
      <c r="F724" s="21"/>
      <c r="G724" s="21"/>
      <c r="H724" s="21"/>
      <c r="K724" s="21"/>
    </row>
    <row r="725" spans="3:11" s="20" customFormat="1" ht="19.5" customHeight="1">
      <c r="C725" s="21"/>
      <c r="D725" s="21"/>
      <c r="E725" s="21"/>
      <c r="F725" s="21"/>
      <c r="G725" s="21"/>
      <c r="H725" s="21"/>
      <c r="K725" s="21"/>
    </row>
    <row r="726" spans="3:11" s="20" customFormat="1" ht="19.5" customHeight="1">
      <c r="C726" s="21"/>
      <c r="D726" s="21"/>
      <c r="E726" s="21"/>
      <c r="F726" s="21"/>
      <c r="G726" s="21"/>
      <c r="H726" s="21"/>
      <c r="K726" s="21"/>
    </row>
    <row r="727" spans="3:11" s="20" customFormat="1" ht="19.5" customHeight="1">
      <c r="C727" s="21"/>
      <c r="D727" s="21"/>
      <c r="E727" s="21"/>
      <c r="F727" s="21"/>
      <c r="G727" s="21"/>
      <c r="H727" s="21"/>
      <c r="K727" s="21"/>
    </row>
    <row r="728" spans="3:11" s="20" customFormat="1" ht="19.5" customHeight="1">
      <c r="C728" s="21"/>
      <c r="D728" s="21"/>
      <c r="E728" s="21"/>
      <c r="F728" s="21"/>
      <c r="G728" s="21"/>
      <c r="H728" s="21"/>
      <c r="K728" s="21"/>
    </row>
    <row r="729" spans="3:11" s="20" customFormat="1" ht="19.5" customHeight="1">
      <c r="C729" s="21"/>
      <c r="D729" s="21"/>
      <c r="E729" s="21"/>
      <c r="F729" s="21"/>
      <c r="G729" s="21"/>
      <c r="H729" s="21"/>
      <c r="K729" s="21"/>
    </row>
    <row r="730" spans="3:11" s="20" customFormat="1" ht="19.5" customHeight="1">
      <c r="C730" s="21"/>
      <c r="D730" s="21"/>
      <c r="E730" s="21"/>
      <c r="F730" s="21"/>
      <c r="G730" s="21"/>
      <c r="H730" s="21"/>
      <c r="K730" s="21"/>
    </row>
    <row r="731" spans="3:11" s="20" customFormat="1" ht="19.5" customHeight="1">
      <c r="C731" s="21"/>
      <c r="D731" s="21"/>
      <c r="E731" s="21"/>
      <c r="F731" s="21"/>
      <c r="G731" s="21"/>
      <c r="H731" s="21"/>
      <c r="K731" s="21"/>
    </row>
    <row r="732" spans="3:11" s="20" customFormat="1" ht="19.5" customHeight="1">
      <c r="C732" s="21"/>
      <c r="D732" s="21"/>
      <c r="E732" s="21"/>
      <c r="F732" s="21"/>
      <c r="G732" s="21"/>
      <c r="H732" s="21"/>
      <c r="K732" s="21"/>
    </row>
    <row r="733" spans="3:11" s="20" customFormat="1" ht="19.5" customHeight="1">
      <c r="C733" s="21"/>
      <c r="D733" s="21"/>
      <c r="E733" s="21"/>
      <c r="F733" s="21"/>
      <c r="G733" s="21"/>
      <c r="H733" s="21"/>
      <c r="K733" s="21"/>
    </row>
    <row r="734" spans="3:11" s="20" customFormat="1" ht="19.5" customHeight="1">
      <c r="C734" s="21"/>
      <c r="D734" s="21"/>
      <c r="E734" s="21"/>
      <c r="F734" s="21"/>
      <c r="G734" s="21"/>
      <c r="H734" s="21"/>
      <c r="K734" s="21"/>
    </row>
    <row r="735" spans="3:11" s="20" customFormat="1" ht="19.5" customHeight="1">
      <c r="C735" s="21"/>
      <c r="D735" s="21"/>
      <c r="E735" s="21"/>
      <c r="F735" s="21"/>
      <c r="G735" s="21"/>
      <c r="H735" s="21"/>
      <c r="K735" s="21"/>
    </row>
    <row r="736" spans="3:11" s="20" customFormat="1" ht="19.5" customHeight="1">
      <c r="C736" s="21"/>
      <c r="D736" s="21"/>
      <c r="E736" s="21"/>
      <c r="F736" s="21"/>
      <c r="G736" s="21"/>
      <c r="H736" s="21"/>
      <c r="K736" s="21"/>
    </row>
    <row r="737" spans="3:11" s="20" customFormat="1" ht="19.5" customHeight="1">
      <c r="C737" s="21"/>
      <c r="D737" s="21"/>
      <c r="E737" s="21"/>
      <c r="F737" s="21"/>
      <c r="G737" s="21"/>
      <c r="H737" s="21"/>
      <c r="K737" s="21"/>
    </row>
    <row r="738" spans="3:11" s="20" customFormat="1" ht="19.5" customHeight="1">
      <c r="C738" s="21"/>
      <c r="D738" s="21"/>
      <c r="E738" s="21"/>
      <c r="F738" s="21"/>
      <c r="G738" s="21"/>
      <c r="H738" s="21"/>
      <c r="K738" s="21"/>
    </row>
    <row r="739" spans="3:11" s="20" customFormat="1" ht="19.5" customHeight="1">
      <c r="C739" s="21"/>
      <c r="D739" s="21"/>
      <c r="E739" s="21"/>
      <c r="F739" s="21"/>
      <c r="G739" s="21"/>
      <c r="H739" s="21"/>
      <c r="K739" s="21"/>
    </row>
    <row r="740" spans="3:11" s="20" customFormat="1" ht="19.5" customHeight="1">
      <c r="C740" s="21"/>
      <c r="D740" s="21"/>
      <c r="E740" s="21"/>
      <c r="F740" s="21"/>
      <c r="G740" s="21"/>
      <c r="H740" s="21"/>
      <c r="K740" s="21"/>
    </row>
    <row r="741" spans="3:11" s="20" customFormat="1" ht="19.5" customHeight="1">
      <c r="C741" s="21"/>
      <c r="D741" s="21"/>
      <c r="E741" s="21"/>
      <c r="F741" s="21"/>
      <c r="G741" s="21"/>
      <c r="H741" s="21"/>
      <c r="K741" s="21"/>
    </row>
    <row r="742" spans="3:11" s="20" customFormat="1" ht="19.5" customHeight="1">
      <c r="C742" s="21"/>
      <c r="D742" s="21"/>
      <c r="E742" s="21"/>
      <c r="F742" s="21"/>
      <c r="G742" s="21"/>
      <c r="H742" s="21"/>
      <c r="K742" s="21"/>
    </row>
    <row r="743" spans="3:11" s="20" customFormat="1" ht="19.5" customHeight="1">
      <c r="C743" s="21"/>
      <c r="D743" s="21"/>
      <c r="E743" s="21"/>
      <c r="F743" s="21"/>
      <c r="G743" s="21"/>
      <c r="H743" s="21"/>
      <c r="K743" s="21"/>
    </row>
    <row r="744" spans="3:11" s="20" customFormat="1" ht="19.5" customHeight="1">
      <c r="C744" s="21"/>
      <c r="D744" s="21"/>
      <c r="E744" s="21"/>
      <c r="F744" s="21"/>
      <c r="G744" s="21"/>
      <c r="H744" s="21"/>
      <c r="K744" s="21"/>
    </row>
    <row r="745" spans="3:11" s="20" customFormat="1" ht="19.5" customHeight="1">
      <c r="C745" s="21"/>
      <c r="D745" s="21"/>
      <c r="E745" s="21"/>
      <c r="F745" s="21"/>
      <c r="G745" s="21"/>
      <c r="H745" s="21"/>
      <c r="K745" s="21"/>
    </row>
    <row r="746" spans="3:11" s="20" customFormat="1" ht="19.5" customHeight="1">
      <c r="C746" s="21"/>
      <c r="D746" s="21"/>
      <c r="E746" s="21"/>
      <c r="F746" s="21"/>
      <c r="G746" s="21"/>
      <c r="H746" s="21"/>
      <c r="K746" s="21"/>
    </row>
    <row r="747" spans="3:11" s="20" customFormat="1" ht="19.5" customHeight="1">
      <c r="C747" s="21"/>
      <c r="D747" s="21"/>
      <c r="E747" s="21"/>
      <c r="F747" s="21"/>
      <c r="G747" s="21"/>
      <c r="H747" s="21"/>
      <c r="K747" s="21"/>
    </row>
    <row r="748" spans="3:11" s="20" customFormat="1" ht="19.5" customHeight="1">
      <c r="C748" s="21"/>
      <c r="D748" s="21"/>
      <c r="E748" s="21"/>
      <c r="F748" s="21"/>
      <c r="G748" s="21"/>
      <c r="H748" s="21"/>
      <c r="K748" s="21"/>
    </row>
    <row r="749" spans="3:11" s="20" customFormat="1" ht="19.5" customHeight="1">
      <c r="C749" s="21"/>
      <c r="D749" s="21"/>
      <c r="E749" s="21"/>
      <c r="F749" s="21"/>
      <c r="G749" s="21"/>
      <c r="H749" s="21"/>
      <c r="K749" s="21"/>
    </row>
    <row r="750" spans="3:11" s="20" customFormat="1" ht="19.5" customHeight="1">
      <c r="C750" s="21"/>
      <c r="D750" s="21"/>
      <c r="E750" s="21"/>
      <c r="F750" s="21"/>
      <c r="G750" s="21"/>
      <c r="H750" s="21"/>
      <c r="K750" s="21"/>
    </row>
    <row r="751" spans="3:11" s="20" customFormat="1" ht="19.5" customHeight="1">
      <c r="C751" s="21"/>
      <c r="D751" s="21"/>
      <c r="E751" s="21"/>
      <c r="F751" s="21"/>
      <c r="G751" s="21"/>
      <c r="H751" s="21"/>
      <c r="K751" s="21"/>
    </row>
    <row r="752" spans="3:11" s="20" customFormat="1" ht="19.5" customHeight="1">
      <c r="C752" s="21"/>
      <c r="D752" s="21"/>
      <c r="E752" s="21"/>
      <c r="F752" s="21"/>
      <c r="G752" s="21"/>
      <c r="H752" s="21"/>
      <c r="K752" s="21"/>
    </row>
    <row r="753" spans="3:11" s="20" customFormat="1" ht="19.5" customHeight="1">
      <c r="C753" s="21"/>
      <c r="D753" s="21"/>
      <c r="E753" s="21"/>
      <c r="F753" s="21"/>
      <c r="G753" s="21"/>
      <c r="H753" s="21"/>
      <c r="K753" s="21"/>
    </row>
    <row r="754" spans="3:11" s="20" customFormat="1" ht="19.5" customHeight="1">
      <c r="C754" s="21"/>
      <c r="D754" s="21"/>
      <c r="E754" s="21"/>
      <c r="F754" s="21"/>
      <c r="G754" s="21"/>
      <c r="H754" s="21"/>
      <c r="K754" s="21"/>
    </row>
    <row r="755" spans="3:11" s="20" customFormat="1" ht="19.5" customHeight="1">
      <c r="C755" s="21"/>
      <c r="D755" s="21"/>
      <c r="E755" s="21"/>
      <c r="F755" s="21"/>
      <c r="G755" s="21"/>
      <c r="H755" s="21"/>
      <c r="K755" s="21"/>
    </row>
    <row r="756" spans="3:11" s="20" customFormat="1" ht="19.5" customHeight="1">
      <c r="C756" s="21"/>
      <c r="D756" s="21"/>
      <c r="E756" s="21"/>
      <c r="F756" s="21"/>
      <c r="G756" s="21"/>
      <c r="H756" s="21"/>
      <c r="K756" s="21"/>
    </row>
    <row r="757" spans="3:11" s="20" customFormat="1" ht="19.5" customHeight="1">
      <c r="C757" s="21"/>
      <c r="D757" s="21"/>
      <c r="E757" s="21"/>
      <c r="F757" s="21"/>
      <c r="G757" s="21"/>
      <c r="H757" s="21"/>
      <c r="K757" s="21"/>
    </row>
    <row r="758" spans="3:11" s="20" customFormat="1" ht="19.5" customHeight="1">
      <c r="C758" s="21"/>
      <c r="D758" s="21"/>
      <c r="E758" s="21"/>
      <c r="F758" s="21"/>
      <c r="G758" s="21"/>
      <c r="H758" s="21"/>
      <c r="K758" s="21"/>
    </row>
    <row r="759" spans="3:11" s="20" customFormat="1" ht="19.5" customHeight="1">
      <c r="C759" s="21"/>
      <c r="D759" s="21"/>
      <c r="E759" s="21"/>
      <c r="F759" s="21"/>
      <c r="G759" s="21"/>
      <c r="H759" s="21"/>
      <c r="K759" s="21"/>
    </row>
  </sheetData>
  <autoFilter ref="A12:T456" xr:uid="{3D402FE0-9C5D-4980-ABB3-338D75E708A9}"/>
  <mergeCells count="32">
    <mergeCell ref="A7:J7"/>
    <mergeCell ref="A10:J10"/>
    <mergeCell ref="A8:J9"/>
    <mergeCell ref="A458:M458"/>
    <mergeCell ref="D460:J460"/>
    <mergeCell ref="D11:J11"/>
    <mergeCell ref="K11:O11"/>
    <mergeCell ref="P11:T11"/>
    <mergeCell ref="M459:M460"/>
    <mergeCell ref="A528:J528"/>
    <mergeCell ref="A529:J531"/>
    <mergeCell ref="A532:J532"/>
    <mergeCell ref="A459:A461"/>
    <mergeCell ref="C456:J456"/>
    <mergeCell ref="A11:A12"/>
    <mergeCell ref="B11:B12"/>
    <mergeCell ref="C11:C12"/>
    <mergeCell ref="B459:B461"/>
    <mergeCell ref="C459:C461"/>
    <mergeCell ref="A457:K457"/>
    <mergeCell ref="D459:J459"/>
    <mergeCell ref="A533:J533"/>
    <mergeCell ref="A524:J524"/>
    <mergeCell ref="A525:J525"/>
    <mergeCell ref="A526:J526"/>
    <mergeCell ref="A527:J527"/>
    <mergeCell ref="A6:J6"/>
    <mergeCell ref="C1:H1"/>
    <mergeCell ref="A2:J2"/>
    <mergeCell ref="A3:J3"/>
    <mergeCell ref="A4:J4"/>
    <mergeCell ref="A5:J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B663F-F504-4717-BB81-C54734BA09D1}">
  <sheetPr codeName="Hoja2"/>
  <dimension ref="A1:L77"/>
  <sheetViews>
    <sheetView workbookViewId="0">
      <selection activeCell="F8" sqref="F8"/>
    </sheetView>
  </sheetViews>
  <sheetFormatPr baseColWidth="10" defaultRowHeight="15"/>
  <cols>
    <col min="2" max="2" width="22.85546875" customWidth="1"/>
    <col min="3" max="3" width="13.28515625" customWidth="1"/>
    <col min="4" max="5" width="17.28515625" customWidth="1"/>
    <col min="6" max="6" width="40.140625" customWidth="1"/>
    <col min="9" max="9" width="43.5703125" bestFit="1" customWidth="1"/>
    <col min="10" max="10" width="14.140625" bestFit="1" customWidth="1"/>
    <col min="11" max="11" width="12.5703125" bestFit="1" customWidth="1"/>
    <col min="12" max="12" width="14.140625" bestFit="1" customWidth="1"/>
  </cols>
  <sheetData>
    <row r="1" spans="1:12" ht="57" customHeight="1">
      <c r="A1" s="43"/>
      <c r="B1" s="44"/>
      <c r="C1" s="181"/>
      <c r="D1" s="181"/>
      <c r="E1" s="181"/>
      <c r="F1" s="181"/>
    </row>
    <row r="2" spans="1:12">
      <c r="A2" s="179" t="s">
        <v>2</v>
      </c>
      <c r="B2" s="179"/>
      <c r="C2" s="179"/>
      <c r="D2" s="179"/>
      <c r="E2" s="179"/>
      <c r="F2" s="179"/>
    </row>
    <row r="3" spans="1:12" ht="90.75" customHeight="1">
      <c r="A3" s="182" t="s">
        <v>654</v>
      </c>
      <c r="B3" s="182"/>
      <c r="C3" s="182"/>
      <c r="D3" s="182"/>
      <c r="E3" s="182"/>
      <c r="F3" s="182"/>
    </row>
    <row r="4" spans="1:12" ht="45.75" customHeight="1">
      <c r="A4" s="182" t="s">
        <v>645</v>
      </c>
      <c r="B4" s="182"/>
      <c r="C4" s="182"/>
      <c r="D4" s="182"/>
      <c r="E4" s="182"/>
      <c r="F4" s="182"/>
    </row>
    <row r="5" spans="1:12" ht="51">
      <c r="A5" s="144" t="s">
        <v>4</v>
      </c>
      <c r="B5" s="183" t="s">
        <v>646</v>
      </c>
      <c r="C5" s="144" t="s">
        <v>6</v>
      </c>
      <c r="D5" s="45" t="s">
        <v>651</v>
      </c>
      <c r="E5" s="184" t="s">
        <v>652</v>
      </c>
      <c r="F5" s="184" t="s">
        <v>647</v>
      </c>
    </row>
    <row r="6" spans="1:12" ht="25.5">
      <c r="A6" s="144"/>
      <c r="B6" s="183"/>
      <c r="C6" s="144"/>
      <c r="D6" s="45" t="s">
        <v>648</v>
      </c>
      <c r="E6" s="185"/>
      <c r="F6" s="185"/>
      <c r="J6" s="46"/>
      <c r="K6" s="46"/>
      <c r="L6" s="47"/>
    </row>
    <row r="7" spans="1:12" ht="22.5">
      <c r="A7" s="48">
        <v>1</v>
      </c>
      <c r="B7" s="49" t="s">
        <v>575</v>
      </c>
      <c r="C7" s="50">
        <v>1</v>
      </c>
      <c r="D7" s="52">
        <v>489769</v>
      </c>
      <c r="E7" s="51">
        <f>D7*0.051</f>
        <v>24978.218999999997</v>
      </c>
      <c r="F7" s="51">
        <f>SUM(D7:E7)</f>
        <v>514747.21899999998</v>
      </c>
    </row>
    <row r="8" spans="1:12">
      <c r="A8" s="48">
        <v>2</v>
      </c>
      <c r="B8" s="49" t="s">
        <v>576</v>
      </c>
      <c r="C8" s="50">
        <v>1</v>
      </c>
      <c r="D8" s="52">
        <v>489769</v>
      </c>
      <c r="E8" s="51">
        <f t="shared" ref="E8:E69" si="0">D8*0.051</f>
        <v>24978.218999999997</v>
      </c>
      <c r="F8" s="51">
        <f t="shared" ref="F8:F11" si="1">SUM(D8:E8)</f>
        <v>514747.21899999998</v>
      </c>
    </row>
    <row r="9" spans="1:12">
      <c r="A9" s="48">
        <v>3</v>
      </c>
      <c r="B9" s="49" t="s">
        <v>577</v>
      </c>
      <c r="C9" s="50">
        <v>1</v>
      </c>
      <c r="D9" s="52">
        <v>489769</v>
      </c>
      <c r="E9" s="51">
        <f t="shared" si="0"/>
        <v>24978.218999999997</v>
      </c>
      <c r="F9" s="51">
        <f t="shared" si="1"/>
        <v>514747.21899999998</v>
      </c>
    </row>
    <row r="10" spans="1:12" ht="22.5">
      <c r="A10" s="48">
        <v>4</v>
      </c>
      <c r="B10" s="49" t="s">
        <v>578</v>
      </c>
      <c r="C10" s="50">
        <v>1</v>
      </c>
      <c r="D10" s="52">
        <v>198828</v>
      </c>
      <c r="E10" s="51">
        <f t="shared" si="0"/>
        <v>10140.227999999999</v>
      </c>
      <c r="F10" s="51">
        <f t="shared" si="1"/>
        <v>208968.228</v>
      </c>
    </row>
    <row r="11" spans="1:12" ht="22.5">
      <c r="A11" s="48">
        <v>5</v>
      </c>
      <c r="B11" s="49" t="s">
        <v>579</v>
      </c>
      <c r="C11" s="50">
        <v>1</v>
      </c>
      <c r="D11" s="52">
        <v>198828</v>
      </c>
      <c r="E11" s="51">
        <f t="shared" si="0"/>
        <v>10140.227999999999</v>
      </c>
      <c r="F11" s="51">
        <f t="shared" si="1"/>
        <v>208968.228</v>
      </c>
    </row>
    <row r="12" spans="1:12">
      <c r="A12" s="48">
        <v>6</v>
      </c>
      <c r="B12" s="49" t="s">
        <v>580</v>
      </c>
      <c r="C12" s="50">
        <v>1</v>
      </c>
      <c r="D12" s="52">
        <v>198828</v>
      </c>
      <c r="E12" s="51">
        <f t="shared" si="0"/>
        <v>10140.227999999999</v>
      </c>
      <c r="F12" s="51">
        <f t="shared" ref="F12:F69" si="2">SUM(D12:E12)</f>
        <v>208968.228</v>
      </c>
    </row>
    <row r="13" spans="1:12" ht="22.5">
      <c r="A13" s="48">
        <v>7</v>
      </c>
      <c r="B13" s="49" t="s">
        <v>581</v>
      </c>
      <c r="C13" s="50">
        <v>1</v>
      </c>
      <c r="D13" s="52">
        <v>198828</v>
      </c>
      <c r="E13" s="51">
        <f t="shared" si="0"/>
        <v>10140.227999999999</v>
      </c>
      <c r="F13" s="51">
        <f t="shared" si="2"/>
        <v>208968.228</v>
      </c>
    </row>
    <row r="14" spans="1:12">
      <c r="A14" s="48">
        <v>8</v>
      </c>
      <c r="B14" s="49" t="s">
        <v>582</v>
      </c>
      <c r="C14" s="50">
        <v>1</v>
      </c>
      <c r="D14" s="52">
        <v>198828</v>
      </c>
      <c r="E14" s="51">
        <f t="shared" si="0"/>
        <v>10140.227999999999</v>
      </c>
      <c r="F14" s="51">
        <f t="shared" si="2"/>
        <v>208968.228</v>
      </c>
    </row>
    <row r="15" spans="1:12" ht="22.5">
      <c r="A15" s="48">
        <v>9</v>
      </c>
      <c r="B15" s="49" t="s">
        <v>583</v>
      </c>
      <c r="C15" s="50">
        <v>1</v>
      </c>
      <c r="D15" s="52">
        <v>474456</v>
      </c>
      <c r="E15" s="51">
        <f t="shared" si="0"/>
        <v>24197.255999999998</v>
      </c>
      <c r="F15" s="51">
        <f t="shared" si="2"/>
        <v>498653.25599999999</v>
      </c>
    </row>
    <row r="16" spans="1:12" ht="22.5">
      <c r="A16" s="48">
        <v>10</v>
      </c>
      <c r="B16" s="49" t="s">
        <v>584</v>
      </c>
      <c r="C16" s="50">
        <v>1</v>
      </c>
      <c r="D16" s="52">
        <v>382581</v>
      </c>
      <c r="E16" s="51">
        <f t="shared" si="0"/>
        <v>19511.630999999998</v>
      </c>
      <c r="F16" s="51">
        <f t="shared" si="2"/>
        <v>402092.63099999999</v>
      </c>
    </row>
    <row r="17" spans="1:6">
      <c r="A17" s="48">
        <v>11</v>
      </c>
      <c r="B17" s="49" t="s">
        <v>585</v>
      </c>
      <c r="C17" s="50">
        <v>1</v>
      </c>
      <c r="D17" s="52">
        <v>382581</v>
      </c>
      <c r="E17" s="51">
        <f t="shared" si="0"/>
        <v>19511.630999999998</v>
      </c>
      <c r="F17" s="51">
        <f t="shared" si="2"/>
        <v>402092.63099999999</v>
      </c>
    </row>
    <row r="18" spans="1:6" ht="22.5">
      <c r="A18" s="48">
        <v>12</v>
      </c>
      <c r="B18" s="49" t="s">
        <v>586</v>
      </c>
      <c r="C18" s="50">
        <v>1</v>
      </c>
      <c r="D18" s="52">
        <v>198828</v>
      </c>
      <c r="E18" s="51">
        <f t="shared" si="0"/>
        <v>10140.227999999999</v>
      </c>
      <c r="F18" s="51">
        <f t="shared" si="2"/>
        <v>208968.228</v>
      </c>
    </row>
    <row r="19" spans="1:6" ht="22.5">
      <c r="A19" s="48">
        <v>13</v>
      </c>
      <c r="B19" s="49" t="s">
        <v>587</v>
      </c>
      <c r="C19" s="50">
        <v>1</v>
      </c>
      <c r="D19" s="52">
        <v>198828</v>
      </c>
      <c r="E19" s="51">
        <f t="shared" si="0"/>
        <v>10140.227999999999</v>
      </c>
      <c r="F19" s="51">
        <f t="shared" si="2"/>
        <v>208968.228</v>
      </c>
    </row>
    <row r="20" spans="1:6" ht="22.5">
      <c r="A20" s="48">
        <v>14</v>
      </c>
      <c r="B20" s="49" t="s">
        <v>588</v>
      </c>
      <c r="C20" s="50">
        <v>1</v>
      </c>
      <c r="D20" s="52">
        <v>489769</v>
      </c>
      <c r="E20" s="51">
        <f t="shared" si="0"/>
        <v>24978.218999999997</v>
      </c>
      <c r="F20" s="51">
        <f t="shared" si="2"/>
        <v>514747.21899999998</v>
      </c>
    </row>
    <row r="21" spans="1:6">
      <c r="A21" s="48">
        <v>15</v>
      </c>
      <c r="B21" s="49" t="s">
        <v>589</v>
      </c>
      <c r="C21" s="50">
        <v>1</v>
      </c>
      <c r="D21" s="52">
        <v>198828</v>
      </c>
      <c r="E21" s="51">
        <f t="shared" si="0"/>
        <v>10140.227999999999</v>
      </c>
      <c r="F21" s="51">
        <f t="shared" si="2"/>
        <v>208968.228</v>
      </c>
    </row>
    <row r="22" spans="1:6">
      <c r="A22" s="48">
        <v>16</v>
      </c>
      <c r="B22" s="49" t="s">
        <v>590</v>
      </c>
      <c r="C22" s="50">
        <v>1</v>
      </c>
      <c r="D22" s="52">
        <v>367268</v>
      </c>
      <c r="E22" s="51">
        <f t="shared" si="0"/>
        <v>18730.667999999998</v>
      </c>
      <c r="F22" s="51">
        <f t="shared" si="2"/>
        <v>385998.66800000001</v>
      </c>
    </row>
    <row r="23" spans="1:6" ht="22.5">
      <c r="A23" s="48">
        <v>17</v>
      </c>
      <c r="B23" s="49" t="s">
        <v>591</v>
      </c>
      <c r="C23" s="50">
        <v>1</v>
      </c>
      <c r="D23" s="52">
        <v>367268</v>
      </c>
      <c r="E23" s="51">
        <f t="shared" si="0"/>
        <v>18730.667999999998</v>
      </c>
      <c r="F23" s="51">
        <f t="shared" si="2"/>
        <v>385998.66800000001</v>
      </c>
    </row>
    <row r="24" spans="1:6" ht="22.5">
      <c r="A24" s="48">
        <v>18</v>
      </c>
      <c r="B24" s="49" t="s">
        <v>592</v>
      </c>
      <c r="C24" s="50">
        <v>1</v>
      </c>
      <c r="D24" s="52">
        <v>367268</v>
      </c>
      <c r="E24" s="51">
        <f t="shared" si="0"/>
        <v>18730.667999999998</v>
      </c>
      <c r="F24" s="51">
        <f t="shared" si="2"/>
        <v>385998.66800000001</v>
      </c>
    </row>
    <row r="25" spans="1:6" ht="22.5">
      <c r="A25" s="48">
        <v>19</v>
      </c>
      <c r="B25" s="49" t="s">
        <v>593</v>
      </c>
      <c r="C25" s="50">
        <v>1</v>
      </c>
      <c r="D25" s="52">
        <v>198828</v>
      </c>
      <c r="E25" s="51">
        <f t="shared" si="0"/>
        <v>10140.227999999999</v>
      </c>
      <c r="F25" s="51">
        <f t="shared" si="2"/>
        <v>208968.228</v>
      </c>
    </row>
    <row r="26" spans="1:6" ht="22.5">
      <c r="A26" s="48">
        <v>20</v>
      </c>
      <c r="B26" s="49" t="s">
        <v>594</v>
      </c>
      <c r="C26" s="50">
        <v>1</v>
      </c>
      <c r="D26" s="52">
        <v>229454</v>
      </c>
      <c r="E26" s="51">
        <f t="shared" si="0"/>
        <v>11702.153999999999</v>
      </c>
      <c r="F26" s="51">
        <f t="shared" si="2"/>
        <v>241156.15400000001</v>
      </c>
    </row>
    <row r="27" spans="1:6" ht="22.5">
      <c r="A27" s="48">
        <v>21</v>
      </c>
      <c r="B27" s="49" t="s">
        <v>595</v>
      </c>
      <c r="C27" s="50">
        <v>1</v>
      </c>
      <c r="D27" s="52">
        <v>229454</v>
      </c>
      <c r="E27" s="51">
        <f t="shared" si="0"/>
        <v>11702.153999999999</v>
      </c>
      <c r="F27" s="51">
        <f t="shared" si="2"/>
        <v>241156.15400000001</v>
      </c>
    </row>
    <row r="28" spans="1:6" ht="22.5">
      <c r="A28" s="48">
        <v>22</v>
      </c>
      <c r="B28" s="49" t="s">
        <v>596</v>
      </c>
      <c r="C28" s="50">
        <v>1</v>
      </c>
      <c r="D28" s="52">
        <v>367268</v>
      </c>
      <c r="E28" s="51">
        <f t="shared" si="0"/>
        <v>18730.667999999998</v>
      </c>
      <c r="F28" s="51">
        <f t="shared" si="2"/>
        <v>385998.66800000001</v>
      </c>
    </row>
    <row r="29" spans="1:6" ht="22.5">
      <c r="A29" s="48">
        <v>23</v>
      </c>
      <c r="B29" s="49" t="s">
        <v>597</v>
      </c>
      <c r="C29" s="50">
        <v>1</v>
      </c>
      <c r="D29" s="52">
        <v>367268</v>
      </c>
      <c r="E29" s="51">
        <f t="shared" si="0"/>
        <v>18730.667999999998</v>
      </c>
      <c r="F29" s="51">
        <f t="shared" si="2"/>
        <v>385998.66800000001</v>
      </c>
    </row>
    <row r="30" spans="1:6">
      <c r="A30" s="48">
        <v>24</v>
      </c>
      <c r="B30" s="49" t="s">
        <v>598</v>
      </c>
      <c r="C30" s="50">
        <v>1</v>
      </c>
      <c r="D30" s="52">
        <v>275393</v>
      </c>
      <c r="E30" s="51">
        <f t="shared" si="0"/>
        <v>14045.043</v>
      </c>
      <c r="F30" s="51">
        <f t="shared" si="2"/>
        <v>289438.04300000001</v>
      </c>
    </row>
    <row r="31" spans="1:6">
      <c r="A31" s="48">
        <v>25</v>
      </c>
      <c r="B31" s="49" t="s">
        <v>599</v>
      </c>
      <c r="C31" s="50">
        <v>1</v>
      </c>
      <c r="D31" s="52">
        <v>229454</v>
      </c>
      <c r="E31" s="51">
        <f t="shared" si="0"/>
        <v>11702.153999999999</v>
      </c>
      <c r="F31" s="51">
        <f t="shared" si="2"/>
        <v>241156.15400000001</v>
      </c>
    </row>
    <row r="32" spans="1:6" ht="22.5">
      <c r="A32" s="48">
        <v>26</v>
      </c>
      <c r="B32" s="49" t="s">
        <v>600</v>
      </c>
      <c r="C32" s="50">
        <v>1</v>
      </c>
      <c r="D32" s="52">
        <v>198828</v>
      </c>
      <c r="E32" s="51">
        <f t="shared" si="0"/>
        <v>10140.227999999999</v>
      </c>
      <c r="F32" s="51">
        <f t="shared" si="2"/>
        <v>208968.228</v>
      </c>
    </row>
    <row r="33" spans="1:6" ht="22.5">
      <c r="A33" s="48">
        <v>27</v>
      </c>
      <c r="B33" s="49" t="s">
        <v>601</v>
      </c>
      <c r="C33" s="50">
        <v>1</v>
      </c>
      <c r="D33" s="52">
        <v>367268</v>
      </c>
      <c r="E33" s="51">
        <f t="shared" si="0"/>
        <v>18730.667999999998</v>
      </c>
      <c r="F33" s="51">
        <f t="shared" si="2"/>
        <v>385998.66800000001</v>
      </c>
    </row>
    <row r="34" spans="1:6">
      <c r="A34" s="48">
        <v>28</v>
      </c>
      <c r="B34" s="49" t="s">
        <v>602</v>
      </c>
      <c r="C34" s="50">
        <v>1</v>
      </c>
      <c r="D34" s="52">
        <v>38046</v>
      </c>
      <c r="E34" s="51">
        <f t="shared" si="0"/>
        <v>1940.3459999999998</v>
      </c>
      <c r="F34" s="51">
        <f t="shared" si="2"/>
        <v>39986.345999999998</v>
      </c>
    </row>
    <row r="35" spans="1:6" ht="22.5">
      <c r="A35" s="48">
        <v>29</v>
      </c>
      <c r="B35" s="49" t="s">
        <v>603</v>
      </c>
      <c r="C35" s="50">
        <v>1</v>
      </c>
      <c r="D35" s="52">
        <v>198828</v>
      </c>
      <c r="E35" s="51">
        <f t="shared" si="0"/>
        <v>10140.227999999999</v>
      </c>
      <c r="F35" s="51">
        <f t="shared" si="2"/>
        <v>208968.228</v>
      </c>
    </row>
    <row r="36" spans="1:6">
      <c r="A36" s="48">
        <v>30</v>
      </c>
      <c r="B36" s="49" t="s">
        <v>604</v>
      </c>
      <c r="C36" s="50">
        <v>1</v>
      </c>
      <c r="D36" s="52">
        <v>198828</v>
      </c>
      <c r="E36" s="51">
        <f t="shared" si="0"/>
        <v>10140.227999999999</v>
      </c>
      <c r="F36" s="51">
        <f t="shared" si="2"/>
        <v>208968.228</v>
      </c>
    </row>
    <row r="37" spans="1:6">
      <c r="A37" s="48">
        <v>31</v>
      </c>
      <c r="B37" s="49" t="s">
        <v>605</v>
      </c>
      <c r="C37" s="50">
        <v>1</v>
      </c>
      <c r="D37" s="52">
        <v>198828</v>
      </c>
      <c r="E37" s="51">
        <f t="shared" si="0"/>
        <v>10140.227999999999</v>
      </c>
      <c r="F37" s="51">
        <f t="shared" si="2"/>
        <v>208968.228</v>
      </c>
    </row>
    <row r="38" spans="1:6">
      <c r="A38" s="48">
        <v>32</v>
      </c>
      <c r="B38" s="49" t="s">
        <v>606</v>
      </c>
      <c r="C38" s="50">
        <v>1</v>
      </c>
      <c r="D38" s="52">
        <v>367268</v>
      </c>
      <c r="E38" s="51">
        <f t="shared" si="0"/>
        <v>18730.667999999998</v>
      </c>
      <c r="F38" s="51">
        <f t="shared" si="2"/>
        <v>385998.66800000001</v>
      </c>
    </row>
    <row r="39" spans="1:6">
      <c r="A39" s="48">
        <v>33</v>
      </c>
      <c r="B39" s="49" t="s">
        <v>607</v>
      </c>
      <c r="C39" s="50">
        <v>1</v>
      </c>
      <c r="D39" s="52">
        <v>152891</v>
      </c>
      <c r="E39" s="51">
        <f t="shared" si="0"/>
        <v>7797.4409999999998</v>
      </c>
      <c r="F39" s="51">
        <f t="shared" si="2"/>
        <v>160688.44099999999</v>
      </c>
    </row>
    <row r="40" spans="1:6">
      <c r="A40" s="48">
        <v>34</v>
      </c>
      <c r="B40" s="49" t="s">
        <v>608</v>
      </c>
      <c r="C40" s="50">
        <v>1</v>
      </c>
      <c r="D40" s="52">
        <v>183515</v>
      </c>
      <c r="E40" s="51">
        <f t="shared" si="0"/>
        <v>9359.2649999999994</v>
      </c>
      <c r="F40" s="51">
        <f t="shared" si="2"/>
        <v>192874.26500000001</v>
      </c>
    </row>
    <row r="41" spans="1:6">
      <c r="A41" s="48">
        <v>35</v>
      </c>
      <c r="B41" s="49" t="s">
        <v>609</v>
      </c>
      <c r="C41" s="50">
        <v>1</v>
      </c>
      <c r="D41" s="52">
        <v>214141</v>
      </c>
      <c r="E41" s="51">
        <f t="shared" si="0"/>
        <v>10921.190999999999</v>
      </c>
      <c r="F41" s="51">
        <f t="shared" si="2"/>
        <v>225062.19099999999</v>
      </c>
    </row>
    <row r="42" spans="1:6">
      <c r="A42" s="48">
        <v>36</v>
      </c>
      <c r="B42" s="49" t="s">
        <v>610</v>
      </c>
      <c r="C42" s="50">
        <v>1</v>
      </c>
      <c r="D42" s="52">
        <v>367268</v>
      </c>
      <c r="E42" s="51">
        <f t="shared" si="0"/>
        <v>18730.667999999998</v>
      </c>
      <c r="F42" s="51">
        <f t="shared" si="2"/>
        <v>385998.66800000001</v>
      </c>
    </row>
    <row r="43" spans="1:6">
      <c r="A43" s="48">
        <v>37</v>
      </c>
      <c r="B43" s="49" t="s">
        <v>611</v>
      </c>
      <c r="C43" s="50">
        <v>1</v>
      </c>
      <c r="D43" s="52">
        <v>198828</v>
      </c>
      <c r="E43" s="51">
        <f t="shared" si="0"/>
        <v>10140.227999999999</v>
      </c>
      <c r="F43" s="51">
        <f t="shared" si="2"/>
        <v>208968.228</v>
      </c>
    </row>
    <row r="44" spans="1:6">
      <c r="A44" s="48">
        <v>38</v>
      </c>
      <c r="B44" s="49" t="s">
        <v>612</v>
      </c>
      <c r="C44" s="50">
        <v>1</v>
      </c>
      <c r="D44" s="52">
        <v>198828</v>
      </c>
      <c r="E44" s="51">
        <f t="shared" si="0"/>
        <v>10140.227999999999</v>
      </c>
      <c r="F44" s="51">
        <f t="shared" si="2"/>
        <v>208968.228</v>
      </c>
    </row>
    <row r="45" spans="1:6">
      <c r="A45" s="48">
        <v>39</v>
      </c>
      <c r="B45" s="49" t="s">
        <v>613</v>
      </c>
      <c r="C45" s="50">
        <v>1</v>
      </c>
      <c r="D45" s="52">
        <v>306016</v>
      </c>
      <c r="E45" s="51">
        <f t="shared" si="0"/>
        <v>15606.815999999999</v>
      </c>
      <c r="F45" s="51">
        <f t="shared" si="2"/>
        <v>321622.81599999999</v>
      </c>
    </row>
    <row r="46" spans="1:6" ht="22.5">
      <c r="A46" s="48">
        <v>40</v>
      </c>
      <c r="B46" s="49" t="s">
        <v>614</v>
      </c>
      <c r="C46" s="50">
        <v>1</v>
      </c>
      <c r="D46" s="52">
        <v>198828</v>
      </c>
      <c r="E46" s="51">
        <f t="shared" si="0"/>
        <v>10140.227999999999</v>
      </c>
      <c r="F46" s="51">
        <f t="shared" si="2"/>
        <v>208968.228</v>
      </c>
    </row>
    <row r="47" spans="1:6" ht="22.5">
      <c r="A47" s="48">
        <v>41</v>
      </c>
      <c r="B47" s="49" t="s">
        <v>615</v>
      </c>
      <c r="C47" s="50">
        <v>1</v>
      </c>
      <c r="D47" s="52">
        <v>306016</v>
      </c>
      <c r="E47" s="51">
        <f t="shared" si="0"/>
        <v>15606.815999999999</v>
      </c>
      <c r="F47" s="51">
        <f t="shared" si="2"/>
        <v>321622.81599999999</v>
      </c>
    </row>
    <row r="48" spans="1:6">
      <c r="A48" s="48">
        <v>42</v>
      </c>
      <c r="B48" s="49" t="s">
        <v>616</v>
      </c>
      <c r="C48" s="50">
        <v>1</v>
      </c>
      <c r="D48" s="52">
        <v>198828</v>
      </c>
      <c r="E48" s="51">
        <f t="shared" si="0"/>
        <v>10140.227999999999</v>
      </c>
      <c r="F48" s="51">
        <f t="shared" si="2"/>
        <v>208968.228</v>
      </c>
    </row>
    <row r="49" spans="1:6">
      <c r="A49" s="48">
        <v>43</v>
      </c>
      <c r="B49" s="49" t="s">
        <v>617</v>
      </c>
      <c r="C49" s="50">
        <v>1</v>
      </c>
      <c r="D49" s="52">
        <v>198828</v>
      </c>
      <c r="E49" s="51">
        <f t="shared" si="0"/>
        <v>10140.227999999999</v>
      </c>
      <c r="F49" s="51">
        <f t="shared" si="2"/>
        <v>208968.228</v>
      </c>
    </row>
    <row r="50" spans="1:6">
      <c r="A50" s="48">
        <v>44</v>
      </c>
      <c r="B50" s="49" t="s">
        <v>618</v>
      </c>
      <c r="C50" s="50">
        <v>1</v>
      </c>
      <c r="D50" s="52">
        <v>198828</v>
      </c>
      <c r="E50" s="51">
        <f t="shared" si="0"/>
        <v>10140.227999999999</v>
      </c>
      <c r="F50" s="51">
        <f t="shared" si="2"/>
        <v>208968.228</v>
      </c>
    </row>
    <row r="51" spans="1:6">
      <c r="A51" s="48">
        <v>45</v>
      </c>
      <c r="B51" s="49" t="s">
        <v>619</v>
      </c>
      <c r="C51" s="50">
        <v>1</v>
      </c>
      <c r="D51" s="52">
        <v>275393</v>
      </c>
      <c r="E51" s="51">
        <f t="shared" si="0"/>
        <v>14045.043</v>
      </c>
      <c r="F51" s="51">
        <f t="shared" si="2"/>
        <v>289438.04300000001</v>
      </c>
    </row>
    <row r="52" spans="1:6">
      <c r="A52" s="48">
        <v>46</v>
      </c>
      <c r="B52" s="49" t="s">
        <v>620</v>
      </c>
      <c r="C52" s="50">
        <v>1</v>
      </c>
      <c r="D52" s="52">
        <v>99297</v>
      </c>
      <c r="E52" s="51">
        <f t="shared" si="0"/>
        <v>5064.1469999999999</v>
      </c>
      <c r="F52" s="51">
        <f t="shared" si="2"/>
        <v>104361.147</v>
      </c>
    </row>
    <row r="53" spans="1:6">
      <c r="A53" s="48">
        <v>47</v>
      </c>
      <c r="B53" s="49" t="s">
        <v>621</v>
      </c>
      <c r="C53" s="50">
        <v>1</v>
      </c>
      <c r="D53" s="52">
        <v>1301338</v>
      </c>
      <c r="E53" s="51">
        <f t="shared" si="0"/>
        <v>66368.237999999998</v>
      </c>
      <c r="F53" s="51">
        <f t="shared" si="2"/>
        <v>1367706.2379999999</v>
      </c>
    </row>
    <row r="54" spans="1:6">
      <c r="A54" s="48">
        <v>48</v>
      </c>
      <c r="B54" s="49" t="s">
        <v>622</v>
      </c>
      <c r="C54" s="50">
        <v>1</v>
      </c>
      <c r="D54" s="52">
        <v>275393</v>
      </c>
      <c r="E54" s="51">
        <f t="shared" si="0"/>
        <v>14045.043</v>
      </c>
      <c r="F54" s="51">
        <f t="shared" si="2"/>
        <v>289438.04300000001</v>
      </c>
    </row>
    <row r="55" spans="1:6">
      <c r="A55" s="48">
        <v>49</v>
      </c>
      <c r="B55" s="49" t="s">
        <v>623</v>
      </c>
      <c r="C55" s="50">
        <v>1</v>
      </c>
      <c r="D55" s="52">
        <v>275393</v>
      </c>
      <c r="E55" s="51">
        <f t="shared" si="0"/>
        <v>14045.043</v>
      </c>
      <c r="F55" s="51">
        <f t="shared" si="2"/>
        <v>289438.04300000001</v>
      </c>
    </row>
    <row r="56" spans="1:6">
      <c r="A56" s="48">
        <v>50</v>
      </c>
      <c r="B56" s="49" t="s">
        <v>624</v>
      </c>
      <c r="C56" s="50">
        <v>1</v>
      </c>
      <c r="D56" s="52">
        <v>7962330</v>
      </c>
      <c r="E56" s="51">
        <f t="shared" si="0"/>
        <v>406078.82999999996</v>
      </c>
      <c r="F56" s="51">
        <f t="shared" si="2"/>
        <v>8368408.8300000001</v>
      </c>
    </row>
    <row r="57" spans="1:6">
      <c r="A57" s="48">
        <v>51</v>
      </c>
      <c r="B57" s="49" t="s">
        <v>625</v>
      </c>
      <c r="C57" s="50">
        <v>1</v>
      </c>
      <c r="D57" s="52">
        <v>4134174</v>
      </c>
      <c r="E57" s="51">
        <f t="shared" si="0"/>
        <v>210842.87399999998</v>
      </c>
      <c r="F57" s="51">
        <f t="shared" si="2"/>
        <v>4345016.8739999998</v>
      </c>
    </row>
    <row r="58" spans="1:6">
      <c r="A58" s="48">
        <v>52</v>
      </c>
      <c r="B58" s="49" t="s">
        <v>626</v>
      </c>
      <c r="C58" s="50">
        <v>1</v>
      </c>
      <c r="D58" s="52">
        <v>688833</v>
      </c>
      <c r="E58" s="51">
        <f t="shared" si="0"/>
        <v>35130.483</v>
      </c>
      <c r="F58" s="51">
        <f t="shared" si="2"/>
        <v>723963.48300000001</v>
      </c>
    </row>
    <row r="59" spans="1:6">
      <c r="A59" s="48">
        <v>53</v>
      </c>
      <c r="B59" s="49" t="s">
        <v>627</v>
      </c>
      <c r="C59" s="50">
        <v>1</v>
      </c>
      <c r="D59" s="52">
        <v>2449785</v>
      </c>
      <c r="E59" s="51">
        <f t="shared" si="0"/>
        <v>124939.03499999999</v>
      </c>
      <c r="F59" s="51">
        <f t="shared" si="2"/>
        <v>2574724.0350000001</v>
      </c>
    </row>
    <row r="60" spans="1:6" ht="22.5">
      <c r="A60" s="48">
        <v>54</v>
      </c>
      <c r="B60" s="49" t="s">
        <v>628</v>
      </c>
      <c r="C60" s="50">
        <v>1</v>
      </c>
      <c r="D60" s="52">
        <v>1071648</v>
      </c>
      <c r="E60" s="51">
        <f t="shared" si="0"/>
        <v>54654.047999999995</v>
      </c>
      <c r="F60" s="51">
        <f t="shared" si="2"/>
        <v>1126302.048</v>
      </c>
    </row>
    <row r="61" spans="1:6" ht="22.5">
      <c r="A61" s="48">
        <v>55</v>
      </c>
      <c r="B61" s="49" t="s">
        <v>629</v>
      </c>
      <c r="C61" s="50">
        <v>1</v>
      </c>
      <c r="D61" s="52">
        <v>1377901</v>
      </c>
      <c r="E61" s="51">
        <f t="shared" si="0"/>
        <v>70272.951000000001</v>
      </c>
      <c r="F61" s="51">
        <f t="shared" si="2"/>
        <v>1448173.9509999999</v>
      </c>
    </row>
    <row r="62" spans="1:6" ht="22.5">
      <c r="A62" s="48">
        <v>56</v>
      </c>
      <c r="B62" s="49" t="s">
        <v>630</v>
      </c>
      <c r="C62" s="50">
        <v>1</v>
      </c>
      <c r="D62" s="52">
        <v>995085</v>
      </c>
      <c r="E62" s="51">
        <f t="shared" si="0"/>
        <v>50749.334999999999</v>
      </c>
      <c r="F62" s="51">
        <f t="shared" si="2"/>
        <v>1045834.335</v>
      </c>
    </row>
    <row r="63" spans="1:6" ht="22.5">
      <c r="A63" s="48">
        <v>57</v>
      </c>
      <c r="B63" s="49" t="s">
        <v>631</v>
      </c>
      <c r="C63" s="50">
        <v>1</v>
      </c>
      <c r="D63" s="52">
        <v>198828</v>
      </c>
      <c r="E63" s="51">
        <f t="shared" si="0"/>
        <v>10140.227999999999</v>
      </c>
      <c r="F63" s="51">
        <f t="shared" si="2"/>
        <v>208968.228</v>
      </c>
    </row>
    <row r="64" spans="1:6" ht="22.5">
      <c r="A64" s="48">
        <v>58</v>
      </c>
      <c r="B64" s="49" t="s">
        <v>632</v>
      </c>
      <c r="C64" s="50">
        <v>1</v>
      </c>
      <c r="D64" s="52">
        <v>367268</v>
      </c>
      <c r="E64" s="51">
        <f t="shared" si="0"/>
        <v>18730.667999999998</v>
      </c>
      <c r="F64" s="51">
        <f t="shared" si="2"/>
        <v>385998.66800000001</v>
      </c>
    </row>
    <row r="65" spans="1:6">
      <c r="A65" s="48">
        <v>59</v>
      </c>
      <c r="B65" s="49" t="s">
        <v>633</v>
      </c>
      <c r="C65" s="50">
        <v>1</v>
      </c>
      <c r="D65" s="52">
        <v>30390</v>
      </c>
      <c r="E65" s="51">
        <f t="shared" si="0"/>
        <v>1549.8899999999999</v>
      </c>
      <c r="F65" s="51">
        <f t="shared" si="2"/>
        <v>31939.89</v>
      </c>
    </row>
    <row r="66" spans="1:6">
      <c r="A66" s="48">
        <v>60</v>
      </c>
      <c r="B66" s="49" t="s">
        <v>634</v>
      </c>
      <c r="C66" s="50">
        <v>1</v>
      </c>
      <c r="D66" s="52">
        <v>45703</v>
      </c>
      <c r="E66" s="51">
        <f t="shared" si="0"/>
        <v>2330.8530000000001</v>
      </c>
      <c r="F66" s="51">
        <f t="shared" si="2"/>
        <v>48033.853000000003</v>
      </c>
    </row>
    <row r="67" spans="1:6">
      <c r="A67" s="48">
        <v>61</v>
      </c>
      <c r="B67" s="49" t="s">
        <v>635</v>
      </c>
      <c r="C67" s="50">
        <v>1</v>
      </c>
      <c r="D67" s="52">
        <v>367268</v>
      </c>
      <c r="E67" s="51">
        <f t="shared" si="0"/>
        <v>18730.667999999998</v>
      </c>
      <c r="F67" s="51">
        <f t="shared" si="2"/>
        <v>385998.66800000001</v>
      </c>
    </row>
    <row r="68" spans="1:6">
      <c r="A68" s="48">
        <v>62</v>
      </c>
      <c r="B68" s="49" t="s">
        <v>636</v>
      </c>
      <c r="C68" s="50">
        <v>1</v>
      </c>
      <c r="D68" s="52">
        <v>198828</v>
      </c>
      <c r="E68" s="51">
        <f t="shared" si="0"/>
        <v>10140.227999999999</v>
      </c>
      <c r="F68" s="51">
        <f t="shared" si="2"/>
        <v>208968.228</v>
      </c>
    </row>
    <row r="69" spans="1:6" ht="22.5">
      <c r="A69" s="48">
        <v>63</v>
      </c>
      <c r="B69" s="49" t="s">
        <v>637</v>
      </c>
      <c r="C69" s="50">
        <v>1</v>
      </c>
      <c r="D69" s="52">
        <v>543363</v>
      </c>
      <c r="E69" s="51">
        <f t="shared" si="0"/>
        <v>27711.512999999999</v>
      </c>
      <c r="F69" s="51">
        <f t="shared" si="2"/>
        <v>571074.51300000004</v>
      </c>
    </row>
    <row r="70" spans="1:6">
      <c r="A70" s="179" t="s">
        <v>638</v>
      </c>
      <c r="B70" s="179"/>
      <c r="C70" s="179"/>
      <c r="D70" s="179"/>
      <c r="E70" s="179"/>
      <c r="F70" s="179"/>
    </row>
    <row r="71" spans="1:6" ht="207" customHeight="1">
      <c r="A71" s="180" t="s">
        <v>653</v>
      </c>
      <c r="B71" s="180"/>
      <c r="C71" s="180"/>
      <c r="D71" s="180"/>
      <c r="E71" s="180"/>
      <c r="F71" s="180"/>
    </row>
    <row r="72" spans="1:6" ht="54" customHeight="1">
      <c r="A72" s="176"/>
      <c r="B72" s="177"/>
      <c r="C72" s="177"/>
      <c r="D72" s="177"/>
      <c r="E72" s="177"/>
      <c r="F72" s="178"/>
    </row>
    <row r="73" spans="1:6">
      <c r="A73" s="168" t="s">
        <v>649</v>
      </c>
      <c r="B73" s="139"/>
      <c r="C73" s="139"/>
      <c r="D73" s="139"/>
      <c r="E73" s="139"/>
      <c r="F73" s="169"/>
    </row>
    <row r="74" spans="1:6">
      <c r="A74" s="168" t="s">
        <v>642</v>
      </c>
      <c r="B74" s="139"/>
      <c r="C74" s="139"/>
      <c r="D74" s="139"/>
      <c r="E74" s="139"/>
      <c r="F74" s="169"/>
    </row>
    <row r="75" spans="1:6">
      <c r="A75" s="170" t="s">
        <v>650</v>
      </c>
      <c r="B75" s="171"/>
      <c r="C75" s="171"/>
      <c r="D75" s="171"/>
      <c r="E75" s="171"/>
      <c r="F75" s="172"/>
    </row>
    <row r="76" spans="1:6">
      <c r="A76" s="170"/>
      <c r="B76" s="171"/>
      <c r="C76" s="171"/>
      <c r="D76" s="171"/>
      <c r="E76" s="171"/>
      <c r="F76" s="172"/>
    </row>
    <row r="77" spans="1:6">
      <c r="A77" s="173" t="s">
        <v>643</v>
      </c>
      <c r="B77" s="174"/>
      <c r="C77" s="174"/>
      <c r="D77" s="174"/>
      <c r="E77" s="174"/>
      <c r="F77" s="175"/>
    </row>
  </sheetData>
  <mergeCells count="17">
    <mergeCell ref="A70:F70"/>
    <mergeCell ref="A71:F71"/>
    <mergeCell ref="A73:F73"/>
    <mergeCell ref="C1:F1"/>
    <mergeCell ref="A2:F2"/>
    <mergeCell ref="A3:F3"/>
    <mergeCell ref="A4:F4"/>
    <mergeCell ref="A5:A6"/>
    <mergeCell ref="B5:B6"/>
    <mergeCell ref="C5:C6"/>
    <mergeCell ref="E5:E6"/>
    <mergeCell ref="F5:F6"/>
    <mergeCell ref="A74:F74"/>
    <mergeCell ref="A75:F75"/>
    <mergeCell ref="A77:F77"/>
    <mergeCell ref="A72:F72"/>
    <mergeCell ref="A76:F7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2D6A0-35A8-4E5A-B133-FC9658252D15}">
  <sheetPr codeName="Hoja3"/>
  <dimension ref="A1:J451"/>
  <sheetViews>
    <sheetView zoomScale="80" zoomScaleNormal="80" workbookViewId="0">
      <selection activeCell="D16" sqref="D16"/>
    </sheetView>
  </sheetViews>
  <sheetFormatPr baseColWidth="10" defaultColWidth="13" defaultRowHeight="15"/>
  <cols>
    <col min="1" max="1" width="8.28515625" style="41" customWidth="1"/>
    <col min="2" max="2" width="57.42578125" customWidth="1"/>
    <col min="3" max="3" width="21.5703125" style="41" customWidth="1"/>
    <col min="4" max="4" width="17.85546875" style="41" customWidth="1"/>
    <col min="5" max="5" width="21.7109375" style="42" customWidth="1"/>
    <col min="6" max="6" width="19" style="41" customWidth="1"/>
    <col min="7" max="7" width="24" style="41" customWidth="1"/>
    <col min="8" max="10" width="22.85546875" customWidth="1"/>
  </cols>
  <sheetData>
    <row r="1" spans="1:10" ht="26.25" customHeight="1">
      <c r="A1" s="189" t="s">
        <v>656</v>
      </c>
      <c r="B1" s="190"/>
      <c r="C1" s="190"/>
      <c r="D1" s="190"/>
      <c r="E1" s="190"/>
      <c r="F1" s="190"/>
      <c r="G1" s="190"/>
      <c r="H1" s="190"/>
      <c r="I1" s="190"/>
      <c r="J1" s="191"/>
    </row>
    <row r="2" spans="1:10" ht="15.75" customHeight="1">
      <c r="A2" s="192"/>
      <c r="B2" s="193"/>
      <c r="C2" s="193"/>
      <c r="D2" s="193"/>
      <c r="E2" s="193"/>
      <c r="F2" s="193"/>
      <c r="G2" s="193"/>
      <c r="H2" s="193"/>
      <c r="I2" s="193"/>
      <c r="J2" s="194"/>
    </row>
    <row r="3" spans="1:10" ht="15" customHeight="1">
      <c r="A3" s="192"/>
      <c r="B3" s="193"/>
      <c r="C3" s="193"/>
      <c r="D3" s="193"/>
      <c r="E3" s="193"/>
      <c r="F3" s="193"/>
      <c r="G3" s="193"/>
      <c r="H3" s="193"/>
      <c r="I3" s="193"/>
      <c r="J3" s="194"/>
    </row>
    <row r="4" spans="1:10" ht="15.75" customHeight="1">
      <c r="A4" s="192"/>
      <c r="B4" s="193"/>
      <c r="C4" s="193"/>
      <c r="D4" s="193"/>
      <c r="E4" s="193"/>
      <c r="F4" s="193"/>
      <c r="G4" s="193"/>
      <c r="H4" s="193"/>
      <c r="I4" s="193"/>
      <c r="J4" s="194"/>
    </row>
    <row r="5" spans="1:10" ht="15.75" customHeight="1" thickBot="1">
      <c r="A5" s="195"/>
      <c r="B5" s="196"/>
      <c r="C5" s="196"/>
      <c r="D5" s="196"/>
      <c r="E5" s="196"/>
      <c r="F5" s="196"/>
      <c r="G5" s="196"/>
      <c r="H5" s="196"/>
      <c r="I5" s="196"/>
      <c r="J5" s="197"/>
    </row>
    <row r="6" spans="1:10" ht="87.75" customHeight="1" thickBot="1">
      <c r="A6" s="186" t="s">
        <v>665</v>
      </c>
      <c r="B6" s="187"/>
      <c r="C6" s="187"/>
      <c r="D6" s="187"/>
      <c r="E6" s="187"/>
      <c r="F6" s="187"/>
      <c r="G6" s="187"/>
      <c r="H6" s="187"/>
      <c r="I6" s="187"/>
      <c r="J6" s="188"/>
    </row>
    <row r="7" spans="1:10" s="54" customFormat="1" ht="93.75" customHeight="1" thickBot="1">
      <c r="A7" s="22" t="s">
        <v>4</v>
      </c>
      <c r="B7" s="23" t="s">
        <v>644</v>
      </c>
      <c r="C7" s="23" t="s">
        <v>15</v>
      </c>
      <c r="D7" s="24" t="s">
        <v>658</v>
      </c>
      <c r="E7" s="24" t="s">
        <v>659</v>
      </c>
      <c r="F7" s="24" t="s">
        <v>660</v>
      </c>
      <c r="G7" s="24" t="s">
        <v>661</v>
      </c>
      <c r="H7" s="25" t="s">
        <v>662</v>
      </c>
      <c r="I7" s="25" t="s">
        <v>663</v>
      </c>
      <c r="J7" s="85" t="s">
        <v>664</v>
      </c>
    </row>
    <row r="8" spans="1:10" s="30" customFormat="1" ht="14.25">
      <c r="A8" s="26">
        <v>1</v>
      </c>
      <c r="B8" s="27" t="s">
        <v>14</v>
      </c>
      <c r="C8" s="28" t="s">
        <v>15</v>
      </c>
      <c r="D8" s="29">
        <v>62000</v>
      </c>
      <c r="E8" s="29">
        <v>110000</v>
      </c>
      <c r="F8" s="29">
        <v>107000</v>
      </c>
      <c r="G8" s="29">
        <v>27000</v>
      </c>
      <c r="H8" s="29">
        <v>107000</v>
      </c>
      <c r="I8" s="29">
        <v>107000</v>
      </c>
      <c r="J8" s="29">
        <v>110000</v>
      </c>
    </row>
    <row r="9" spans="1:10" s="30" customFormat="1" ht="14.25">
      <c r="A9" s="31">
        <v>2</v>
      </c>
      <c r="B9" s="32" t="s">
        <v>16</v>
      </c>
      <c r="C9" s="33" t="s">
        <v>15</v>
      </c>
      <c r="D9" s="29">
        <v>25000</v>
      </c>
      <c r="E9" s="29">
        <v>36999</v>
      </c>
      <c r="F9" s="29">
        <v>45999</v>
      </c>
      <c r="G9" s="29">
        <v>31000</v>
      </c>
      <c r="H9" s="29">
        <v>45999</v>
      </c>
      <c r="I9" s="29">
        <v>45999</v>
      </c>
      <c r="J9" s="29">
        <v>36999</v>
      </c>
    </row>
    <row r="10" spans="1:10" s="30" customFormat="1" ht="14.25">
      <c r="A10" s="31">
        <v>3</v>
      </c>
      <c r="B10" s="32" t="s">
        <v>17</v>
      </c>
      <c r="C10" s="33" t="s">
        <v>18</v>
      </c>
      <c r="D10" s="29" t="s">
        <v>19</v>
      </c>
      <c r="E10" s="9" t="s">
        <v>19</v>
      </c>
      <c r="F10" s="9" t="s">
        <v>19</v>
      </c>
      <c r="G10" s="9" t="s">
        <v>19</v>
      </c>
      <c r="H10" s="9" t="s">
        <v>19</v>
      </c>
      <c r="I10" s="9" t="s">
        <v>19</v>
      </c>
      <c r="J10" s="9" t="s">
        <v>19</v>
      </c>
    </row>
    <row r="11" spans="1:10" s="30" customFormat="1" ht="14.25">
      <c r="A11" s="31">
        <v>4</v>
      </c>
      <c r="B11" s="32" t="s">
        <v>20</v>
      </c>
      <c r="C11" s="33" t="s">
        <v>18</v>
      </c>
      <c r="D11" s="29">
        <v>59500</v>
      </c>
      <c r="E11" s="29">
        <v>59500</v>
      </c>
      <c r="F11" s="29">
        <v>59500</v>
      </c>
      <c r="G11" s="29">
        <v>59500</v>
      </c>
      <c r="H11" s="29">
        <v>59500</v>
      </c>
      <c r="I11" s="29">
        <v>59500</v>
      </c>
      <c r="J11" s="29">
        <v>59500</v>
      </c>
    </row>
    <row r="12" spans="1:10" s="30" customFormat="1" ht="14.25">
      <c r="A12" s="31">
        <v>5</v>
      </c>
      <c r="B12" s="32" t="s">
        <v>21</v>
      </c>
      <c r="C12" s="33" t="s">
        <v>18</v>
      </c>
      <c r="D12" s="29">
        <v>59500</v>
      </c>
      <c r="E12" s="29">
        <v>59500</v>
      </c>
      <c r="F12" s="29">
        <v>59500</v>
      </c>
      <c r="G12" s="29">
        <v>59500</v>
      </c>
      <c r="H12" s="29">
        <v>59500</v>
      </c>
      <c r="I12" s="29">
        <v>59500</v>
      </c>
      <c r="J12" s="29">
        <v>59500</v>
      </c>
    </row>
    <row r="13" spans="1:10" s="30" customFormat="1" ht="14.25">
      <c r="A13" s="31">
        <v>6</v>
      </c>
      <c r="B13" s="32" t="s">
        <v>22</v>
      </c>
      <c r="C13" s="33" t="s">
        <v>18</v>
      </c>
      <c r="D13" s="29">
        <v>59500</v>
      </c>
      <c r="E13" s="29">
        <v>59500</v>
      </c>
      <c r="F13" s="29">
        <v>59500</v>
      </c>
      <c r="G13" s="29">
        <v>59500</v>
      </c>
      <c r="H13" s="29">
        <v>59500</v>
      </c>
      <c r="I13" s="29">
        <v>59500</v>
      </c>
      <c r="J13" s="29">
        <v>59500</v>
      </c>
    </row>
    <row r="14" spans="1:10" s="30" customFormat="1" ht="14.25">
      <c r="A14" s="31">
        <v>7</v>
      </c>
      <c r="B14" s="32" t="s">
        <v>23</v>
      </c>
      <c r="C14" s="33" t="s">
        <v>18</v>
      </c>
      <c r="D14" s="29">
        <v>59500</v>
      </c>
      <c r="E14" s="29">
        <v>59500</v>
      </c>
      <c r="F14" s="29">
        <v>59500</v>
      </c>
      <c r="G14" s="29">
        <v>59500</v>
      </c>
      <c r="H14" s="29">
        <v>59500</v>
      </c>
      <c r="I14" s="29">
        <v>59500</v>
      </c>
      <c r="J14" s="29">
        <v>59500</v>
      </c>
    </row>
    <row r="15" spans="1:10" s="30" customFormat="1" ht="14.25">
      <c r="A15" s="31">
        <v>8</v>
      </c>
      <c r="B15" s="32" t="s">
        <v>24</v>
      </c>
      <c r="C15" s="33" t="s">
        <v>15</v>
      </c>
      <c r="D15" s="29" t="s">
        <v>69</v>
      </c>
      <c r="E15" s="29">
        <v>357000</v>
      </c>
      <c r="F15" s="29">
        <v>45000</v>
      </c>
      <c r="G15" s="29">
        <v>110000</v>
      </c>
      <c r="H15" s="29">
        <v>45000</v>
      </c>
      <c r="I15" s="29">
        <v>45000</v>
      </c>
      <c r="J15" s="29">
        <v>357000</v>
      </c>
    </row>
    <row r="16" spans="1:10" s="30" customFormat="1" ht="14.25">
      <c r="A16" s="31">
        <v>9</v>
      </c>
      <c r="B16" s="32" t="s">
        <v>25</v>
      </c>
      <c r="C16" s="33" t="s">
        <v>15</v>
      </c>
      <c r="D16" s="29">
        <v>5138000</v>
      </c>
      <c r="E16" s="29">
        <v>5789000</v>
      </c>
      <c r="F16" s="29">
        <v>5750000</v>
      </c>
      <c r="G16" s="29">
        <v>6496001</v>
      </c>
      <c r="H16" s="29">
        <v>5750000</v>
      </c>
      <c r="I16" s="29">
        <v>5750000</v>
      </c>
      <c r="J16" s="29">
        <v>5789000</v>
      </c>
    </row>
    <row r="17" spans="1:10" s="30" customFormat="1" ht="14.25">
      <c r="A17" s="31">
        <v>11</v>
      </c>
      <c r="B17" s="32" t="s">
        <v>26</v>
      </c>
      <c r="C17" s="33" t="s">
        <v>15</v>
      </c>
      <c r="D17" s="29" t="s">
        <v>19</v>
      </c>
      <c r="E17" s="9" t="s">
        <v>19</v>
      </c>
      <c r="F17" s="9" t="s">
        <v>19</v>
      </c>
      <c r="G17" s="9" t="s">
        <v>19</v>
      </c>
      <c r="H17" s="9" t="s">
        <v>19</v>
      </c>
      <c r="I17" s="9" t="s">
        <v>19</v>
      </c>
      <c r="J17" s="9" t="s">
        <v>19</v>
      </c>
    </row>
    <row r="18" spans="1:10" s="30" customFormat="1" ht="14.25">
      <c r="A18" s="31">
        <v>12</v>
      </c>
      <c r="B18" s="32" t="s">
        <v>27</v>
      </c>
      <c r="C18" s="33" t="s">
        <v>28</v>
      </c>
      <c r="D18" s="9" t="s">
        <v>19</v>
      </c>
      <c r="E18" s="9" t="s">
        <v>19</v>
      </c>
      <c r="F18" s="29">
        <v>593000</v>
      </c>
      <c r="G18" s="9" t="s">
        <v>19</v>
      </c>
      <c r="H18" s="29">
        <v>593000</v>
      </c>
      <c r="I18" s="29">
        <v>593000</v>
      </c>
      <c r="J18" s="9" t="s">
        <v>19</v>
      </c>
    </row>
    <row r="19" spans="1:10" s="30" customFormat="1" ht="14.25">
      <c r="A19" s="31">
        <v>13</v>
      </c>
      <c r="B19" s="32" t="s">
        <v>29</v>
      </c>
      <c r="C19" s="33" t="s">
        <v>15</v>
      </c>
      <c r="D19" s="29">
        <v>1443000</v>
      </c>
      <c r="E19" s="29">
        <v>939000</v>
      </c>
      <c r="F19" s="29">
        <v>1103000</v>
      </c>
      <c r="G19" s="29">
        <v>460000</v>
      </c>
      <c r="H19" s="29">
        <v>1103000</v>
      </c>
      <c r="I19" s="29">
        <v>1103000</v>
      </c>
      <c r="J19" s="29">
        <v>939000</v>
      </c>
    </row>
    <row r="20" spans="1:10" s="30" customFormat="1" ht="14.25">
      <c r="A20" s="31">
        <v>15</v>
      </c>
      <c r="B20" s="32" t="s">
        <v>30</v>
      </c>
      <c r="C20" s="33" t="s">
        <v>28</v>
      </c>
      <c r="D20" s="9" t="s">
        <v>19</v>
      </c>
      <c r="E20" s="9" t="s">
        <v>19</v>
      </c>
      <c r="F20" s="9" t="s">
        <v>19</v>
      </c>
      <c r="G20" s="29">
        <v>1110999</v>
      </c>
      <c r="H20" s="9" t="s">
        <v>19</v>
      </c>
      <c r="I20" s="9" t="s">
        <v>19</v>
      </c>
      <c r="J20" s="9" t="s">
        <v>19</v>
      </c>
    </row>
    <row r="21" spans="1:10" s="30" customFormat="1" ht="14.25">
      <c r="A21" s="31">
        <v>16</v>
      </c>
      <c r="B21" s="32" t="s">
        <v>31</v>
      </c>
      <c r="C21" s="33" t="s">
        <v>15</v>
      </c>
      <c r="D21" s="9" t="s">
        <v>19</v>
      </c>
      <c r="E21" s="9" t="s">
        <v>19</v>
      </c>
      <c r="F21" s="9" t="s">
        <v>19</v>
      </c>
      <c r="G21" s="9" t="s">
        <v>19</v>
      </c>
      <c r="H21" s="9" t="s">
        <v>19</v>
      </c>
      <c r="I21" s="9" t="s">
        <v>19</v>
      </c>
      <c r="J21" s="9" t="s">
        <v>19</v>
      </c>
    </row>
    <row r="22" spans="1:10" s="30" customFormat="1" ht="14.25">
      <c r="A22" s="31">
        <v>17</v>
      </c>
      <c r="B22" s="32" t="s">
        <v>32</v>
      </c>
      <c r="C22" s="33" t="s">
        <v>15</v>
      </c>
      <c r="D22" s="29">
        <v>413000</v>
      </c>
      <c r="E22" s="29">
        <v>265000</v>
      </c>
      <c r="F22" s="29">
        <v>277999</v>
      </c>
      <c r="G22" s="29">
        <v>418001</v>
      </c>
      <c r="H22" s="29">
        <v>277999</v>
      </c>
      <c r="I22" s="29">
        <v>277999</v>
      </c>
      <c r="J22" s="29">
        <v>265000</v>
      </c>
    </row>
    <row r="23" spans="1:10" s="30" customFormat="1" ht="14.25">
      <c r="A23" s="31">
        <v>18</v>
      </c>
      <c r="B23" s="32" t="s">
        <v>33</v>
      </c>
      <c r="C23" s="33" t="s">
        <v>15</v>
      </c>
      <c r="D23" s="29">
        <v>102000</v>
      </c>
      <c r="E23" s="29">
        <v>82001</v>
      </c>
      <c r="F23" s="29">
        <v>108000</v>
      </c>
      <c r="G23" s="29">
        <v>110162</v>
      </c>
      <c r="H23" s="29">
        <v>108000</v>
      </c>
      <c r="I23" s="29">
        <v>108000</v>
      </c>
      <c r="J23" s="29">
        <v>82001</v>
      </c>
    </row>
    <row r="24" spans="1:10" s="30" customFormat="1" ht="14.25">
      <c r="A24" s="31">
        <v>19</v>
      </c>
      <c r="B24" s="32" t="s">
        <v>34</v>
      </c>
      <c r="C24" s="33" t="s">
        <v>15</v>
      </c>
      <c r="D24" s="9" t="s">
        <v>19</v>
      </c>
      <c r="E24" s="29">
        <v>448000</v>
      </c>
      <c r="F24" s="9" t="s">
        <v>19</v>
      </c>
      <c r="G24" s="29">
        <v>201001</v>
      </c>
      <c r="H24" s="9" t="s">
        <v>19</v>
      </c>
      <c r="I24" s="9" t="s">
        <v>19</v>
      </c>
      <c r="J24" s="29">
        <v>448000</v>
      </c>
    </row>
    <row r="25" spans="1:10" s="30" customFormat="1" ht="14.25">
      <c r="A25" s="31">
        <v>20</v>
      </c>
      <c r="B25" s="32" t="s">
        <v>35</v>
      </c>
      <c r="C25" s="33" t="s">
        <v>15</v>
      </c>
      <c r="D25" s="9" t="s">
        <v>19</v>
      </c>
      <c r="E25" s="29">
        <v>167999</v>
      </c>
      <c r="F25" s="9" t="s">
        <v>19</v>
      </c>
      <c r="G25" s="29">
        <v>758000</v>
      </c>
      <c r="H25" s="9" t="s">
        <v>19</v>
      </c>
      <c r="I25" s="9" t="s">
        <v>19</v>
      </c>
      <c r="J25" s="29">
        <v>167999</v>
      </c>
    </row>
    <row r="26" spans="1:10" s="30" customFormat="1" ht="14.25">
      <c r="A26" s="31">
        <v>21</v>
      </c>
      <c r="B26" s="32" t="s">
        <v>36</v>
      </c>
      <c r="C26" s="33" t="s">
        <v>15</v>
      </c>
      <c r="D26" s="9" t="s">
        <v>19</v>
      </c>
      <c r="E26" s="29">
        <v>167999</v>
      </c>
      <c r="F26" s="9" t="s">
        <v>19</v>
      </c>
      <c r="G26" s="29">
        <v>457000</v>
      </c>
      <c r="H26" s="9" t="s">
        <v>19</v>
      </c>
      <c r="I26" s="9" t="s">
        <v>19</v>
      </c>
      <c r="J26" s="29">
        <v>167999</v>
      </c>
    </row>
    <row r="27" spans="1:10" s="30" customFormat="1" ht="14.25">
      <c r="A27" s="31">
        <v>22</v>
      </c>
      <c r="B27" s="32" t="s">
        <v>37</v>
      </c>
      <c r="C27" s="33" t="s">
        <v>15</v>
      </c>
      <c r="D27" s="9" t="s">
        <v>19</v>
      </c>
      <c r="E27" s="29">
        <v>384000</v>
      </c>
      <c r="F27" s="9" t="s">
        <v>19</v>
      </c>
      <c r="G27" s="29">
        <v>824000</v>
      </c>
      <c r="H27" s="9" t="s">
        <v>19</v>
      </c>
      <c r="I27" s="9" t="s">
        <v>19</v>
      </c>
      <c r="J27" s="29">
        <v>384000</v>
      </c>
    </row>
    <row r="28" spans="1:10" s="30" customFormat="1" ht="14.25">
      <c r="A28" s="31">
        <v>23</v>
      </c>
      <c r="B28" s="32" t="s">
        <v>38</v>
      </c>
      <c r="C28" s="33" t="s">
        <v>28</v>
      </c>
      <c r="D28" s="9" t="s">
        <v>19</v>
      </c>
      <c r="E28" s="29">
        <v>448000</v>
      </c>
      <c r="F28" s="9" t="s">
        <v>19</v>
      </c>
      <c r="G28" s="29">
        <v>166000</v>
      </c>
      <c r="H28" s="9" t="s">
        <v>19</v>
      </c>
      <c r="I28" s="9" t="s">
        <v>19</v>
      </c>
      <c r="J28" s="29">
        <v>448000</v>
      </c>
    </row>
    <row r="29" spans="1:10" s="30" customFormat="1" ht="14.25">
      <c r="A29" s="31">
        <v>24</v>
      </c>
      <c r="B29" s="32" t="s">
        <v>39</v>
      </c>
      <c r="C29" s="33" t="s">
        <v>28</v>
      </c>
      <c r="D29" s="9" t="s">
        <v>19</v>
      </c>
      <c r="E29" s="29">
        <v>225187</v>
      </c>
      <c r="F29" s="9" t="s">
        <v>19</v>
      </c>
      <c r="G29" s="29">
        <v>457000</v>
      </c>
      <c r="H29" s="9" t="s">
        <v>19</v>
      </c>
      <c r="I29" s="9" t="s">
        <v>19</v>
      </c>
      <c r="J29" s="29">
        <v>225187</v>
      </c>
    </row>
    <row r="30" spans="1:10" s="30" customFormat="1" ht="14.25">
      <c r="A30" s="31">
        <v>25</v>
      </c>
      <c r="B30" s="32" t="s">
        <v>40</v>
      </c>
      <c r="C30" s="33" t="s">
        <v>15</v>
      </c>
      <c r="D30" s="29">
        <v>1382001</v>
      </c>
      <c r="E30" s="29">
        <v>1431000</v>
      </c>
      <c r="F30" s="29">
        <v>1054000</v>
      </c>
      <c r="G30" s="29">
        <v>1542000</v>
      </c>
      <c r="H30" s="29">
        <v>1054000</v>
      </c>
      <c r="I30" s="29">
        <v>1054000</v>
      </c>
      <c r="J30" s="29">
        <v>1431000</v>
      </c>
    </row>
    <row r="31" spans="1:10" s="30" customFormat="1" ht="14.25">
      <c r="A31" s="31">
        <v>26</v>
      </c>
      <c r="B31" s="32" t="s">
        <v>41</v>
      </c>
      <c r="C31" s="33" t="s">
        <v>28</v>
      </c>
      <c r="D31" s="29">
        <v>1382001</v>
      </c>
      <c r="E31" s="29">
        <v>1431000</v>
      </c>
      <c r="F31" s="29">
        <v>1054000</v>
      </c>
      <c r="G31" s="29">
        <v>1542000</v>
      </c>
      <c r="H31" s="29">
        <v>1054000</v>
      </c>
      <c r="I31" s="29">
        <v>1054000</v>
      </c>
      <c r="J31" s="29">
        <v>1431000</v>
      </c>
    </row>
    <row r="32" spans="1:10" s="30" customFormat="1" ht="14.25">
      <c r="A32" s="31">
        <v>27</v>
      </c>
      <c r="B32" s="32" t="s">
        <v>42</v>
      </c>
      <c r="C32" s="33" t="s">
        <v>28</v>
      </c>
      <c r="D32" s="29">
        <v>5000</v>
      </c>
      <c r="E32" s="29">
        <v>5000</v>
      </c>
      <c r="F32" s="29">
        <v>5000</v>
      </c>
      <c r="G32" s="29">
        <v>5000</v>
      </c>
      <c r="H32" s="29">
        <v>5000</v>
      </c>
      <c r="I32" s="29">
        <v>5000</v>
      </c>
      <c r="J32" s="29">
        <v>5000</v>
      </c>
    </row>
    <row r="33" spans="1:10" s="30" customFormat="1" ht="14.25">
      <c r="A33" s="31">
        <v>28</v>
      </c>
      <c r="B33" s="32" t="s">
        <v>43</v>
      </c>
      <c r="C33" s="33" t="s">
        <v>28</v>
      </c>
      <c r="D33" s="29">
        <v>197000</v>
      </c>
      <c r="E33" s="29">
        <v>189001</v>
      </c>
      <c r="F33" s="29">
        <v>189001</v>
      </c>
      <c r="G33" s="29">
        <v>226000</v>
      </c>
      <c r="H33" s="29">
        <v>189001</v>
      </c>
      <c r="I33" s="29">
        <v>189001</v>
      </c>
      <c r="J33" s="29">
        <v>189001</v>
      </c>
    </row>
    <row r="34" spans="1:10" s="30" customFormat="1" ht="14.25">
      <c r="A34" s="31">
        <v>29</v>
      </c>
      <c r="B34" s="32" t="s">
        <v>44</v>
      </c>
      <c r="C34" s="33" t="s">
        <v>15</v>
      </c>
      <c r="D34" s="9" t="s">
        <v>19</v>
      </c>
      <c r="E34" s="29">
        <v>66000</v>
      </c>
      <c r="F34" s="9" t="s">
        <v>19</v>
      </c>
      <c r="G34" s="9" t="s">
        <v>19</v>
      </c>
      <c r="H34" s="9" t="s">
        <v>19</v>
      </c>
      <c r="I34" s="9" t="s">
        <v>19</v>
      </c>
      <c r="J34" s="29">
        <v>66000</v>
      </c>
    </row>
    <row r="35" spans="1:10" s="30" customFormat="1" ht="14.25">
      <c r="A35" s="31">
        <v>30</v>
      </c>
      <c r="B35" s="32" t="s">
        <v>45</v>
      </c>
      <c r="C35" s="33" t="s">
        <v>15</v>
      </c>
      <c r="D35" s="29">
        <v>47986</v>
      </c>
      <c r="E35" s="29">
        <v>23000</v>
      </c>
      <c r="F35" s="29">
        <v>30000</v>
      </c>
      <c r="G35" s="29">
        <v>74746</v>
      </c>
      <c r="H35" s="29">
        <v>30000</v>
      </c>
      <c r="I35" s="29">
        <v>30000</v>
      </c>
      <c r="J35" s="29">
        <v>23000</v>
      </c>
    </row>
    <row r="36" spans="1:10" s="30" customFormat="1" ht="14.25">
      <c r="A36" s="31">
        <v>31</v>
      </c>
      <c r="B36" s="32" t="s">
        <v>46</v>
      </c>
      <c r="C36" s="33" t="s">
        <v>15</v>
      </c>
      <c r="D36" s="29">
        <v>2495000</v>
      </c>
      <c r="E36" s="29">
        <v>3932003</v>
      </c>
      <c r="F36" s="29">
        <v>3737000</v>
      </c>
      <c r="G36" s="29">
        <v>4281000</v>
      </c>
      <c r="H36" s="29">
        <v>3737000</v>
      </c>
      <c r="I36" s="29">
        <v>3737000</v>
      </c>
      <c r="J36" s="29">
        <v>3932003</v>
      </c>
    </row>
    <row r="37" spans="1:10" s="30" customFormat="1" ht="14.25">
      <c r="A37" s="31">
        <v>32</v>
      </c>
      <c r="B37" s="32" t="s">
        <v>47</v>
      </c>
      <c r="C37" s="33" t="s">
        <v>15</v>
      </c>
      <c r="D37" s="29">
        <v>2495000</v>
      </c>
      <c r="E37" s="29">
        <v>4185000</v>
      </c>
      <c r="F37" s="29">
        <v>3737000</v>
      </c>
      <c r="G37" s="29">
        <v>4281000</v>
      </c>
      <c r="H37" s="29">
        <v>3737000</v>
      </c>
      <c r="I37" s="29">
        <v>3737000</v>
      </c>
      <c r="J37" s="29">
        <v>4185000</v>
      </c>
    </row>
    <row r="38" spans="1:10" s="30" customFormat="1" ht="14.25">
      <c r="A38" s="31">
        <v>33</v>
      </c>
      <c r="B38" s="32" t="s">
        <v>48</v>
      </c>
      <c r="C38" s="33" t="s">
        <v>15</v>
      </c>
      <c r="D38" s="29">
        <v>1738000</v>
      </c>
      <c r="E38" s="29">
        <v>3932003</v>
      </c>
      <c r="F38" s="29">
        <v>3737000</v>
      </c>
      <c r="G38" s="29">
        <v>4624000</v>
      </c>
      <c r="H38" s="29">
        <v>3737000</v>
      </c>
      <c r="I38" s="29">
        <v>3737000</v>
      </c>
      <c r="J38" s="29">
        <v>3932003</v>
      </c>
    </row>
    <row r="39" spans="1:10" s="30" customFormat="1" ht="14.25">
      <c r="A39" s="31">
        <v>35</v>
      </c>
      <c r="B39" s="32" t="s">
        <v>49</v>
      </c>
      <c r="C39" s="33" t="s">
        <v>28</v>
      </c>
      <c r="D39" s="29">
        <v>4628000</v>
      </c>
      <c r="E39" s="29">
        <v>3695000</v>
      </c>
      <c r="F39" s="29">
        <v>3304000</v>
      </c>
      <c r="G39" s="29">
        <v>3499000</v>
      </c>
      <c r="H39" s="29">
        <v>3304000</v>
      </c>
      <c r="I39" s="29">
        <v>3304000</v>
      </c>
      <c r="J39" s="29">
        <v>3695000</v>
      </c>
    </row>
    <row r="40" spans="1:10" s="30" customFormat="1" ht="14.25">
      <c r="A40" s="31">
        <v>36</v>
      </c>
      <c r="B40" s="32" t="s">
        <v>50</v>
      </c>
      <c r="C40" s="33" t="s">
        <v>15</v>
      </c>
      <c r="D40" s="9" t="s">
        <v>19</v>
      </c>
      <c r="E40" s="29">
        <v>154000</v>
      </c>
      <c r="F40" s="9" t="s">
        <v>19</v>
      </c>
      <c r="G40" s="29">
        <v>114000</v>
      </c>
      <c r="H40" s="9" t="s">
        <v>19</v>
      </c>
      <c r="I40" s="9" t="s">
        <v>19</v>
      </c>
      <c r="J40" s="29">
        <v>154000</v>
      </c>
    </row>
    <row r="41" spans="1:10" s="30" customFormat="1" ht="14.25">
      <c r="A41" s="31">
        <v>37</v>
      </c>
      <c r="B41" s="32" t="s">
        <v>51</v>
      </c>
      <c r="C41" s="33" t="s">
        <v>15</v>
      </c>
      <c r="D41" s="9" t="s">
        <v>19</v>
      </c>
      <c r="E41" s="9" t="s">
        <v>19</v>
      </c>
      <c r="F41" s="9" t="s">
        <v>19</v>
      </c>
      <c r="G41" s="9" t="s">
        <v>19</v>
      </c>
      <c r="H41" s="9" t="s">
        <v>19</v>
      </c>
      <c r="I41" s="9" t="s">
        <v>19</v>
      </c>
      <c r="J41" s="9" t="s">
        <v>19</v>
      </c>
    </row>
    <row r="42" spans="1:10" s="30" customFormat="1" ht="14.25">
      <c r="A42" s="31">
        <v>38</v>
      </c>
      <c r="B42" s="32" t="s">
        <v>52</v>
      </c>
      <c r="C42" s="33" t="s">
        <v>28</v>
      </c>
      <c r="D42" s="29">
        <v>134000</v>
      </c>
      <c r="E42" s="29">
        <v>527999</v>
      </c>
      <c r="F42" s="29">
        <v>65000</v>
      </c>
      <c r="G42" s="29">
        <v>134000</v>
      </c>
      <c r="H42" s="29">
        <v>65000</v>
      </c>
      <c r="I42" s="29">
        <v>65000</v>
      </c>
      <c r="J42" s="29">
        <v>527999</v>
      </c>
    </row>
    <row r="43" spans="1:10" s="30" customFormat="1" ht="14.25">
      <c r="A43" s="31">
        <v>39</v>
      </c>
      <c r="B43" s="32" t="s">
        <v>53</v>
      </c>
      <c r="C43" s="33" t="s">
        <v>28</v>
      </c>
      <c r="D43" s="9" t="s">
        <v>19</v>
      </c>
      <c r="E43" s="29">
        <v>41000</v>
      </c>
      <c r="F43" s="9" t="s">
        <v>19</v>
      </c>
      <c r="G43" s="29">
        <v>167999</v>
      </c>
      <c r="H43" s="9" t="s">
        <v>19</v>
      </c>
      <c r="I43" s="9" t="s">
        <v>19</v>
      </c>
      <c r="J43" s="29">
        <v>41000</v>
      </c>
    </row>
    <row r="44" spans="1:10" s="30" customFormat="1" ht="14.25">
      <c r="A44" s="31">
        <v>40</v>
      </c>
      <c r="B44" s="32" t="s">
        <v>54</v>
      </c>
      <c r="C44" s="33" t="s">
        <v>28</v>
      </c>
      <c r="D44" s="9" t="s">
        <v>19</v>
      </c>
      <c r="E44" s="29">
        <v>41000</v>
      </c>
      <c r="F44" s="9" t="s">
        <v>19</v>
      </c>
      <c r="G44" s="29">
        <v>167999</v>
      </c>
      <c r="H44" s="9" t="s">
        <v>19</v>
      </c>
      <c r="I44" s="9" t="s">
        <v>19</v>
      </c>
      <c r="J44" s="29">
        <v>41000</v>
      </c>
    </row>
    <row r="45" spans="1:10" s="30" customFormat="1" ht="14.25">
      <c r="A45" s="31">
        <v>41</v>
      </c>
      <c r="B45" s="32" t="s">
        <v>55</v>
      </c>
      <c r="C45" s="33" t="s">
        <v>15</v>
      </c>
      <c r="D45" s="29">
        <v>595000</v>
      </c>
      <c r="E45" s="29">
        <v>545000</v>
      </c>
      <c r="F45" s="29">
        <v>595000</v>
      </c>
      <c r="G45" s="29">
        <v>643999</v>
      </c>
      <c r="H45" s="29">
        <v>595000</v>
      </c>
      <c r="I45" s="29">
        <v>595000</v>
      </c>
      <c r="J45" s="29">
        <v>545000</v>
      </c>
    </row>
    <row r="46" spans="1:10" s="30" customFormat="1" ht="14.25">
      <c r="A46" s="31">
        <v>42</v>
      </c>
      <c r="B46" s="32" t="s">
        <v>56</v>
      </c>
      <c r="C46" s="33" t="s">
        <v>15</v>
      </c>
      <c r="D46" s="29">
        <v>595000</v>
      </c>
      <c r="E46" s="29">
        <v>545000</v>
      </c>
      <c r="F46" s="29">
        <v>595000</v>
      </c>
      <c r="G46" s="29">
        <v>643999</v>
      </c>
      <c r="H46" s="29">
        <v>595000</v>
      </c>
      <c r="I46" s="29">
        <v>595000</v>
      </c>
      <c r="J46" s="29">
        <v>545000</v>
      </c>
    </row>
    <row r="47" spans="1:10" s="30" customFormat="1" ht="14.25">
      <c r="A47" s="31">
        <v>43</v>
      </c>
      <c r="B47" s="32" t="s">
        <v>57</v>
      </c>
      <c r="C47" s="33" t="s">
        <v>15</v>
      </c>
      <c r="D47" s="29">
        <v>595000</v>
      </c>
      <c r="E47" s="29">
        <v>545000</v>
      </c>
      <c r="F47" s="29">
        <v>595000</v>
      </c>
      <c r="G47" s="29">
        <v>643999</v>
      </c>
      <c r="H47" s="29">
        <v>595000</v>
      </c>
      <c r="I47" s="29">
        <v>595000</v>
      </c>
      <c r="J47" s="29">
        <v>545000</v>
      </c>
    </row>
    <row r="48" spans="1:10" s="30" customFormat="1" ht="14.25">
      <c r="A48" s="31">
        <v>44</v>
      </c>
      <c r="B48" s="32" t="s">
        <v>58</v>
      </c>
      <c r="C48" s="33" t="s">
        <v>15</v>
      </c>
      <c r="D48" s="29">
        <v>991999</v>
      </c>
      <c r="E48" s="29">
        <v>1504001</v>
      </c>
      <c r="F48" s="29">
        <v>1345999</v>
      </c>
      <c r="G48" s="29">
        <v>1586000</v>
      </c>
      <c r="H48" s="29">
        <v>1345999</v>
      </c>
      <c r="I48" s="29">
        <v>1345999</v>
      </c>
      <c r="J48" s="29">
        <v>1504001</v>
      </c>
    </row>
    <row r="49" spans="1:10" s="30" customFormat="1" ht="14.25">
      <c r="A49" s="31">
        <v>45</v>
      </c>
      <c r="B49" s="32" t="s">
        <v>59</v>
      </c>
      <c r="C49" s="33" t="s">
        <v>15</v>
      </c>
      <c r="D49" s="29">
        <v>991999</v>
      </c>
      <c r="E49" s="29">
        <v>1504001</v>
      </c>
      <c r="F49" s="29">
        <v>1345999</v>
      </c>
      <c r="G49" s="29">
        <v>1586000</v>
      </c>
      <c r="H49" s="29">
        <v>1345999</v>
      </c>
      <c r="I49" s="29">
        <v>1345999</v>
      </c>
      <c r="J49" s="29">
        <v>1504001</v>
      </c>
    </row>
    <row r="50" spans="1:10" s="30" customFormat="1" ht="14.25">
      <c r="A50" s="31">
        <v>46</v>
      </c>
      <c r="B50" s="32" t="s">
        <v>60</v>
      </c>
      <c r="C50" s="33" t="s">
        <v>15</v>
      </c>
      <c r="D50" s="29">
        <v>676000</v>
      </c>
      <c r="E50" s="9" t="s">
        <v>19</v>
      </c>
      <c r="F50" s="29">
        <v>747999</v>
      </c>
      <c r="G50" s="29">
        <v>1793000</v>
      </c>
      <c r="H50" s="29">
        <v>747999</v>
      </c>
      <c r="I50" s="29">
        <v>747999</v>
      </c>
      <c r="J50" s="9" t="s">
        <v>19</v>
      </c>
    </row>
    <row r="51" spans="1:10" s="30" customFormat="1" ht="14.25">
      <c r="A51" s="31">
        <v>47</v>
      </c>
      <c r="B51" s="32" t="s">
        <v>61</v>
      </c>
      <c r="C51" s="33" t="s">
        <v>15</v>
      </c>
      <c r="D51" s="29">
        <v>336000</v>
      </c>
      <c r="E51" s="29">
        <v>317001</v>
      </c>
      <c r="F51" s="29">
        <v>340000</v>
      </c>
      <c r="G51" s="29">
        <v>1387000</v>
      </c>
      <c r="H51" s="29">
        <v>340000</v>
      </c>
      <c r="I51" s="29">
        <v>340000</v>
      </c>
      <c r="J51" s="29">
        <v>317001</v>
      </c>
    </row>
    <row r="52" spans="1:10" s="30" customFormat="1" ht="14.25">
      <c r="A52" s="31">
        <v>48</v>
      </c>
      <c r="B52" s="32" t="s">
        <v>62</v>
      </c>
      <c r="C52" s="33" t="s">
        <v>15</v>
      </c>
      <c r="D52" s="29">
        <v>455175</v>
      </c>
      <c r="E52" s="29">
        <v>340297</v>
      </c>
      <c r="F52" s="29">
        <v>100000</v>
      </c>
      <c r="G52" s="29">
        <v>640000</v>
      </c>
      <c r="H52" s="29">
        <v>100000</v>
      </c>
      <c r="I52" s="29">
        <v>100000</v>
      </c>
      <c r="J52" s="29">
        <v>340297</v>
      </c>
    </row>
    <row r="53" spans="1:10" s="30" customFormat="1" ht="14.25">
      <c r="A53" s="31">
        <v>50</v>
      </c>
      <c r="B53" s="32" t="s">
        <v>63</v>
      </c>
      <c r="C53" s="33" t="s">
        <v>15</v>
      </c>
      <c r="D53" s="29">
        <v>1868300</v>
      </c>
      <c r="E53" s="29">
        <v>1868300</v>
      </c>
      <c r="F53" s="29">
        <v>1868300</v>
      </c>
      <c r="G53" s="29">
        <v>1868300</v>
      </c>
      <c r="H53" s="29">
        <v>1868300</v>
      </c>
      <c r="I53" s="29">
        <v>1868300</v>
      </c>
      <c r="J53" s="29">
        <v>1868300</v>
      </c>
    </row>
    <row r="54" spans="1:10" s="30" customFormat="1" ht="14.25">
      <c r="A54" s="31">
        <v>51</v>
      </c>
      <c r="B54" s="32" t="s">
        <v>64</v>
      </c>
      <c r="C54" s="33" t="s">
        <v>28</v>
      </c>
      <c r="D54" s="29">
        <v>1868300</v>
      </c>
      <c r="E54" s="29">
        <v>1868300</v>
      </c>
      <c r="F54" s="29">
        <v>1868300</v>
      </c>
      <c r="G54" s="29">
        <v>1868300</v>
      </c>
      <c r="H54" s="29">
        <v>1868300</v>
      </c>
      <c r="I54" s="29">
        <v>1868300</v>
      </c>
      <c r="J54" s="29">
        <v>1868300</v>
      </c>
    </row>
    <row r="55" spans="1:10" s="30" customFormat="1" ht="14.25">
      <c r="A55" s="31">
        <v>52</v>
      </c>
      <c r="B55" s="32" t="s">
        <v>65</v>
      </c>
      <c r="C55" s="33" t="s">
        <v>15</v>
      </c>
      <c r="D55" s="29">
        <v>1210000</v>
      </c>
      <c r="E55" s="29">
        <v>1000000</v>
      </c>
      <c r="F55" s="29">
        <v>1448000</v>
      </c>
      <c r="G55" s="29">
        <v>1121000</v>
      </c>
      <c r="H55" s="29">
        <v>1448000</v>
      </c>
      <c r="I55" s="29">
        <v>1448000</v>
      </c>
      <c r="J55" s="29">
        <v>1000000</v>
      </c>
    </row>
    <row r="56" spans="1:10" s="30" customFormat="1" ht="14.25">
      <c r="A56" s="31">
        <v>53</v>
      </c>
      <c r="B56" s="32" t="s">
        <v>66</v>
      </c>
      <c r="C56" s="33" t="s">
        <v>15</v>
      </c>
      <c r="D56" s="9" t="s">
        <v>19</v>
      </c>
      <c r="E56" s="9" t="s">
        <v>19</v>
      </c>
      <c r="F56" s="9" t="s">
        <v>19</v>
      </c>
      <c r="G56" s="9" t="s">
        <v>19</v>
      </c>
      <c r="H56" s="9" t="s">
        <v>19</v>
      </c>
      <c r="I56" s="9" t="s">
        <v>19</v>
      </c>
      <c r="J56" s="9" t="s">
        <v>19</v>
      </c>
    </row>
    <row r="57" spans="1:10" s="30" customFormat="1" ht="14.25">
      <c r="A57" s="31">
        <v>54</v>
      </c>
      <c r="B57" s="32" t="s">
        <v>67</v>
      </c>
      <c r="C57" s="33" t="s">
        <v>15</v>
      </c>
      <c r="D57" s="29">
        <v>521999</v>
      </c>
      <c r="E57" s="9" t="s">
        <v>19</v>
      </c>
      <c r="F57" s="9" t="s">
        <v>19</v>
      </c>
      <c r="G57" s="29">
        <v>158999</v>
      </c>
      <c r="H57" s="9" t="s">
        <v>19</v>
      </c>
      <c r="I57" s="9" t="s">
        <v>19</v>
      </c>
      <c r="J57" s="9" t="s">
        <v>19</v>
      </c>
    </row>
    <row r="58" spans="1:10" s="30" customFormat="1" ht="14.25">
      <c r="A58" s="31">
        <v>55</v>
      </c>
      <c r="B58" s="32" t="s">
        <v>68</v>
      </c>
      <c r="C58" s="33" t="s">
        <v>15</v>
      </c>
      <c r="D58" s="29">
        <v>256000</v>
      </c>
      <c r="E58" s="29">
        <v>117000</v>
      </c>
      <c r="F58" s="9" t="s">
        <v>69</v>
      </c>
      <c r="G58" s="9" t="s">
        <v>69</v>
      </c>
      <c r="H58" s="9" t="s">
        <v>69</v>
      </c>
      <c r="I58" s="9" t="s">
        <v>69</v>
      </c>
      <c r="J58" s="29">
        <v>117000</v>
      </c>
    </row>
    <row r="59" spans="1:10" s="30" customFormat="1" ht="14.25">
      <c r="A59" s="31">
        <v>56</v>
      </c>
      <c r="B59" s="32" t="s">
        <v>70</v>
      </c>
      <c r="C59" s="33" t="s">
        <v>15</v>
      </c>
      <c r="D59" s="29">
        <v>26064000</v>
      </c>
      <c r="E59" s="29">
        <v>24456001</v>
      </c>
      <c r="F59" s="29">
        <v>24456001</v>
      </c>
      <c r="G59" s="29">
        <v>27403000</v>
      </c>
      <c r="H59" s="29">
        <v>24456001</v>
      </c>
      <c r="I59" s="29">
        <v>24456001</v>
      </c>
      <c r="J59" s="29">
        <v>24456001</v>
      </c>
    </row>
    <row r="60" spans="1:10" s="30" customFormat="1" ht="14.25">
      <c r="A60" s="31">
        <v>57</v>
      </c>
      <c r="B60" s="32" t="s">
        <v>71</v>
      </c>
      <c r="C60" s="33" t="s">
        <v>15</v>
      </c>
      <c r="D60" s="29">
        <v>471000</v>
      </c>
      <c r="E60" s="29">
        <v>2814000</v>
      </c>
      <c r="F60" s="29">
        <v>2520000</v>
      </c>
      <c r="G60" s="9" t="s">
        <v>69</v>
      </c>
      <c r="H60" s="29">
        <v>2520000</v>
      </c>
      <c r="I60" s="29">
        <v>2520000</v>
      </c>
      <c r="J60" s="29">
        <v>2814000</v>
      </c>
    </row>
    <row r="61" spans="1:10" s="30" customFormat="1" ht="14.25">
      <c r="A61" s="31">
        <v>58</v>
      </c>
      <c r="B61" s="32" t="s">
        <v>72</v>
      </c>
      <c r="C61" s="33" t="s">
        <v>15</v>
      </c>
      <c r="D61" s="29">
        <v>588000</v>
      </c>
      <c r="E61" s="29">
        <v>488000</v>
      </c>
      <c r="F61" s="29">
        <v>580000</v>
      </c>
      <c r="G61" s="29">
        <v>665001</v>
      </c>
      <c r="H61" s="29">
        <v>580000</v>
      </c>
      <c r="I61" s="29">
        <v>580000</v>
      </c>
      <c r="J61" s="29">
        <v>488000</v>
      </c>
    </row>
    <row r="62" spans="1:10" s="30" customFormat="1" ht="14.25">
      <c r="A62" s="31">
        <v>59</v>
      </c>
      <c r="B62" s="32" t="s">
        <v>73</v>
      </c>
      <c r="C62" s="33" t="s">
        <v>15</v>
      </c>
      <c r="D62" s="29">
        <v>899000</v>
      </c>
      <c r="E62" s="29">
        <v>740000</v>
      </c>
      <c r="F62" s="29">
        <v>665749</v>
      </c>
      <c r="G62" s="29">
        <v>665749</v>
      </c>
      <c r="H62" s="29">
        <v>665749</v>
      </c>
      <c r="I62" s="29">
        <v>665749</v>
      </c>
      <c r="J62" s="29">
        <v>740000</v>
      </c>
    </row>
    <row r="63" spans="1:10" s="30" customFormat="1" ht="14.25">
      <c r="A63" s="31">
        <v>60</v>
      </c>
      <c r="B63" s="32" t="s">
        <v>74</v>
      </c>
      <c r="C63" s="33" t="s">
        <v>15</v>
      </c>
      <c r="D63" s="29">
        <v>1128999</v>
      </c>
      <c r="E63" s="29">
        <v>670000</v>
      </c>
      <c r="F63" s="29">
        <v>665749</v>
      </c>
      <c r="G63" s="29">
        <v>665749</v>
      </c>
      <c r="H63" s="29">
        <v>665749</v>
      </c>
      <c r="I63" s="29">
        <v>665749</v>
      </c>
      <c r="J63" s="29">
        <v>670000</v>
      </c>
    </row>
    <row r="64" spans="1:10" s="30" customFormat="1" ht="14.25">
      <c r="A64" s="31">
        <v>61</v>
      </c>
      <c r="B64" s="32" t="s">
        <v>75</v>
      </c>
      <c r="C64" s="33" t="s">
        <v>15</v>
      </c>
      <c r="D64" s="29">
        <v>798000</v>
      </c>
      <c r="E64" s="29">
        <v>790001</v>
      </c>
      <c r="F64" s="29">
        <v>820000</v>
      </c>
      <c r="G64" s="29">
        <v>1482999</v>
      </c>
      <c r="H64" s="29">
        <v>820000</v>
      </c>
      <c r="I64" s="29">
        <v>820000</v>
      </c>
      <c r="J64" s="29">
        <v>790001</v>
      </c>
    </row>
    <row r="65" spans="1:10" s="30" customFormat="1" ht="14.25">
      <c r="A65" s="31">
        <v>62</v>
      </c>
      <c r="B65" s="32" t="s">
        <v>76</v>
      </c>
      <c r="C65" s="33" t="s">
        <v>15</v>
      </c>
      <c r="D65" s="9" t="s">
        <v>19</v>
      </c>
      <c r="E65" s="29">
        <v>326001</v>
      </c>
      <c r="F65" s="9" t="s">
        <v>19</v>
      </c>
      <c r="G65" s="29">
        <v>533000</v>
      </c>
      <c r="H65" s="9" t="s">
        <v>19</v>
      </c>
      <c r="I65" s="9" t="s">
        <v>19</v>
      </c>
      <c r="J65" s="29">
        <v>326001</v>
      </c>
    </row>
    <row r="66" spans="1:10" s="30" customFormat="1" ht="14.25">
      <c r="A66" s="31">
        <v>63</v>
      </c>
      <c r="B66" s="32" t="s">
        <v>77</v>
      </c>
      <c r="C66" s="33" t="s">
        <v>15</v>
      </c>
      <c r="D66" s="29">
        <v>2203001</v>
      </c>
      <c r="E66" s="9" t="s">
        <v>69</v>
      </c>
      <c r="F66" s="29">
        <v>2043000</v>
      </c>
      <c r="G66" s="29">
        <v>2080000</v>
      </c>
      <c r="H66" s="29">
        <v>2043000</v>
      </c>
      <c r="I66" s="29">
        <v>2043000</v>
      </c>
      <c r="J66" s="9" t="s">
        <v>69</v>
      </c>
    </row>
    <row r="67" spans="1:10" s="30" customFormat="1" ht="14.25">
      <c r="A67" s="31">
        <v>64</v>
      </c>
      <c r="B67" s="32" t="s">
        <v>78</v>
      </c>
      <c r="C67" s="33" t="s">
        <v>15</v>
      </c>
      <c r="D67" s="29">
        <v>2203001</v>
      </c>
      <c r="E67" s="9" t="s">
        <v>69</v>
      </c>
      <c r="F67" s="29">
        <v>2043000</v>
      </c>
      <c r="G67" s="29">
        <v>2080000</v>
      </c>
      <c r="H67" s="29">
        <v>2043000</v>
      </c>
      <c r="I67" s="29">
        <v>2043000</v>
      </c>
      <c r="J67" s="9" t="s">
        <v>69</v>
      </c>
    </row>
    <row r="68" spans="1:10" s="30" customFormat="1" ht="14.25">
      <c r="A68" s="31">
        <v>65</v>
      </c>
      <c r="B68" s="32" t="s">
        <v>79</v>
      </c>
      <c r="C68" s="33" t="s">
        <v>15</v>
      </c>
      <c r="D68" s="29">
        <v>240000</v>
      </c>
      <c r="E68" s="29">
        <v>222000</v>
      </c>
      <c r="F68" s="29">
        <v>195001</v>
      </c>
      <c r="G68" s="29">
        <v>116000</v>
      </c>
      <c r="H68" s="29">
        <v>195001</v>
      </c>
      <c r="I68" s="29">
        <v>195001</v>
      </c>
      <c r="J68" s="29">
        <v>222000</v>
      </c>
    </row>
    <row r="69" spans="1:10" s="30" customFormat="1" ht="14.25">
      <c r="A69" s="31">
        <v>67</v>
      </c>
      <c r="B69" s="32" t="s">
        <v>80</v>
      </c>
      <c r="C69" s="33" t="s">
        <v>15</v>
      </c>
      <c r="D69" s="29">
        <v>1443000</v>
      </c>
      <c r="E69" s="29">
        <v>1431000</v>
      </c>
      <c r="F69" s="29">
        <v>1158000</v>
      </c>
      <c r="G69" s="29">
        <v>1897000</v>
      </c>
      <c r="H69" s="29">
        <v>1158000</v>
      </c>
      <c r="I69" s="29">
        <v>1158000</v>
      </c>
      <c r="J69" s="29">
        <v>1431000</v>
      </c>
    </row>
    <row r="70" spans="1:10" s="30" customFormat="1" ht="14.25">
      <c r="A70" s="31">
        <v>68</v>
      </c>
      <c r="B70" s="32" t="s">
        <v>81</v>
      </c>
      <c r="C70" s="33" t="s">
        <v>15</v>
      </c>
      <c r="D70" s="29">
        <v>2203001</v>
      </c>
      <c r="E70" s="9" t="s">
        <v>69</v>
      </c>
      <c r="F70" s="29">
        <v>2043000</v>
      </c>
      <c r="G70" s="29">
        <v>2080000</v>
      </c>
      <c r="H70" s="29">
        <v>2043000</v>
      </c>
      <c r="I70" s="29">
        <v>2043000</v>
      </c>
      <c r="J70" s="9" t="s">
        <v>69</v>
      </c>
    </row>
    <row r="71" spans="1:10" s="30" customFormat="1" ht="14.25">
      <c r="A71" s="31">
        <v>69</v>
      </c>
      <c r="B71" s="32" t="s">
        <v>82</v>
      </c>
      <c r="C71" s="33" t="s">
        <v>15</v>
      </c>
      <c r="D71" s="29">
        <v>1836000</v>
      </c>
      <c r="E71" s="9" t="s">
        <v>69</v>
      </c>
      <c r="F71" s="29">
        <v>14069000</v>
      </c>
      <c r="G71" s="29">
        <v>2452567</v>
      </c>
      <c r="H71" s="29">
        <v>14069000</v>
      </c>
      <c r="I71" s="29">
        <v>14069000</v>
      </c>
      <c r="J71" s="9" t="s">
        <v>69</v>
      </c>
    </row>
    <row r="72" spans="1:10" s="30" customFormat="1" ht="14.25">
      <c r="A72" s="31">
        <v>70</v>
      </c>
      <c r="B72" s="32" t="s">
        <v>83</v>
      </c>
      <c r="C72" s="33" t="s">
        <v>15</v>
      </c>
      <c r="D72" s="29">
        <v>3670000</v>
      </c>
      <c r="E72" s="29">
        <v>3731000</v>
      </c>
      <c r="F72" s="29">
        <v>3676000</v>
      </c>
      <c r="G72" s="29">
        <v>3487000</v>
      </c>
      <c r="H72" s="29">
        <v>3676000</v>
      </c>
      <c r="I72" s="29">
        <v>3676000</v>
      </c>
      <c r="J72" s="29">
        <v>3731000</v>
      </c>
    </row>
    <row r="73" spans="1:10" s="30" customFormat="1" ht="14.25">
      <c r="A73" s="31">
        <v>71</v>
      </c>
      <c r="B73" s="32" t="s">
        <v>84</v>
      </c>
      <c r="C73" s="33" t="s">
        <v>15</v>
      </c>
      <c r="D73" s="9" t="s">
        <v>19</v>
      </c>
      <c r="E73" s="9" t="s">
        <v>19</v>
      </c>
      <c r="F73" s="9" t="s">
        <v>19</v>
      </c>
      <c r="G73" s="9" t="s">
        <v>19</v>
      </c>
      <c r="H73" s="9" t="s">
        <v>19</v>
      </c>
      <c r="I73" s="9" t="s">
        <v>19</v>
      </c>
      <c r="J73" s="9" t="s">
        <v>19</v>
      </c>
    </row>
    <row r="74" spans="1:10" s="30" customFormat="1" ht="14.25">
      <c r="A74" s="31">
        <v>72</v>
      </c>
      <c r="B74" s="32" t="s">
        <v>85</v>
      </c>
      <c r="C74" s="33" t="s">
        <v>15</v>
      </c>
      <c r="D74" s="9" t="s">
        <v>19</v>
      </c>
      <c r="E74" s="29">
        <v>627000</v>
      </c>
      <c r="F74" s="9" t="s">
        <v>19</v>
      </c>
      <c r="G74" s="9" t="s">
        <v>19</v>
      </c>
      <c r="H74" s="9" t="s">
        <v>19</v>
      </c>
      <c r="I74" s="9" t="s">
        <v>19</v>
      </c>
      <c r="J74" s="29">
        <v>627000</v>
      </c>
    </row>
    <row r="75" spans="1:10" s="30" customFormat="1" ht="14.25">
      <c r="A75" s="31">
        <v>73</v>
      </c>
      <c r="B75" s="32" t="s">
        <v>86</v>
      </c>
      <c r="C75" s="33" t="s">
        <v>15</v>
      </c>
      <c r="D75" s="29">
        <v>11000</v>
      </c>
      <c r="E75" s="29">
        <v>11000</v>
      </c>
      <c r="F75" s="29">
        <v>11000</v>
      </c>
      <c r="G75" s="29">
        <v>11000</v>
      </c>
      <c r="H75" s="29">
        <v>11000</v>
      </c>
      <c r="I75" s="29">
        <v>11000</v>
      </c>
      <c r="J75" s="29">
        <v>11000</v>
      </c>
    </row>
    <row r="76" spans="1:10" s="30" customFormat="1" ht="14.25">
      <c r="A76" s="31">
        <v>74</v>
      </c>
      <c r="B76" s="32" t="s">
        <v>87</v>
      </c>
      <c r="C76" s="33" t="s">
        <v>15</v>
      </c>
      <c r="D76" s="29">
        <v>11000</v>
      </c>
      <c r="E76" s="29">
        <v>11000</v>
      </c>
      <c r="F76" s="29">
        <v>11000</v>
      </c>
      <c r="G76" s="29">
        <v>11000</v>
      </c>
      <c r="H76" s="29">
        <v>11000</v>
      </c>
      <c r="I76" s="29">
        <v>11000</v>
      </c>
      <c r="J76" s="29">
        <v>11000</v>
      </c>
    </row>
    <row r="77" spans="1:10" s="30" customFormat="1" ht="14.25">
      <c r="A77" s="31">
        <v>75</v>
      </c>
      <c r="B77" s="32" t="s">
        <v>88</v>
      </c>
      <c r="C77" s="33" t="s">
        <v>15</v>
      </c>
      <c r="D77" s="29">
        <v>85001</v>
      </c>
      <c r="E77" s="29">
        <v>85001</v>
      </c>
      <c r="F77" s="29">
        <v>85001</v>
      </c>
      <c r="G77" s="29">
        <v>85001</v>
      </c>
      <c r="H77" s="29">
        <v>85001</v>
      </c>
      <c r="I77" s="29">
        <v>85001</v>
      </c>
      <c r="J77" s="29">
        <v>85001</v>
      </c>
    </row>
    <row r="78" spans="1:10" s="30" customFormat="1" ht="14.25">
      <c r="A78" s="31">
        <v>76</v>
      </c>
      <c r="B78" s="32" t="s">
        <v>89</v>
      </c>
      <c r="C78" s="33" t="s">
        <v>15</v>
      </c>
      <c r="D78" s="29">
        <v>85001</v>
      </c>
      <c r="E78" s="29">
        <v>85001</v>
      </c>
      <c r="F78" s="29">
        <v>85001</v>
      </c>
      <c r="G78" s="29">
        <v>85001</v>
      </c>
      <c r="H78" s="29">
        <v>85001</v>
      </c>
      <c r="I78" s="29">
        <v>85001</v>
      </c>
      <c r="J78" s="29">
        <v>85001</v>
      </c>
    </row>
    <row r="79" spans="1:10" s="30" customFormat="1" ht="14.25">
      <c r="A79" s="31">
        <v>77</v>
      </c>
      <c r="B79" s="32" t="s">
        <v>90</v>
      </c>
      <c r="C79" s="33" t="s">
        <v>15</v>
      </c>
      <c r="D79" s="29">
        <v>189001</v>
      </c>
      <c r="E79" s="29">
        <v>189001</v>
      </c>
      <c r="F79" s="29">
        <v>189001</v>
      </c>
      <c r="G79" s="29">
        <v>113000</v>
      </c>
      <c r="H79" s="29">
        <v>189001</v>
      </c>
      <c r="I79" s="29">
        <v>189001</v>
      </c>
      <c r="J79" s="29">
        <v>189001</v>
      </c>
    </row>
    <row r="80" spans="1:10" s="30" customFormat="1" ht="14.25">
      <c r="A80" s="31">
        <v>78</v>
      </c>
      <c r="B80" s="32" t="s">
        <v>91</v>
      </c>
      <c r="C80" s="33" t="s">
        <v>15</v>
      </c>
      <c r="D80" s="29">
        <v>189001</v>
      </c>
      <c r="E80" s="29">
        <v>189001</v>
      </c>
      <c r="F80" s="29">
        <v>189001</v>
      </c>
      <c r="G80" s="29">
        <v>189001</v>
      </c>
      <c r="H80" s="29">
        <v>189001</v>
      </c>
      <c r="I80" s="29">
        <v>189001</v>
      </c>
      <c r="J80" s="29">
        <v>189001</v>
      </c>
    </row>
    <row r="81" spans="1:10" s="34" customFormat="1" ht="14.25">
      <c r="A81" s="31">
        <v>79</v>
      </c>
      <c r="B81" s="32" t="s">
        <v>92</v>
      </c>
      <c r="C81" s="86" t="s">
        <v>15</v>
      </c>
      <c r="D81" s="29">
        <v>8000</v>
      </c>
      <c r="E81" s="29">
        <v>8000</v>
      </c>
      <c r="F81" s="29">
        <v>8000</v>
      </c>
      <c r="G81" s="29">
        <v>8000</v>
      </c>
      <c r="H81" s="29">
        <v>8000</v>
      </c>
      <c r="I81" s="29">
        <v>8000</v>
      </c>
      <c r="J81" s="29">
        <v>8000</v>
      </c>
    </row>
    <row r="82" spans="1:10" s="30" customFormat="1" ht="14.25">
      <c r="A82" s="31">
        <v>80</v>
      </c>
      <c r="B82" s="32" t="s">
        <v>93</v>
      </c>
      <c r="C82" s="33" t="s">
        <v>15</v>
      </c>
      <c r="D82" s="29">
        <v>17000</v>
      </c>
      <c r="E82" s="29">
        <v>17000</v>
      </c>
      <c r="F82" s="29">
        <v>17000</v>
      </c>
      <c r="G82" s="29">
        <v>17000</v>
      </c>
      <c r="H82" s="29">
        <v>17000</v>
      </c>
      <c r="I82" s="29">
        <v>17000</v>
      </c>
      <c r="J82" s="29">
        <v>17000</v>
      </c>
    </row>
    <row r="83" spans="1:10" s="30" customFormat="1" ht="14.25">
      <c r="A83" s="31">
        <v>81</v>
      </c>
      <c r="B83" s="32" t="s">
        <v>94</v>
      </c>
      <c r="C83" s="33" t="s">
        <v>15</v>
      </c>
      <c r="D83" s="29">
        <v>18000</v>
      </c>
      <c r="E83" s="29">
        <v>18000</v>
      </c>
      <c r="F83" s="29">
        <v>18000</v>
      </c>
      <c r="G83" s="29">
        <v>18000</v>
      </c>
      <c r="H83" s="29">
        <v>18000</v>
      </c>
      <c r="I83" s="29">
        <v>18000</v>
      </c>
      <c r="J83" s="29">
        <v>18000</v>
      </c>
    </row>
    <row r="84" spans="1:10" s="34" customFormat="1" ht="14.25">
      <c r="A84" s="31">
        <v>83</v>
      </c>
      <c r="B84" s="32" t="s">
        <v>95</v>
      </c>
      <c r="C84" s="86" t="s">
        <v>15</v>
      </c>
      <c r="D84" s="29">
        <v>8000</v>
      </c>
      <c r="E84" s="29">
        <v>8000</v>
      </c>
      <c r="F84" s="29">
        <v>8000</v>
      </c>
      <c r="G84" s="29">
        <v>8000</v>
      </c>
      <c r="H84" s="29">
        <v>8000</v>
      </c>
      <c r="I84" s="29">
        <v>8000</v>
      </c>
      <c r="J84" s="29">
        <v>8000</v>
      </c>
    </row>
    <row r="85" spans="1:10" s="30" customFormat="1" ht="14.25">
      <c r="A85" s="31">
        <v>84</v>
      </c>
      <c r="B85" s="32" t="s">
        <v>96</v>
      </c>
      <c r="C85" s="33" t="s">
        <v>15</v>
      </c>
      <c r="D85" s="29">
        <v>9202</v>
      </c>
      <c r="E85" s="29">
        <v>9202</v>
      </c>
      <c r="F85" s="29">
        <v>9202</v>
      </c>
      <c r="G85" s="29">
        <v>9202</v>
      </c>
      <c r="H85" s="29">
        <v>9202</v>
      </c>
      <c r="I85" s="29">
        <v>9202</v>
      </c>
      <c r="J85" s="29">
        <v>9202</v>
      </c>
    </row>
    <row r="86" spans="1:10" s="34" customFormat="1" ht="14.25">
      <c r="A86" s="31">
        <v>85</v>
      </c>
      <c r="B86" s="32" t="s">
        <v>97</v>
      </c>
      <c r="C86" s="33" t="s">
        <v>15</v>
      </c>
      <c r="D86" s="29">
        <v>189001</v>
      </c>
      <c r="E86" s="29">
        <v>189001</v>
      </c>
      <c r="F86" s="29">
        <v>85001</v>
      </c>
      <c r="G86" s="29">
        <v>189001</v>
      </c>
      <c r="H86" s="29">
        <v>85001</v>
      </c>
      <c r="I86" s="29">
        <v>85001</v>
      </c>
      <c r="J86" s="29">
        <v>189001</v>
      </c>
    </row>
    <row r="87" spans="1:10" s="30" customFormat="1" ht="14.25">
      <c r="A87" s="31">
        <v>86</v>
      </c>
      <c r="B87" s="32" t="s">
        <v>98</v>
      </c>
      <c r="C87" s="33" t="s">
        <v>15</v>
      </c>
      <c r="D87" s="29">
        <v>189001</v>
      </c>
      <c r="E87" s="29">
        <v>189001</v>
      </c>
      <c r="F87" s="29">
        <v>83000</v>
      </c>
      <c r="G87" s="29">
        <v>83000</v>
      </c>
      <c r="H87" s="29">
        <v>83000</v>
      </c>
      <c r="I87" s="29">
        <v>83000</v>
      </c>
      <c r="J87" s="29">
        <v>189001</v>
      </c>
    </row>
    <row r="88" spans="1:10" s="30" customFormat="1" ht="14.25">
      <c r="A88" s="31">
        <v>87</v>
      </c>
      <c r="B88" s="32" t="s">
        <v>99</v>
      </c>
      <c r="C88" s="33" t="s">
        <v>15</v>
      </c>
      <c r="D88" s="29">
        <v>5851000</v>
      </c>
      <c r="E88" s="29">
        <v>3437000</v>
      </c>
      <c r="F88" s="29">
        <v>14069000</v>
      </c>
      <c r="G88" s="29">
        <v>3816000</v>
      </c>
      <c r="H88" s="29">
        <v>14069000</v>
      </c>
      <c r="I88" s="29">
        <v>14069000</v>
      </c>
      <c r="J88" s="29">
        <v>3437000</v>
      </c>
    </row>
    <row r="89" spans="1:10" s="30" customFormat="1" ht="14.25">
      <c r="A89" s="31">
        <v>89</v>
      </c>
      <c r="B89" s="32" t="s">
        <v>100</v>
      </c>
      <c r="C89" s="33" t="s">
        <v>15</v>
      </c>
      <c r="D89" s="9" t="s">
        <v>19</v>
      </c>
      <c r="E89" s="9" t="s">
        <v>19</v>
      </c>
      <c r="F89" s="9" t="s">
        <v>19</v>
      </c>
      <c r="G89" s="9" t="s">
        <v>19</v>
      </c>
      <c r="H89" s="9" t="s">
        <v>19</v>
      </c>
      <c r="I89" s="9" t="s">
        <v>19</v>
      </c>
      <c r="J89" s="9" t="s">
        <v>19</v>
      </c>
    </row>
    <row r="90" spans="1:10" s="34" customFormat="1" ht="14.25">
      <c r="A90" s="31">
        <v>90</v>
      </c>
      <c r="B90" s="32" t="s">
        <v>101</v>
      </c>
      <c r="C90" s="33" t="s">
        <v>15</v>
      </c>
      <c r="D90" s="29">
        <v>322000</v>
      </c>
      <c r="E90" s="29">
        <v>396000</v>
      </c>
      <c r="F90" s="29">
        <v>396000</v>
      </c>
      <c r="G90" s="29">
        <v>383000</v>
      </c>
      <c r="H90" s="29">
        <v>396000</v>
      </c>
      <c r="I90" s="29">
        <v>396000</v>
      </c>
      <c r="J90" s="29">
        <v>396000</v>
      </c>
    </row>
    <row r="91" spans="1:10" s="30" customFormat="1" ht="14.25">
      <c r="A91" s="31">
        <v>92</v>
      </c>
      <c r="B91" s="32" t="s">
        <v>102</v>
      </c>
      <c r="C91" s="33" t="s">
        <v>103</v>
      </c>
      <c r="D91" s="29">
        <v>101150</v>
      </c>
      <c r="E91" s="29">
        <v>101150</v>
      </c>
      <c r="F91" s="29">
        <v>101150</v>
      </c>
      <c r="G91" s="29">
        <v>101150</v>
      </c>
      <c r="H91" s="29">
        <v>101150</v>
      </c>
      <c r="I91" s="29">
        <v>101150</v>
      </c>
      <c r="J91" s="29">
        <v>101150</v>
      </c>
    </row>
    <row r="92" spans="1:10" s="30" customFormat="1" ht="14.25">
      <c r="A92" s="31">
        <v>94</v>
      </c>
      <c r="B92" s="32" t="s">
        <v>104</v>
      </c>
      <c r="C92" s="33" t="s">
        <v>15</v>
      </c>
      <c r="D92" s="29">
        <v>743000</v>
      </c>
      <c r="E92" s="29">
        <v>661000</v>
      </c>
      <c r="F92" s="29">
        <v>756999</v>
      </c>
      <c r="G92" s="9" t="s">
        <v>19</v>
      </c>
      <c r="H92" s="29">
        <v>756999</v>
      </c>
      <c r="I92" s="29">
        <v>756999</v>
      </c>
      <c r="J92" s="29">
        <v>661000</v>
      </c>
    </row>
    <row r="93" spans="1:10" s="30" customFormat="1" ht="14.25">
      <c r="A93" s="31">
        <v>97</v>
      </c>
      <c r="B93" s="32" t="s">
        <v>105</v>
      </c>
      <c r="C93" s="33" t="s">
        <v>15</v>
      </c>
      <c r="D93" s="29">
        <v>743000</v>
      </c>
      <c r="E93" s="29">
        <v>661000</v>
      </c>
      <c r="F93" s="29">
        <v>756999</v>
      </c>
      <c r="G93" s="9" t="s">
        <v>19</v>
      </c>
      <c r="H93" s="29">
        <v>756999</v>
      </c>
      <c r="I93" s="29">
        <v>756999</v>
      </c>
      <c r="J93" s="29">
        <v>661000</v>
      </c>
    </row>
    <row r="94" spans="1:10" s="30" customFormat="1" ht="14.25">
      <c r="A94" s="31">
        <v>98</v>
      </c>
      <c r="B94" s="32" t="s">
        <v>106</v>
      </c>
      <c r="C94" s="33" t="s">
        <v>15</v>
      </c>
      <c r="D94" s="29">
        <v>733000</v>
      </c>
      <c r="E94" s="29">
        <v>1071000</v>
      </c>
      <c r="F94" s="29">
        <v>824000</v>
      </c>
      <c r="G94" s="29">
        <v>1102000</v>
      </c>
      <c r="H94" s="29">
        <v>824000</v>
      </c>
      <c r="I94" s="29">
        <v>824000</v>
      </c>
      <c r="J94" s="29">
        <v>1071000</v>
      </c>
    </row>
    <row r="95" spans="1:10" s="30" customFormat="1" ht="14.25">
      <c r="A95" s="31">
        <v>99</v>
      </c>
      <c r="B95" s="32" t="s">
        <v>107</v>
      </c>
      <c r="C95" s="33" t="s">
        <v>15</v>
      </c>
      <c r="D95" s="9" t="s">
        <v>19</v>
      </c>
      <c r="E95" s="9" t="s">
        <v>19</v>
      </c>
      <c r="F95" s="9" t="s">
        <v>19</v>
      </c>
      <c r="G95" s="9" t="s">
        <v>19</v>
      </c>
      <c r="H95" s="9" t="s">
        <v>19</v>
      </c>
      <c r="I95" s="9" t="s">
        <v>19</v>
      </c>
      <c r="J95" s="9" t="s">
        <v>19</v>
      </c>
    </row>
    <row r="96" spans="1:10" s="30" customFormat="1" ht="14.25">
      <c r="A96" s="31">
        <v>100</v>
      </c>
      <c r="B96" s="32" t="s">
        <v>108</v>
      </c>
      <c r="C96" s="33" t="s">
        <v>15</v>
      </c>
      <c r="D96" s="29">
        <v>441000</v>
      </c>
      <c r="E96" s="29">
        <v>664000</v>
      </c>
      <c r="F96" s="29">
        <v>476000</v>
      </c>
      <c r="G96" s="29">
        <v>787001</v>
      </c>
      <c r="H96" s="29">
        <v>476000</v>
      </c>
      <c r="I96" s="29">
        <v>476000</v>
      </c>
      <c r="J96" s="29">
        <v>664000</v>
      </c>
    </row>
    <row r="97" spans="1:10" s="30" customFormat="1" ht="14.25">
      <c r="A97" s="31">
        <v>101</v>
      </c>
      <c r="B97" s="32" t="s">
        <v>109</v>
      </c>
      <c r="C97" s="33" t="s">
        <v>28</v>
      </c>
      <c r="D97" s="9" t="s">
        <v>69</v>
      </c>
      <c r="E97" s="29">
        <v>507000</v>
      </c>
      <c r="F97" s="29">
        <v>958000</v>
      </c>
      <c r="G97" s="29">
        <v>490000</v>
      </c>
      <c r="H97" s="29">
        <v>958000</v>
      </c>
      <c r="I97" s="29">
        <v>958000</v>
      </c>
      <c r="J97" s="29">
        <v>507000</v>
      </c>
    </row>
    <row r="98" spans="1:10" s="30" customFormat="1" ht="14.25">
      <c r="A98" s="31">
        <v>102</v>
      </c>
      <c r="B98" s="32" t="s">
        <v>110</v>
      </c>
      <c r="C98" s="33" t="s">
        <v>15</v>
      </c>
      <c r="D98" s="9" t="s">
        <v>19</v>
      </c>
      <c r="E98" s="9" t="s">
        <v>19</v>
      </c>
      <c r="F98" s="9" t="s">
        <v>19</v>
      </c>
      <c r="G98" s="9" t="s">
        <v>19</v>
      </c>
      <c r="H98" s="9" t="s">
        <v>19</v>
      </c>
      <c r="I98" s="9" t="s">
        <v>19</v>
      </c>
      <c r="J98" s="9" t="s">
        <v>19</v>
      </c>
    </row>
    <row r="99" spans="1:10" s="30" customFormat="1" ht="14.25">
      <c r="A99" s="31">
        <v>103</v>
      </c>
      <c r="B99" s="32" t="s">
        <v>111</v>
      </c>
      <c r="C99" s="33" t="s">
        <v>28</v>
      </c>
      <c r="D99" s="29">
        <v>6000</v>
      </c>
      <c r="E99" s="29">
        <v>22000</v>
      </c>
      <c r="F99" s="29">
        <v>28000</v>
      </c>
      <c r="G99" s="29">
        <v>16000</v>
      </c>
      <c r="H99" s="29">
        <v>28000</v>
      </c>
      <c r="I99" s="29">
        <v>28000</v>
      </c>
      <c r="J99" s="29">
        <v>22000</v>
      </c>
    </row>
    <row r="100" spans="1:10" s="30" customFormat="1" ht="14.25">
      <c r="A100" s="31">
        <v>104</v>
      </c>
      <c r="B100" s="32" t="s">
        <v>112</v>
      </c>
      <c r="C100" s="33" t="s">
        <v>28</v>
      </c>
      <c r="D100" s="9" t="s">
        <v>19</v>
      </c>
      <c r="E100" s="9" t="s">
        <v>19</v>
      </c>
      <c r="F100" s="9" t="s">
        <v>19</v>
      </c>
      <c r="G100" s="9" t="s">
        <v>19</v>
      </c>
      <c r="H100" s="9" t="s">
        <v>19</v>
      </c>
      <c r="I100" s="9" t="s">
        <v>19</v>
      </c>
      <c r="J100" s="9" t="s">
        <v>19</v>
      </c>
    </row>
    <row r="101" spans="1:10" s="34" customFormat="1" ht="14.25">
      <c r="A101" s="31">
        <v>105</v>
      </c>
      <c r="B101" s="32" t="s">
        <v>113</v>
      </c>
      <c r="C101" s="86" t="s">
        <v>15</v>
      </c>
      <c r="D101" s="29">
        <v>6000</v>
      </c>
      <c r="E101" s="9" t="s">
        <v>19</v>
      </c>
      <c r="F101" s="29">
        <v>28000</v>
      </c>
      <c r="G101" s="9" t="s">
        <v>19</v>
      </c>
      <c r="H101" s="29">
        <v>28000</v>
      </c>
      <c r="I101" s="29">
        <v>28000</v>
      </c>
      <c r="J101" s="9" t="s">
        <v>19</v>
      </c>
    </row>
    <row r="102" spans="1:10" s="30" customFormat="1" ht="14.25">
      <c r="A102" s="31">
        <v>107</v>
      </c>
      <c r="B102" s="32" t="s">
        <v>114</v>
      </c>
      <c r="C102" s="33" t="s">
        <v>15</v>
      </c>
      <c r="D102" s="9" t="s">
        <v>19</v>
      </c>
      <c r="E102" s="9" t="s">
        <v>19</v>
      </c>
      <c r="F102" s="9" t="s">
        <v>19</v>
      </c>
      <c r="G102" s="9" t="s">
        <v>19</v>
      </c>
      <c r="H102" s="9" t="s">
        <v>19</v>
      </c>
      <c r="I102" s="9" t="s">
        <v>19</v>
      </c>
      <c r="J102" s="9" t="s">
        <v>19</v>
      </c>
    </row>
    <row r="103" spans="1:10" s="30" customFormat="1" ht="14.25">
      <c r="A103" s="31">
        <v>109</v>
      </c>
      <c r="B103" s="32" t="s">
        <v>115</v>
      </c>
      <c r="C103" s="33" t="s">
        <v>28</v>
      </c>
      <c r="D103" s="9" t="s">
        <v>19</v>
      </c>
      <c r="E103" s="9" t="s">
        <v>19</v>
      </c>
      <c r="F103" s="9" t="s">
        <v>19</v>
      </c>
      <c r="G103" s="9" t="s">
        <v>19</v>
      </c>
      <c r="H103" s="9" t="s">
        <v>19</v>
      </c>
      <c r="I103" s="9" t="s">
        <v>19</v>
      </c>
      <c r="J103" s="9" t="s">
        <v>19</v>
      </c>
    </row>
    <row r="104" spans="1:10" s="30" customFormat="1" ht="14.25">
      <c r="A104" s="31">
        <v>110</v>
      </c>
      <c r="B104" s="32" t="s">
        <v>116</v>
      </c>
      <c r="C104" s="33" t="s">
        <v>15</v>
      </c>
      <c r="D104" s="29">
        <v>1958000</v>
      </c>
      <c r="E104" s="9" t="s">
        <v>19</v>
      </c>
      <c r="F104" s="9" t="s">
        <v>19</v>
      </c>
      <c r="G104" s="9" t="s">
        <v>19</v>
      </c>
      <c r="H104" s="9" t="s">
        <v>19</v>
      </c>
      <c r="I104" s="9" t="s">
        <v>19</v>
      </c>
      <c r="J104" s="9" t="s">
        <v>19</v>
      </c>
    </row>
    <row r="105" spans="1:10" s="30" customFormat="1" ht="14.25">
      <c r="A105" s="31">
        <v>116</v>
      </c>
      <c r="B105" s="32" t="s">
        <v>117</v>
      </c>
      <c r="C105" s="33" t="s">
        <v>15</v>
      </c>
      <c r="D105" s="29">
        <v>122000</v>
      </c>
      <c r="E105" s="9" t="s">
        <v>19</v>
      </c>
      <c r="F105" s="9" t="s">
        <v>19</v>
      </c>
      <c r="G105" s="9" t="s">
        <v>19</v>
      </c>
      <c r="H105" s="9" t="s">
        <v>19</v>
      </c>
      <c r="I105" s="9" t="s">
        <v>19</v>
      </c>
      <c r="J105" s="9" t="s">
        <v>19</v>
      </c>
    </row>
    <row r="106" spans="1:10" s="30" customFormat="1" ht="14.25">
      <c r="A106" s="31">
        <v>117</v>
      </c>
      <c r="B106" s="32" t="s">
        <v>118</v>
      </c>
      <c r="C106" s="33" t="s">
        <v>15</v>
      </c>
      <c r="D106" s="29">
        <v>122000</v>
      </c>
      <c r="E106" s="9" t="s">
        <v>19</v>
      </c>
      <c r="F106" s="9" t="s">
        <v>19</v>
      </c>
      <c r="G106" s="9" t="s">
        <v>19</v>
      </c>
      <c r="H106" s="9" t="s">
        <v>19</v>
      </c>
      <c r="I106" s="9" t="s">
        <v>19</v>
      </c>
      <c r="J106" s="9" t="s">
        <v>19</v>
      </c>
    </row>
    <row r="107" spans="1:10" s="30" customFormat="1" ht="14.25">
      <c r="A107" s="31">
        <v>118</v>
      </c>
      <c r="B107" s="32" t="s">
        <v>119</v>
      </c>
      <c r="C107" s="33" t="s">
        <v>15</v>
      </c>
      <c r="D107" s="29">
        <v>245000</v>
      </c>
      <c r="E107" s="29">
        <v>249000</v>
      </c>
      <c r="F107" s="29">
        <v>200000</v>
      </c>
      <c r="G107" s="29">
        <v>187000</v>
      </c>
      <c r="H107" s="29">
        <v>200000</v>
      </c>
      <c r="I107" s="29">
        <v>200000</v>
      </c>
      <c r="J107" s="29">
        <v>249000</v>
      </c>
    </row>
    <row r="108" spans="1:10" s="30" customFormat="1" ht="14.25">
      <c r="A108" s="31">
        <v>119</v>
      </c>
      <c r="B108" s="32" t="s">
        <v>120</v>
      </c>
      <c r="C108" s="33" t="s">
        <v>15</v>
      </c>
      <c r="D108" s="29">
        <v>563998</v>
      </c>
      <c r="E108" s="29">
        <v>249000</v>
      </c>
      <c r="F108" s="29">
        <v>167999</v>
      </c>
      <c r="G108" s="9" t="s">
        <v>19</v>
      </c>
      <c r="H108" s="29">
        <v>167999</v>
      </c>
      <c r="I108" s="29">
        <v>167999</v>
      </c>
      <c r="J108" s="29">
        <v>249000</v>
      </c>
    </row>
    <row r="109" spans="1:10" s="30" customFormat="1" ht="14.25">
      <c r="A109" s="31">
        <v>123</v>
      </c>
      <c r="B109" s="32" t="s">
        <v>121</v>
      </c>
      <c r="C109" s="33" t="s">
        <v>15</v>
      </c>
      <c r="D109" s="29">
        <v>281999</v>
      </c>
      <c r="E109" s="29">
        <v>316000</v>
      </c>
      <c r="F109" s="29">
        <v>167999</v>
      </c>
      <c r="G109" s="9" t="s">
        <v>19</v>
      </c>
      <c r="H109" s="29">
        <v>167999</v>
      </c>
      <c r="I109" s="29">
        <v>167999</v>
      </c>
      <c r="J109" s="29">
        <v>316000</v>
      </c>
    </row>
    <row r="110" spans="1:10" s="30" customFormat="1" ht="14.25">
      <c r="A110" s="31">
        <v>124</v>
      </c>
      <c r="B110" s="32" t="s">
        <v>122</v>
      </c>
      <c r="C110" s="33" t="s">
        <v>15</v>
      </c>
      <c r="D110" s="29">
        <v>91999</v>
      </c>
      <c r="E110" s="29">
        <v>152001</v>
      </c>
      <c r="F110" s="29">
        <v>79001</v>
      </c>
      <c r="G110" s="29">
        <v>45999</v>
      </c>
      <c r="H110" s="29">
        <v>79001</v>
      </c>
      <c r="I110" s="29">
        <v>79001</v>
      </c>
      <c r="J110" s="29">
        <v>152001</v>
      </c>
    </row>
    <row r="111" spans="1:10" s="30" customFormat="1" ht="14.25">
      <c r="A111" s="31">
        <v>125</v>
      </c>
      <c r="B111" s="32" t="s">
        <v>123</v>
      </c>
      <c r="C111" s="33" t="s">
        <v>15</v>
      </c>
      <c r="D111" s="29">
        <v>91999</v>
      </c>
      <c r="E111" s="29">
        <v>152001</v>
      </c>
      <c r="F111" s="29">
        <v>79001</v>
      </c>
      <c r="G111" s="29">
        <v>45999</v>
      </c>
      <c r="H111" s="29">
        <v>79001</v>
      </c>
      <c r="I111" s="29">
        <v>79001</v>
      </c>
      <c r="J111" s="29">
        <v>152001</v>
      </c>
    </row>
    <row r="112" spans="1:10" s="34" customFormat="1" ht="14.25">
      <c r="A112" s="31">
        <v>126</v>
      </c>
      <c r="B112" s="32" t="s">
        <v>124</v>
      </c>
      <c r="C112" s="86" t="s">
        <v>15</v>
      </c>
      <c r="D112" s="9" t="s">
        <v>19</v>
      </c>
      <c r="E112" s="9" t="s">
        <v>19</v>
      </c>
      <c r="F112" s="9" t="s">
        <v>19</v>
      </c>
      <c r="G112" s="29">
        <v>187000</v>
      </c>
      <c r="H112" s="9" t="s">
        <v>19</v>
      </c>
      <c r="I112" s="9" t="s">
        <v>19</v>
      </c>
      <c r="J112" s="9" t="s">
        <v>19</v>
      </c>
    </row>
    <row r="113" spans="1:10" s="30" customFormat="1" ht="14.25">
      <c r="A113" s="31">
        <v>128</v>
      </c>
      <c r="B113" s="32" t="s">
        <v>125</v>
      </c>
      <c r="C113" s="33" t="s">
        <v>15</v>
      </c>
      <c r="D113" s="9" t="s">
        <v>19</v>
      </c>
      <c r="E113" s="9" t="s">
        <v>19</v>
      </c>
      <c r="F113" s="9" t="s">
        <v>19</v>
      </c>
      <c r="G113" s="9" t="s">
        <v>19</v>
      </c>
      <c r="H113" s="9" t="s">
        <v>19</v>
      </c>
      <c r="I113" s="9" t="s">
        <v>19</v>
      </c>
      <c r="J113" s="9" t="s">
        <v>19</v>
      </c>
    </row>
    <row r="114" spans="1:10" s="30" customFormat="1" ht="14.25">
      <c r="A114" s="31">
        <v>129</v>
      </c>
      <c r="B114" s="32" t="s">
        <v>126</v>
      </c>
      <c r="C114" s="33" t="s">
        <v>15</v>
      </c>
      <c r="D114" s="9" t="s">
        <v>19</v>
      </c>
      <c r="E114" s="9" t="s">
        <v>19</v>
      </c>
      <c r="F114" s="9" t="s">
        <v>19</v>
      </c>
      <c r="G114" s="29">
        <v>198001</v>
      </c>
      <c r="H114" s="9" t="s">
        <v>19</v>
      </c>
      <c r="I114" s="9" t="s">
        <v>19</v>
      </c>
      <c r="J114" s="9" t="s">
        <v>19</v>
      </c>
    </row>
    <row r="115" spans="1:10" s="30" customFormat="1" ht="14.25">
      <c r="A115" s="31">
        <v>130</v>
      </c>
      <c r="B115" s="32" t="s">
        <v>127</v>
      </c>
      <c r="C115" s="33" t="s">
        <v>15</v>
      </c>
      <c r="D115" s="9" t="s">
        <v>19</v>
      </c>
      <c r="E115" s="9" t="s">
        <v>19</v>
      </c>
      <c r="F115" s="9" t="s">
        <v>19</v>
      </c>
      <c r="G115" s="9" t="s">
        <v>19</v>
      </c>
      <c r="H115" s="9" t="s">
        <v>19</v>
      </c>
      <c r="I115" s="9" t="s">
        <v>19</v>
      </c>
      <c r="J115" s="9" t="s">
        <v>19</v>
      </c>
    </row>
    <row r="116" spans="1:10" s="30" customFormat="1" ht="14.25">
      <c r="A116" s="31">
        <v>131</v>
      </c>
      <c r="B116" s="32" t="s">
        <v>128</v>
      </c>
      <c r="C116" s="33" t="s">
        <v>28</v>
      </c>
      <c r="D116" s="29">
        <v>245000</v>
      </c>
      <c r="E116" s="29">
        <v>498001</v>
      </c>
      <c r="F116" s="29">
        <v>399999</v>
      </c>
      <c r="G116" s="29">
        <v>198001</v>
      </c>
      <c r="H116" s="29">
        <v>399999</v>
      </c>
      <c r="I116" s="29">
        <v>399999</v>
      </c>
      <c r="J116" s="29">
        <v>498001</v>
      </c>
    </row>
    <row r="117" spans="1:10" s="30" customFormat="1" ht="14.25">
      <c r="A117" s="31">
        <v>132</v>
      </c>
      <c r="B117" s="32" t="s">
        <v>129</v>
      </c>
      <c r="C117" s="33" t="s">
        <v>28</v>
      </c>
      <c r="D117" s="29">
        <v>26000</v>
      </c>
      <c r="E117" s="29">
        <v>33000</v>
      </c>
      <c r="F117" s="29">
        <v>86000</v>
      </c>
      <c r="G117" s="29">
        <v>24000</v>
      </c>
      <c r="H117" s="29">
        <v>86000</v>
      </c>
      <c r="I117" s="29">
        <v>86000</v>
      </c>
      <c r="J117" s="29">
        <v>33000</v>
      </c>
    </row>
    <row r="118" spans="1:10" s="34" customFormat="1" ht="14.25">
      <c r="A118" s="31">
        <v>133</v>
      </c>
      <c r="B118" s="32" t="s">
        <v>130</v>
      </c>
      <c r="C118" s="33" t="s">
        <v>15</v>
      </c>
      <c r="D118" s="8" t="s">
        <v>19</v>
      </c>
      <c r="E118" s="9" t="s">
        <v>19</v>
      </c>
      <c r="F118" s="9" t="s">
        <v>19</v>
      </c>
      <c r="G118" s="9" t="s">
        <v>19</v>
      </c>
      <c r="H118" s="9" t="s">
        <v>19</v>
      </c>
      <c r="I118" s="9" t="s">
        <v>19</v>
      </c>
      <c r="J118" s="9" t="s">
        <v>19</v>
      </c>
    </row>
    <row r="119" spans="1:10" s="30" customFormat="1" ht="14.25">
      <c r="A119" s="31">
        <v>135</v>
      </c>
      <c r="B119" s="32" t="s">
        <v>131</v>
      </c>
      <c r="C119" s="33" t="s">
        <v>15</v>
      </c>
      <c r="D119" s="8" t="s">
        <v>19</v>
      </c>
      <c r="E119" s="9" t="s">
        <v>19</v>
      </c>
      <c r="F119" s="9" t="s">
        <v>19</v>
      </c>
      <c r="G119" s="9" t="s">
        <v>19</v>
      </c>
      <c r="H119" s="9" t="s">
        <v>19</v>
      </c>
      <c r="I119" s="9" t="s">
        <v>19</v>
      </c>
      <c r="J119" s="9" t="s">
        <v>19</v>
      </c>
    </row>
    <row r="120" spans="1:10" s="30" customFormat="1" ht="14.25">
      <c r="A120" s="31">
        <v>136</v>
      </c>
      <c r="B120" s="32" t="s">
        <v>132</v>
      </c>
      <c r="C120" s="33" t="s">
        <v>15</v>
      </c>
      <c r="D120" s="8" t="s">
        <v>19</v>
      </c>
      <c r="E120" s="9" t="s">
        <v>19</v>
      </c>
      <c r="F120" s="9" t="s">
        <v>19</v>
      </c>
      <c r="G120" s="9" t="s">
        <v>19</v>
      </c>
      <c r="H120" s="9" t="s">
        <v>19</v>
      </c>
      <c r="I120" s="9" t="s">
        <v>19</v>
      </c>
      <c r="J120" s="9" t="s">
        <v>19</v>
      </c>
    </row>
    <row r="121" spans="1:10" s="30" customFormat="1" ht="14.25">
      <c r="A121" s="31">
        <v>137</v>
      </c>
      <c r="B121" s="32" t="s">
        <v>133</v>
      </c>
      <c r="C121" s="33" t="s">
        <v>28</v>
      </c>
      <c r="D121" s="8" t="s">
        <v>19</v>
      </c>
      <c r="E121" s="9" t="s">
        <v>19</v>
      </c>
      <c r="F121" s="9" t="s">
        <v>19</v>
      </c>
      <c r="G121" s="9" t="s">
        <v>19</v>
      </c>
      <c r="H121" s="9" t="s">
        <v>19</v>
      </c>
      <c r="I121" s="9" t="s">
        <v>19</v>
      </c>
      <c r="J121" s="9" t="s">
        <v>19</v>
      </c>
    </row>
    <row r="122" spans="1:10" s="30" customFormat="1" ht="14.25">
      <c r="A122" s="31">
        <v>138</v>
      </c>
      <c r="B122" s="32" t="s">
        <v>134</v>
      </c>
      <c r="C122" s="33" t="s">
        <v>15</v>
      </c>
      <c r="D122" s="8" t="s">
        <v>19</v>
      </c>
      <c r="E122" s="9" t="s">
        <v>19</v>
      </c>
      <c r="F122" s="9" t="s">
        <v>19</v>
      </c>
      <c r="G122" s="9" t="s">
        <v>19</v>
      </c>
      <c r="H122" s="9" t="s">
        <v>19</v>
      </c>
      <c r="I122" s="9" t="s">
        <v>19</v>
      </c>
      <c r="J122" s="9" t="s">
        <v>19</v>
      </c>
    </row>
    <row r="123" spans="1:10" s="30" customFormat="1" ht="14.25">
      <c r="A123" s="31">
        <v>140</v>
      </c>
      <c r="B123" s="32" t="s">
        <v>135</v>
      </c>
      <c r="C123" s="33" t="s">
        <v>15</v>
      </c>
      <c r="D123" s="29">
        <v>8930000</v>
      </c>
      <c r="E123" s="29">
        <v>8074000</v>
      </c>
      <c r="F123" s="29">
        <v>8833000</v>
      </c>
      <c r="G123" s="29">
        <v>15659001</v>
      </c>
      <c r="H123" s="29">
        <v>8833000</v>
      </c>
      <c r="I123" s="29">
        <v>8833000</v>
      </c>
      <c r="J123" s="29">
        <v>8074000</v>
      </c>
    </row>
    <row r="124" spans="1:10" s="30" customFormat="1" ht="14.25">
      <c r="A124" s="31">
        <v>141</v>
      </c>
      <c r="B124" s="32" t="s">
        <v>136</v>
      </c>
      <c r="C124" s="33" t="s">
        <v>15</v>
      </c>
      <c r="D124" s="29">
        <v>659001</v>
      </c>
      <c r="E124" s="29">
        <v>3115000</v>
      </c>
      <c r="F124" s="29">
        <v>3335000</v>
      </c>
      <c r="G124" s="29">
        <v>3827000</v>
      </c>
      <c r="H124" s="29">
        <v>3335000</v>
      </c>
      <c r="I124" s="29">
        <v>3335000</v>
      </c>
      <c r="J124" s="29">
        <v>3115000</v>
      </c>
    </row>
    <row r="125" spans="1:10" s="30" customFormat="1" ht="14.25">
      <c r="A125" s="31">
        <v>143</v>
      </c>
      <c r="B125" s="32" t="s">
        <v>137</v>
      </c>
      <c r="C125" s="33" t="s">
        <v>15</v>
      </c>
      <c r="D125" s="9" t="s">
        <v>19</v>
      </c>
      <c r="E125" s="29">
        <v>606000</v>
      </c>
      <c r="F125" s="29">
        <v>665001</v>
      </c>
      <c r="G125" s="9" t="s">
        <v>19</v>
      </c>
      <c r="H125" s="29">
        <v>665001</v>
      </c>
      <c r="I125" s="29">
        <v>665001</v>
      </c>
      <c r="J125" s="29">
        <v>606000</v>
      </c>
    </row>
    <row r="126" spans="1:10" s="30" customFormat="1" ht="14.25">
      <c r="A126" s="31">
        <v>144</v>
      </c>
      <c r="B126" s="32" t="s">
        <v>138</v>
      </c>
      <c r="C126" s="33" t="s">
        <v>15</v>
      </c>
      <c r="D126" s="29">
        <v>2788999</v>
      </c>
      <c r="E126" s="29">
        <v>2582000</v>
      </c>
      <c r="F126" s="29">
        <v>2809000</v>
      </c>
      <c r="G126" s="29">
        <v>2776000</v>
      </c>
      <c r="H126" s="29">
        <v>2809000</v>
      </c>
      <c r="I126" s="29">
        <v>2809000</v>
      </c>
      <c r="J126" s="29">
        <v>2582000</v>
      </c>
    </row>
    <row r="127" spans="1:10" s="30" customFormat="1" ht="14.25">
      <c r="A127" s="31">
        <v>145</v>
      </c>
      <c r="B127" s="32" t="s">
        <v>139</v>
      </c>
      <c r="C127" s="33" t="s">
        <v>15</v>
      </c>
      <c r="D127" s="9" t="s">
        <v>19</v>
      </c>
      <c r="E127" s="9" t="s">
        <v>19</v>
      </c>
      <c r="F127" s="9" t="s">
        <v>19</v>
      </c>
      <c r="G127" s="9" t="s">
        <v>19</v>
      </c>
      <c r="H127" s="9" t="s">
        <v>19</v>
      </c>
      <c r="I127" s="9" t="s">
        <v>19</v>
      </c>
      <c r="J127" s="9" t="s">
        <v>19</v>
      </c>
    </row>
    <row r="128" spans="1:10" s="30" customFormat="1" ht="14.25">
      <c r="A128" s="31">
        <v>146</v>
      </c>
      <c r="B128" s="32" t="s">
        <v>140</v>
      </c>
      <c r="C128" s="33" t="s">
        <v>15</v>
      </c>
      <c r="D128" s="9" t="s">
        <v>19</v>
      </c>
      <c r="E128" s="9" t="s">
        <v>19</v>
      </c>
      <c r="F128" s="9" t="s">
        <v>19</v>
      </c>
      <c r="G128" s="9" t="s">
        <v>19</v>
      </c>
      <c r="H128" s="9" t="s">
        <v>19</v>
      </c>
      <c r="I128" s="9" t="s">
        <v>19</v>
      </c>
      <c r="J128" s="9" t="s">
        <v>19</v>
      </c>
    </row>
    <row r="129" spans="1:10" s="30" customFormat="1" ht="14.25">
      <c r="A129" s="31">
        <v>147</v>
      </c>
      <c r="B129" s="32" t="s">
        <v>141</v>
      </c>
      <c r="C129" s="33" t="s">
        <v>15</v>
      </c>
      <c r="D129" s="9" t="s">
        <v>19</v>
      </c>
      <c r="E129" s="9" t="s">
        <v>19</v>
      </c>
      <c r="F129" s="9" t="s">
        <v>19</v>
      </c>
      <c r="G129" s="9" t="s">
        <v>19</v>
      </c>
      <c r="H129" s="9" t="s">
        <v>19</v>
      </c>
      <c r="I129" s="9" t="s">
        <v>19</v>
      </c>
      <c r="J129" s="9" t="s">
        <v>19</v>
      </c>
    </row>
    <row r="130" spans="1:10" s="30" customFormat="1" ht="14.25">
      <c r="A130" s="31">
        <v>152</v>
      </c>
      <c r="B130" s="32" t="s">
        <v>142</v>
      </c>
      <c r="C130" s="33" t="s">
        <v>15</v>
      </c>
      <c r="D130" s="9" t="s">
        <v>19</v>
      </c>
      <c r="E130" s="29">
        <v>1574000</v>
      </c>
      <c r="F130" s="9" t="s">
        <v>19</v>
      </c>
      <c r="G130" s="9" t="s">
        <v>19</v>
      </c>
      <c r="H130" s="9" t="s">
        <v>19</v>
      </c>
      <c r="I130" s="9" t="s">
        <v>19</v>
      </c>
      <c r="J130" s="29">
        <v>1574000</v>
      </c>
    </row>
    <row r="131" spans="1:10" s="30" customFormat="1" ht="14.25">
      <c r="A131" s="31">
        <v>153</v>
      </c>
      <c r="B131" s="32" t="s">
        <v>143</v>
      </c>
      <c r="C131" s="33" t="s">
        <v>28</v>
      </c>
      <c r="D131" s="9" t="s">
        <v>19</v>
      </c>
      <c r="E131" s="29">
        <v>1574000</v>
      </c>
      <c r="F131" s="9" t="s">
        <v>19</v>
      </c>
      <c r="G131" s="9" t="s">
        <v>19</v>
      </c>
      <c r="H131" s="9" t="s">
        <v>19</v>
      </c>
      <c r="I131" s="9" t="s">
        <v>19</v>
      </c>
      <c r="J131" s="29">
        <v>1574000</v>
      </c>
    </row>
    <row r="132" spans="1:10" s="30" customFormat="1" ht="14.25">
      <c r="A132" s="31">
        <v>154</v>
      </c>
      <c r="B132" s="32" t="s">
        <v>144</v>
      </c>
      <c r="C132" s="33" t="s">
        <v>28</v>
      </c>
      <c r="D132" s="29">
        <v>10755999</v>
      </c>
      <c r="E132" s="29">
        <v>10351000</v>
      </c>
      <c r="F132" s="29">
        <v>10456198</v>
      </c>
      <c r="G132" s="29">
        <v>12714000</v>
      </c>
      <c r="H132" s="29">
        <v>10456198</v>
      </c>
      <c r="I132" s="29">
        <v>10456198</v>
      </c>
      <c r="J132" s="29">
        <v>10351000</v>
      </c>
    </row>
    <row r="133" spans="1:10" s="30" customFormat="1" ht="14.25">
      <c r="A133" s="31">
        <v>155</v>
      </c>
      <c r="B133" s="32" t="s">
        <v>145</v>
      </c>
      <c r="C133" s="33" t="s">
        <v>15</v>
      </c>
      <c r="D133" s="9" t="s">
        <v>69</v>
      </c>
      <c r="E133" s="9" t="s">
        <v>69</v>
      </c>
      <c r="F133" s="9" t="s">
        <v>69</v>
      </c>
      <c r="G133" s="9" t="s">
        <v>69</v>
      </c>
      <c r="H133" s="9" t="s">
        <v>69</v>
      </c>
      <c r="I133" s="9" t="s">
        <v>69</v>
      </c>
      <c r="J133" s="9" t="s">
        <v>69</v>
      </c>
    </row>
    <row r="134" spans="1:10" s="30" customFormat="1" ht="14.25">
      <c r="A134" s="31">
        <v>156</v>
      </c>
      <c r="B134" s="32" t="s">
        <v>146</v>
      </c>
      <c r="C134" s="33" t="s">
        <v>15</v>
      </c>
      <c r="D134" s="9" t="s">
        <v>19</v>
      </c>
      <c r="E134" s="9" t="s">
        <v>19</v>
      </c>
      <c r="F134" s="9" t="s">
        <v>19</v>
      </c>
      <c r="G134" s="9" t="s">
        <v>19</v>
      </c>
      <c r="H134" s="9" t="s">
        <v>19</v>
      </c>
      <c r="I134" s="9" t="s">
        <v>19</v>
      </c>
      <c r="J134" s="9" t="s">
        <v>19</v>
      </c>
    </row>
    <row r="135" spans="1:10" s="30" customFormat="1" ht="14.25">
      <c r="A135" s="31">
        <v>157</v>
      </c>
      <c r="B135" s="32" t="s">
        <v>147</v>
      </c>
      <c r="C135" s="33" t="s">
        <v>15</v>
      </c>
      <c r="D135" s="29">
        <v>4182000</v>
      </c>
      <c r="E135" s="29">
        <v>2741000</v>
      </c>
      <c r="F135" s="29">
        <v>2386064</v>
      </c>
      <c r="G135" s="29">
        <v>4005000</v>
      </c>
      <c r="H135" s="29">
        <v>2386064</v>
      </c>
      <c r="I135" s="29">
        <v>2386064</v>
      </c>
      <c r="J135" s="29">
        <v>2741000</v>
      </c>
    </row>
    <row r="136" spans="1:10" s="30" customFormat="1" ht="14.25">
      <c r="A136" s="31">
        <v>159</v>
      </c>
      <c r="B136" s="32" t="s">
        <v>148</v>
      </c>
      <c r="C136" s="33" t="s">
        <v>15</v>
      </c>
      <c r="D136" s="29">
        <v>6741000</v>
      </c>
      <c r="E136" s="29">
        <v>4481000</v>
      </c>
      <c r="F136" s="29">
        <v>4694000</v>
      </c>
      <c r="G136" s="29">
        <v>5480000</v>
      </c>
      <c r="H136" s="29">
        <v>4694000</v>
      </c>
      <c r="I136" s="29">
        <v>4694000</v>
      </c>
      <c r="J136" s="29">
        <v>4481000</v>
      </c>
    </row>
    <row r="137" spans="1:10" s="30" customFormat="1" ht="14.25">
      <c r="A137" s="31">
        <v>160</v>
      </c>
      <c r="B137" s="32" t="s">
        <v>149</v>
      </c>
      <c r="C137" s="33" t="s">
        <v>15</v>
      </c>
      <c r="D137" s="29">
        <v>961000</v>
      </c>
      <c r="E137" s="29">
        <v>842000</v>
      </c>
      <c r="F137" s="29">
        <v>276000</v>
      </c>
      <c r="G137" s="29">
        <v>893632</v>
      </c>
      <c r="H137" s="29">
        <v>276000</v>
      </c>
      <c r="I137" s="29">
        <v>276000</v>
      </c>
      <c r="J137" s="29">
        <v>842000</v>
      </c>
    </row>
    <row r="138" spans="1:10" s="30" customFormat="1" ht="14.25">
      <c r="A138" s="31">
        <v>161</v>
      </c>
      <c r="B138" s="32" t="s">
        <v>150</v>
      </c>
      <c r="C138" s="33" t="s">
        <v>15</v>
      </c>
      <c r="D138" s="29">
        <v>533999</v>
      </c>
      <c r="E138" s="29">
        <v>114000</v>
      </c>
      <c r="F138" s="29">
        <v>108000</v>
      </c>
      <c r="G138" s="29">
        <v>938000</v>
      </c>
      <c r="H138" s="29">
        <v>108000</v>
      </c>
      <c r="I138" s="29">
        <v>108000</v>
      </c>
      <c r="J138" s="29">
        <v>114000</v>
      </c>
    </row>
    <row r="139" spans="1:10" s="30" customFormat="1" ht="14.25">
      <c r="A139" s="31">
        <v>162</v>
      </c>
      <c r="B139" s="32" t="s">
        <v>151</v>
      </c>
      <c r="C139" s="33" t="s">
        <v>15</v>
      </c>
      <c r="D139" s="29">
        <v>543001</v>
      </c>
      <c r="E139" s="29">
        <v>65000</v>
      </c>
      <c r="F139" s="29">
        <v>63000</v>
      </c>
      <c r="G139" s="29">
        <v>649999</v>
      </c>
      <c r="H139" s="29">
        <v>63000</v>
      </c>
      <c r="I139" s="29">
        <v>63000</v>
      </c>
      <c r="J139" s="29">
        <v>65000</v>
      </c>
    </row>
    <row r="140" spans="1:10" s="30" customFormat="1" ht="14.25">
      <c r="A140" s="31">
        <v>164</v>
      </c>
      <c r="B140" s="32" t="s">
        <v>152</v>
      </c>
      <c r="C140" s="33" t="s">
        <v>15</v>
      </c>
      <c r="D140" s="29">
        <v>15860000</v>
      </c>
      <c r="E140" s="29">
        <v>8396000</v>
      </c>
      <c r="F140" s="29">
        <v>8536000</v>
      </c>
      <c r="G140" s="9" t="s">
        <v>19</v>
      </c>
      <c r="H140" s="29">
        <v>8536000</v>
      </c>
      <c r="I140" s="29">
        <v>8536000</v>
      </c>
      <c r="J140" s="29">
        <v>8396000</v>
      </c>
    </row>
    <row r="141" spans="1:10" s="34" customFormat="1" ht="14.25">
      <c r="A141" s="31">
        <v>165</v>
      </c>
      <c r="B141" s="32" t="s">
        <v>153</v>
      </c>
      <c r="C141" s="33" t="s">
        <v>15</v>
      </c>
      <c r="D141" s="9" t="s">
        <v>19</v>
      </c>
      <c r="E141" s="9" t="s">
        <v>19</v>
      </c>
      <c r="F141" s="9" t="s">
        <v>19</v>
      </c>
      <c r="G141" s="9" t="s">
        <v>19</v>
      </c>
      <c r="H141" s="9" t="s">
        <v>19</v>
      </c>
      <c r="I141" s="9" t="s">
        <v>19</v>
      </c>
      <c r="J141" s="9" t="s">
        <v>19</v>
      </c>
    </row>
    <row r="142" spans="1:10" s="30" customFormat="1" ht="14.25">
      <c r="A142" s="31">
        <v>166</v>
      </c>
      <c r="B142" s="32" t="s">
        <v>154</v>
      </c>
      <c r="C142" s="33" t="s">
        <v>15</v>
      </c>
      <c r="D142" s="29">
        <v>1431000</v>
      </c>
      <c r="E142" s="29">
        <v>1060000</v>
      </c>
      <c r="F142" s="29">
        <v>1183000</v>
      </c>
      <c r="G142" s="29">
        <v>439001</v>
      </c>
      <c r="H142" s="29">
        <v>1183000</v>
      </c>
      <c r="I142" s="29">
        <v>1183000</v>
      </c>
      <c r="J142" s="29">
        <v>1060000</v>
      </c>
    </row>
    <row r="143" spans="1:10" s="30" customFormat="1" ht="14.25">
      <c r="A143" s="31">
        <v>167</v>
      </c>
      <c r="B143" s="32" t="s">
        <v>155</v>
      </c>
      <c r="C143" s="33" t="s">
        <v>15</v>
      </c>
      <c r="D143" s="29">
        <v>594000</v>
      </c>
      <c r="E143" s="29">
        <v>204001</v>
      </c>
      <c r="F143" s="9" t="s">
        <v>19</v>
      </c>
      <c r="G143" s="9" t="s">
        <v>69</v>
      </c>
      <c r="H143" s="9" t="s">
        <v>19</v>
      </c>
      <c r="I143" s="9" t="s">
        <v>19</v>
      </c>
      <c r="J143" s="29">
        <v>204001</v>
      </c>
    </row>
    <row r="144" spans="1:10" s="30" customFormat="1" ht="14.25">
      <c r="A144" s="31">
        <v>168</v>
      </c>
      <c r="B144" s="32" t="s">
        <v>156</v>
      </c>
      <c r="C144" s="33" t="s">
        <v>15</v>
      </c>
      <c r="D144" s="9" t="s">
        <v>19</v>
      </c>
      <c r="E144" s="29">
        <v>204001</v>
      </c>
      <c r="F144" s="9" t="s">
        <v>19</v>
      </c>
      <c r="G144" s="9" t="s">
        <v>19</v>
      </c>
      <c r="H144" s="9" t="s">
        <v>19</v>
      </c>
      <c r="I144" s="9" t="s">
        <v>19</v>
      </c>
      <c r="J144" s="29">
        <v>204001</v>
      </c>
    </row>
    <row r="145" spans="1:10" s="30" customFormat="1" ht="14.25">
      <c r="A145" s="31">
        <v>169</v>
      </c>
      <c r="B145" s="32" t="s">
        <v>157</v>
      </c>
      <c r="C145" s="33" t="s">
        <v>15</v>
      </c>
      <c r="D145" s="29">
        <v>12485000</v>
      </c>
      <c r="E145" s="29">
        <v>8197000</v>
      </c>
      <c r="F145" s="29">
        <v>7952000</v>
      </c>
      <c r="G145" s="29">
        <v>11157000</v>
      </c>
      <c r="H145" s="29">
        <v>7952000</v>
      </c>
      <c r="I145" s="29">
        <v>7952000</v>
      </c>
      <c r="J145" s="29">
        <v>8197000</v>
      </c>
    </row>
    <row r="146" spans="1:10" s="30" customFormat="1" ht="14.25">
      <c r="A146" s="31">
        <v>171</v>
      </c>
      <c r="B146" s="32" t="s">
        <v>158</v>
      </c>
      <c r="C146" s="33" t="s">
        <v>15</v>
      </c>
      <c r="D146" s="9" t="s">
        <v>19</v>
      </c>
      <c r="E146" s="9" t="s">
        <v>19</v>
      </c>
      <c r="F146" s="9" t="s">
        <v>19</v>
      </c>
      <c r="G146" s="9" t="s">
        <v>19</v>
      </c>
      <c r="H146" s="9" t="s">
        <v>19</v>
      </c>
      <c r="I146" s="9" t="s">
        <v>19</v>
      </c>
      <c r="J146" s="9" t="s">
        <v>19</v>
      </c>
    </row>
    <row r="147" spans="1:10" s="30" customFormat="1" ht="14.25">
      <c r="A147" s="31">
        <v>175</v>
      </c>
      <c r="B147" s="32" t="s">
        <v>159</v>
      </c>
      <c r="C147" s="33" t="s">
        <v>15</v>
      </c>
      <c r="D147" s="9" t="s">
        <v>19</v>
      </c>
      <c r="E147" s="29">
        <v>348000</v>
      </c>
      <c r="F147" s="9" t="s">
        <v>19</v>
      </c>
      <c r="G147" s="9" t="s">
        <v>19</v>
      </c>
      <c r="H147" s="9" t="s">
        <v>19</v>
      </c>
      <c r="I147" s="9" t="s">
        <v>19</v>
      </c>
      <c r="J147" s="29">
        <v>348000</v>
      </c>
    </row>
    <row r="148" spans="1:10" s="30" customFormat="1" ht="14.25">
      <c r="A148" s="31">
        <v>176</v>
      </c>
      <c r="B148" s="32" t="s">
        <v>160</v>
      </c>
      <c r="C148" s="33" t="s">
        <v>15</v>
      </c>
      <c r="D148" s="29">
        <v>53550</v>
      </c>
      <c r="E148" s="29">
        <v>53550</v>
      </c>
      <c r="F148" s="29">
        <v>53550</v>
      </c>
      <c r="G148" s="29">
        <v>53550</v>
      </c>
      <c r="H148" s="29">
        <v>53550</v>
      </c>
      <c r="I148" s="29">
        <v>53550</v>
      </c>
      <c r="J148" s="29">
        <v>53550</v>
      </c>
    </row>
    <row r="149" spans="1:10" s="30" customFormat="1" ht="14.25">
      <c r="A149" s="31">
        <v>177</v>
      </c>
      <c r="B149" s="32" t="s">
        <v>161</v>
      </c>
      <c r="C149" s="33" t="s">
        <v>15</v>
      </c>
      <c r="D149" s="9" t="s">
        <v>19</v>
      </c>
      <c r="E149" s="9" t="s">
        <v>19</v>
      </c>
      <c r="F149" s="9" t="s">
        <v>19</v>
      </c>
      <c r="G149" s="9" t="s">
        <v>19</v>
      </c>
      <c r="H149" s="9" t="s">
        <v>19</v>
      </c>
      <c r="I149" s="9" t="s">
        <v>19</v>
      </c>
      <c r="J149" s="9" t="s">
        <v>19</v>
      </c>
    </row>
    <row r="150" spans="1:10" s="30" customFormat="1" ht="14.25">
      <c r="A150" s="31">
        <v>179</v>
      </c>
      <c r="B150" s="32" t="s">
        <v>162</v>
      </c>
      <c r="C150" s="33" t="s">
        <v>15</v>
      </c>
      <c r="D150" s="9" t="s">
        <v>19</v>
      </c>
      <c r="E150" s="29">
        <v>646999</v>
      </c>
      <c r="F150" s="9" t="s">
        <v>19</v>
      </c>
      <c r="G150" s="9" t="s">
        <v>19</v>
      </c>
      <c r="H150" s="9" t="s">
        <v>19</v>
      </c>
      <c r="I150" s="9" t="s">
        <v>19</v>
      </c>
      <c r="J150" s="29">
        <v>646999</v>
      </c>
    </row>
    <row r="151" spans="1:10" s="30" customFormat="1" ht="14.25">
      <c r="A151" s="31">
        <v>180</v>
      </c>
      <c r="B151" s="32" t="s">
        <v>163</v>
      </c>
      <c r="C151" s="33" t="s">
        <v>15</v>
      </c>
      <c r="D151" s="29">
        <v>1169000</v>
      </c>
      <c r="E151" s="29">
        <v>756999</v>
      </c>
      <c r="F151" s="29">
        <v>4159000</v>
      </c>
      <c r="G151" s="29">
        <v>1856000</v>
      </c>
      <c r="H151" s="29">
        <v>4159000</v>
      </c>
      <c r="I151" s="29">
        <v>4159000</v>
      </c>
      <c r="J151" s="29">
        <v>756999</v>
      </c>
    </row>
    <row r="152" spans="1:10" s="34" customFormat="1" ht="14.25">
      <c r="A152" s="31">
        <v>181</v>
      </c>
      <c r="B152" s="32" t="s">
        <v>164</v>
      </c>
      <c r="C152" s="86" t="s">
        <v>15</v>
      </c>
      <c r="D152" s="29">
        <v>5628000</v>
      </c>
      <c r="E152" s="29">
        <v>5016000</v>
      </c>
      <c r="F152" s="29">
        <v>7214000</v>
      </c>
      <c r="G152" s="29">
        <v>6985000</v>
      </c>
      <c r="H152" s="29">
        <v>7214000</v>
      </c>
      <c r="I152" s="29">
        <v>7214000</v>
      </c>
      <c r="J152" s="29">
        <v>5016000</v>
      </c>
    </row>
    <row r="153" spans="1:10" s="30" customFormat="1" ht="14.25">
      <c r="A153" s="31">
        <v>183</v>
      </c>
      <c r="B153" s="32" t="s">
        <v>165</v>
      </c>
      <c r="C153" s="33" t="s">
        <v>15</v>
      </c>
      <c r="D153" s="8" t="s">
        <v>69</v>
      </c>
      <c r="E153" s="9" t="s">
        <v>69</v>
      </c>
      <c r="F153" s="29">
        <v>319000</v>
      </c>
      <c r="G153" s="9" t="s">
        <v>69</v>
      </c>
      <c r="H153" s="29">
        <v>319000</v>
      </c>
      <c r="I153" s="29">
        <v>319000</v>
      </c>
      <c r="J153" s="9" t="s">
        <v>69</v>
      </c>
    </row>
    <row r="154" spans="1:10" s="30" customFormat="1" ht="14.25">
      <c r="A154" s="31">
        <v>184</v>
      </c>
      <c r="B154" s="32" t="s">
        <v>166</v>
      </c>
      <c r="C154" s="33" t="s">
        <v>15</v>
      </c>
      <c r="D154" s="8" t="s">
        <v>69</v>
      </c>
      <c r="E154" s="9" t="s">
        <v>69</v>
      </c>
      <c r="F154" s="29">
        <v>746926</v>
      </c>
      <c r="G154" s="9" t="s">
        <v>69</v>
      </c>
      <c r="H154" s="29">
        <v>746926</v>
      </c>
      <c r="I154" s="29">
        <v>746926</v>
      </c>
      <c r="J154" s="9" t="s">
        <v>69</v>
      </c>
    </row>
    <row r="155" spans="1:10" s="30" customFormat="1" ht="14.25">
      <c r="A155" s="31">
        <v>185</v>
      </c>
      <c r="B155" s="32" t="s">
        <v>167</v>
      </c>
      <c r="C155" s="33" t="s">
        <v>15</v>
      </c>
      <c r="D155" s="8" t="s">
        <v>19</v>
      </c>
      <c r="E155" s="9" t="s">
        <v>19</v>
      </c>
      <c r="F155" s="9" t="s">
        <v>19</v>
      </c>
      <c r="G155" s="9" t="s">
        <v>19</v>
      </c>
      <c r="H155" s="9" t="s">
        <v>19</v>
      </c>
      <c r="I155" s="9" t="s">
        <v>19</v>
      </c>
      <c r="J155" s="9" t="s">
        <v>19</v>
      </c>
    </row>
    <row r="156" spans="1:10" s="30" customFormat="1" ht="14.25">
      <c r="A156" s="31">
        <v>186</v>
      </c>
      <c r="B156" s="32" t="s">
        <v>168</v>
      </c>
      <c r="C156" s="33" t="s">
        <v>15</v>
      </c>
      <c r="D156" s="8" t="s">
        <v>19</v>
      </c>
      <c r="E156" s="9" t="s">
        <v>19</v>
      </c>
      <c r="F156" s="9" t="s">
        <v>19</v>
      </c>
      <c r="G156" s="9" t="s">
        <v>19</v>
      </c>
      <c r="H156" s="9" t="s">
        <v>19</v>
      </c>
      <c r="I156" s="9" t="s">
        <v>19</v>
      </c>
      <c r="J156" s="9" t="s">
        <v>19</v>
      </c>
    </row>
    <row r="157" spans="1:10" s="30" customFormat="1" ht="14.25">
      <c r="A157" s="31">
        <v>187</v>
      </c>
      <c r="B157" s="32" t="s">
        <v>169</v>
      </c>
      <c r="C157" s="33" t="s">
        <v>15</v>
      </c>
      <c r="D157" s="8" t="s">
        <v>19</v>
      </c>
      <c r="E157" s="9" t="s">
        <v>19</v>
      </c>
      <c r="F157" s="9" t="s">
        <v>19</v>
      </c>
      <c r="G157" s="9" t="s">
        <v>19</v>
      </c>
      <c r="H157" s="9" t="s">
        <v>19</v>
      </c>
      <c r="I157" s="9" t="s">
        <v>19</v>
      </c>
      <c r="J157" s="9" t="s">
        <v>19</v>
      </c>
    </row>
    <row r="158" spans="1:10" s="30" customFormat="1" ht="14.25">
      <c r="A158" s="31">
        <v>189</v>
      </c>
      <c r="B158" s="32" t="s">
        <v>170</v>
      </c>
      <c r="C158" s="33" t="s">
        <v>15</v>
      </c>
      <c r="D158" s="35" t="s">
        <v>19</v>
      </c>
      <c r="E158" s="9" t="s">
        <v>19</v>
      </c>
      <c r="F158" s="9" t="s">
        <v>19</v>
      </c>
      <c r="G158" s="9" t="s">
        <v>19</v>
      </c>
      <c r="H158" s="9" t="s">
        <v>19</v>
      </c>
      <c r="I158" s="9" t="s">
        <v>19</v>
      </c>
      <c r="J158" s="9" t="s">
        <v>19</v>
      </c>
    </row>
    <row r="159" spans="1:10" s="30" customFormat="1" ht="14.25">
      <c r="A159" s="31">
        <v>190</v>
      </c>
      <c r="B159" s="32" t="s">
        <v>171</v>
      </c>
      <c r="C159" s="33" t="s">
        <v>15</v>
      </c>
      <c r="D159" s="8" t="s">
        <v>19</v>
      </c>
      <c r="E159" s="9" t="s">
        <v>19</v>
      </c>
      <c r="F159" s="29">
        <v>1457000</v>
      </c>
      <c r="G159" s="9" t="s">
        <v>19</v>
      </c>
      <c r="H159" s="29">
        <v>1457000</v>
      </c>
      <c r="I159" s="29">
        <v>1457000</v>
      </c>
      <c r="J159" s="9" t="s">
        <v>19</v>
      </c>
    </row>
    <row r="160" spans="1:10" s="34" customFormat="1" ht="14.25">
      <c r="A160" s="31">
        <v>191</v>
      </c>
      <c r="B160" s="32" t="s">
        <v>172</v>
      </c>
      <c r="C160" s="33" t="s">
        <v>15</v>
      </c>
      <c r="D160" s="29">
        <v>643999</v>
      </c>
      <c r="E160" s="29">
        <v>195001</v>
      </c>
      <c r="F160" s="29">
        <v>194000</v>
      </c>
      <c r="G160" s="29">
        <v>300000</v>
      </c>
      <c r="H160" s="29">
        <v>194000</v>
      </c>
      <c r="I160" s="29">
        <v>194000</v>
      </c>
      <c r="J160" s="29">
        <v>195001</v>
      </c>
    </row>
    <row r="161" spans="1:10" s="30" customFormat="1" ht="14.25">
      <c r="A161" s="31">
        <v>192</v>
      </c>
      <c r="B161" s="32" t="s">
        <v>173</v>
      </c>
      <c r="C161" s="33" t="s">
        <v>15</v>
      </c>
      <c r="D161" s="29">
        <v>4755000</v>
      </c>
      <c r="E161" s="29">
        <v>4572000</v>
      </c>
      <c r="F161" s="29">
        <v>1135001</v>
      </c>
      <c r="G161" s="29">
        <v>5199001</v>
      </c>
      <c r="H161" s="29">
        <v>1135001</v>
      </c>
      <c r="I161" s="29">
        <v>1135001</v>
      </c>
      <c r="J161" s="29">
        <v>4572000</v>
      </c>
    </row>
    <row r="162" spans="1:10" s="30" customFormat="1" ht="14.25">
      <c r="A162" s="31">
        <v>193</v>
      </c>
      <c r="B162" s="32" t="s">
        <v>174</v>
      </c>
      <c r="C162" s="33" t="s">
        <v>15</v>
      </c>
      <c r="D162" s="29">
        <v>215000</v>
      </c>
      <c r="E162" s="9" t="s">
        <v>19</v>
      </c>
      <c r="F162" s="9" t="s">
        <v>19</v>
      </c>
      <c r="G162" s="9" t="s">
        <v>19</v>
      </c>
      <c r="H162" s="9" t="s">
        <v>19</v>
      </c>
      <c r="I162" s="9" t="s">
        <v>19</v>
      </c>
      <c r="J162" s="9" t="s">
        <v>19</v>
      </c>
    </row>
    <row r="163" spans="1:10" s="30" customFormat="1" ht="14.25">
      <c r="A163" s="31">
        <v>194</v>
      </c>
      <c r="B163" s="32" t="s">
        <v>175</v>
      </c>
      <c r="C163" s="33" t="s">
        <v>103</v>
      </c>
      <c r="D163" s="29">
        <v>167000</v>
      </c>
      <c r="E163" s="9" t="s">
        <v>19</v>
      </c>
      <c r="F163" s="9" t="s">
        <v>19</v>
      </c>
      <c r="G163" s="29">
        <v>117000</v>
      </c>
      <c r="H163" s="9" t="s">
        <v>19</v>
      </c>
      <c r="I163" s="9" t="s">
        <v>19</v>
      </c>
      <c r="J163" s="9" t="s">
        <v>19</v>
      </c>
    </row>
    <row r="164" spans="1:10" s="30" customFormat="1" ht="14.25">
      <c r="A164" s="31">
        <v>195</v>
      </c>
      <c r="B164" s="32" t="s">
        <v>176</v>
      </c>
      <c r="C164" s="33" t="s">
        <v>28</v>
      </c>
      <c r="D164" s="29">
        <v>209000</v>
      </c>
      <c r="E164" s="9" t="s">
        <v>19</v>
      </c>
      <c r="F164" s="9" t="s">
        <v>19</v>
      </c>
      <c r="G164" s="29">
        <v>295000</v>
      </c>
      <c r="H164" s="9" t="s">
        <v>19</v>
      </c>
      <c r="I164" s="9" t="s">
        <v>19</v>
      </c>
      <c r="J164" s="9" t="s">
        <v>19</v>
      </c>
    </row>
    <row r="165" spans="1:10" s="30" customFormat="1" ht="14.25">
      <c r="A165" s="31">
        <v>196</v>
      </c>
      <c r="B165" s="32" t="s">
        <v>177</v>
      </c>
      <c r="C165" s="33" t="s">
        <v>15</v>
      </c>
      <c r="D165" s="8" t="s">
        <v>19</v>
      </c>
      <c r="E165" s="9" t="s">
        <v>19</v>
      </c>
      <c r="F165" s="9" t="s">
        <v>19</v>
      </c>
      <c r="G165" s="9" t="s">
        <v>19</v>
      </c>
      <c r="H165" s="9" t="s">
        <v>19</v>
      </c>
      <c r="I165" s="9" t="s">
        <v>19</v>
      </c>
      <c r="J165" s="9" t="s">
        <v>19</v>
      </c>
    </row>
    <row r="166" spans="1:10" s="30" customFormat="1" ht="14.25">
      <c r="A166" s="31">
        <v>197</v>
      </c>
      <c r="B166" s="32" t="s">
        <v>178</v>
      </c>
      <c r="C166" s="33" t="s">
        <v>15</v>
      </c>
      <c r="D166" s="29">
        <v>167000</v>
      </c>
      <c r="E166" s="9" t="s">
        <v>19</v>
      </c>
      <c r="F166" s="9" t="s">
        <v>19</v>
      </c>
      <c r="G166" s="29">
        <v>117000</v>
      </c>
      <c r="H166" s="9" t="s">
        <v>19</v>
      </c>
      <c r="I166" s="9" t="s">
        <v>19</v>
      </c>
      <c r="J166" s="9" t="s">
        <v>19</v>
      </c>
    </row>
    <row r="167" spans="1:10" s="30" customFormat="1" ht="14.25">
      <c r="A167" s="31">
        <v>199</v>
      </c>
      <c r="B167" s="32" t="s">
        <v>179</v>
      </c>
      <c r="C167" s="33" t="s">
        <v>15</v>
      </c>
      <c r="D167" s="8" t="s">
        <v>19</v>
      </c>
      <c r="E167" s="29">
        <v>663000</v>
      </c>
      <c r="F167" s="29">
        <v>485000</v>
      </c>
      <c r="G167" s="9" t="s">
        <v>19</v>
      </c>
      <c r="H167" s="29">
        <v>485000</v>
      </c>
      <c r="I167" s="29">
        <v>485000</v>
      </c>
      <c r="J167" s="29">
        <v>663000</v>
      </c>
    </row>
    <row r="168" spans="1:10" s="30" customFormat="1" ht="14.25">
      <c r="A168" s="31">
        <v>200</v>
      </c>
      <c r="B168" s="32" t="s">
        <v>180</v>
      </c>
      <c r="C168" s="33" t="s">
        <v>15</v>
      </c>
      <c r="D168" s="29">
        <v>209000</v>
      </c>
      <c r="E168" s="9" t="s">
        <v>19</v>
      </c>
      <c r="F168" s="9" t="s">
        <v>19</v>
      </c>
      <c r="G168" s="29">
        <v>295000</v>
      </c>
      <c r="H168" s="9" t="s">
        <v>19</v>
      </c>
      <c r="I168" s="9" t="s">
        <v>19</v>
      </c>
      <c r="J168" s="9" t="s">
        <v>19</v>
      </c>
    </row>
    <row r="169" spans="1:10" s="30" customFormat="1" ht="14.25">
      <c r="A169" s="31">
        <v>201</v>
      </c>
      <c r="B169" s="32" t="s">
        <v>181</v>
      </c>
      <c r="C169" s="33" t="s">
        <v>15</v>
      </c>
      <c r="D169" s="29">
        <v>215000</v>
      </c>
      <c r="E169" s="9" t="s">
        <v>19</v>
      </c>
      <c r="F169" s="9" t="s">
        <v>19</v>
      </c>
      <c r="G169" s="9" t="s">
        <v>19</v>
      </c>
      <c r="H169" s="9" t="s">
        <v>19</v>
      </c>
      <c r="I169" s="9" t="s">
        <v>19</v>
      </c>
      <c r="J169" s="9" t="s">
        <v>19</v>
      </c>
    </row>
    <row r="170" spans="1:10" s="30" customFormat="1" ht="14.25">
      <c r="A170" s="31">
        <v>202</v>
      </c>
      <c r="B170" s="32" t="s">
        <v>182</v>
      </c>
      <c r="C170" s="33" t="s">
        <v>15</v>
      </c>
      <c r="D170" s="8" t="s">
        <v>69</v>
      </c>
      <c r="E170" s="9" t="s">
        <v>19</v>
      </c>
      <c r="F170" s="9" t="s">
        <v>19</v>
      </c>
      <c r="G170" s="9" t="s">
        <v>19</v>
      </c>
      <c r="H170" s="9" t="s">
        <v>19</v>
      </c>
      <c r="I170" s="9" t="s">
        <v>19</v>
      </c>
      <c r="J170" s="9" t="s">
        <v>19</v>
      </c>
    </row>
    <row r="171" spans="1:10" s="30" customFormat="1" ht="14.25">
      <c r="A171" s="31">
        <v>203</v>
      </c>
      <c r="B171" s="32" t="s">
        <v>183</v>
      </c>
      <c r="C171" s="33" t="s">
        <v>15</v>
      </c>
      <c r="D171" s="29">
        <v>627000</v>
      </c>
      <c r="E171" s="29">
        <v>523000</v>
      </c>
      <c r="F171" s="29">
        <v>569000</v>
      </c>
      <c r="G171" s="29">
        <v>777000</v>
      </c>
      <c r="H171" s="29">
        <v>569000</v>
      </c>
      <c r="I171" s="29">
        <v>569000</v>
      </c>
      <c r="J171" s="29">
        <v>523000</v>
      </c>
    </row>
    <row r="172" spans="1:10" s="30" customFormat="1" ht="14.25">
      <c r="A172" s="31">
        <v>204</v>
      </c>
      <c r="B172" s="32" t="s">
        <v>184</v>
      </c>
      <c r="C172" s="33" t="s">
        <v>15</v>
      </c>
      <c r="D172" s="29">
        <v>435000</v>
      </c>
      <c r="E172" s="29">
        <v>332000</v>
      </c>
      <c r="F172" s="29">
        <v>435000</v>
      </c>
      <c r="G172" s="29">
        <v>435000</v>
      </c>
      <c r="H172" s="29">
        <v>435000</v>
      </c>
      <c r="I172" s="29">
        <v>435000</v>
      </c>
      <c r="J172" s="29">
        <v>332000</v>
      </c>
    </row>
    <row r="173" spans="1:10" s="30" customFormat="1" ht="14.25">
      <c r="A173" s="31">
        <v>205</v>
      </c>
      <c r="B173" s="32" t="s">
        <v>185</v>
      </c>
      <c r="C173" s="33" t="s">
        <v>15</v>
      </c>
      <c r="D173" s="29">
        <v>535000</v>
      </c>
      <c r="E173" s="29">
        <v>3561000</v>
      </c>
      <c r="F173" s="29">
        <v>4037000</v>
      </c>
      <c r="G173" s="29">
        <v>1723999</v>
      </c>
      <c r="H173" s="29">
        <v>4037000</v>
      </c>
      <c r="I173" s="29">
        <v>4037000</v>
      </c>
      <c r="J173" s="29">
        <v>3561000</v>
      </c>
    </row>
    <row r="174" spans="1:10" s="34" customFormat="1" ht="14.25">
      <c r="A174" s="31">
        <v>206</v>
      </c>
      <c r="B174" s="32" t="s">
        <v>186</v>
      </c>
      <c r="C174" s="33" t="s">
        <v>15</v>
      </c>
      <c r="D174" s="8" t="s">
        <v>19</v>
      </c>
      <c r="E174" s="29">
        <v>889000</v>
      </c>
      <c r="F174" s="9" t="s">
        <v>19</v>
      </c>
      <c r="G174" s="29">
        <v>511570</v>
      </c>
      <c r="H174" s="9" t="s">
        <v>19</v>
      </c>
      <c r="I174" s="9" t="s">
        <v>19</v>
      </c>
      <c r="J174" s="29">
        <v>889000</v>
      </c>
    </row>
    <row r="175" spans="1:10" s="30" customFormat="1" ht="14.25">
      <c r="A175" s="31">
        <v>207</v>
      </c>
      <c r="B175" s="32" t="s">
        <v>187</v>
      </c>
      <c r="C175" s="33" t="s">
        <v>15</v>
      </c>
      <c r="D175" s="8" t="s">
        <v>19</v>
      </c>
      <c r="E175" s="29">
        <v>515000</v>
      </c>
      <c r="F175" s="9" t="s">
        <v>19</v>
      </c>
      <c r="G175" s="29">
        <v>524000</v>
      </c>
      <c r="H175" s="9" t="s">
        <v>19</v>
      </c>
      <c r="I175" s="9" t="s">
        <v>19</v>
      </c>
      <c r="J175" s="29">
        <v>515000</v>
      </c>
    </row>
    <row r="176" spans="1:10" s="30" customFormat="1" ht="14.25">
      <c r="A176" s="31">
        <v>208</v>
      </c>
      <c r="B176" s="32" t="s">
        <v>188</v>
      </c>
      <c r="C176" s="33" t="s">
        <v>15</v>
      </c>
      <c r="D176" s="29">
        <v>14192000</v>
      </c>
      <c r="E176" s="29">
        <v>12845000</v>
      </c>
      <c r="F176" s="29">
        <v>9573924</v>
      </c>
      <c r="G176" s="29">
        <v>18963000</v>
      </c>
      <c r="H176" s="29">
        <v>9573924</v>
      </c>
      <c r="I176" s="29">
        <v>9573924</v>
      </c>
      <c r="J176" s="29">
        <v>12845000</v>
      </c>
    </row>
    <row r="177" spans="1:10" s="30" customFormat="1" ht="14.25">
      <c r="A177" s="31">
        <v>209</v>
      </c>
      <c r="B177" s="32" t="s">
        <v>189</v>
      </c>
      <c r="C177" s="33" t="s">
        <v>15</v>
      </c>
      <c r="D177" s="8" t="s">
        <v>19</v>
      </c>
      <c r="E177" s="9" t="s">
        <v>19</v>
      </c>
      <c r="F177" s="9" t="s">
        <v>19</v>
      </c>
      <c r="G177" s="9" t="s">
        <v>19</v>
      </c>
      <c r="H177" s="9" t="s">
        <v>19</v>
      </c>
      <c r="I177" s="9" t="s">
        <v>19</v>
      </c>
      <c r="J177" s="9" t="s">
        <v>19</v>
      </c>
    </row>
    <row r="178" spans="1:10" s="30" customFormat="1" ht="14.25">
      <c r="A178" s="31">
        <v>210</v>
      </c>
      <c r="B178" s="32" t="s">
        <v>190</v>
      </c>
      <c r="C178" s="33" t="s">
        <v>15</v>
      </c>
      <c r="D178" s="29">
        <v>137000</v>
      </c>
      <c r="E178" s="29">
        <v>413000</v>
      </c>
      <c r="F178" s="29">
        <v>454743</v>
      </c>
      <c r="G178" s="29">
        <v>349000</v>
      </c>
      <c r="H178" s="29">
        <v>454743</v>
      </c>
      <c r="I178" s="29">
        <v>454743</v>
      </c>
      <c r="J178" s="29">
        <v>413000</v>
      </c>
    </row>
    <row r="179" spans="1:10" s="34" customFormat="1" ht="14.25">
      <c r="A179" s="31">
        <v>211</v>
      </c>
      <c r="B179" s="32" t="s">
        <v>191</v>
      </c>
      <c r="C179" s="86" t="s">
        <v>28</v>
      </c>
      <c r="D179" s="8" t="s">
        <v>19</v>
      </c>
      <c r="E179" s="9" t="s">
        <v>19</v>
      </c>
      <c r="F179" s="9" t="s">
        <v>19</v>
      </c>
      <c r="G179" s="9" t="s">
        <v>19</v>
      </c>
      <c r="H179" s="9" t="s">
        <v>19</v>
      </c>
      <c r="I179" s="9" t="s">
        <v>19</v>
      </c>
      <c r="J179" s="9" t="s">
        <v>19</v>
      </c>
    </row>
    <row r="180" spans="1:10" s="30" customFormat="1" ht="14.25">
      <c r="A180" s="31">
        <v>212</v>
      </c>
      <c r="B180" s="32" t="s">
        <v>192</v>
      </c>
      <c r="C180" s="33" t="s">
        <v>28</v>
      </c>
      <c r="D180" s="8" t="s">
        <v>19</v>
      </c>
      <c r="E180" s="9" t="s">
        <v>19</v>
      </c>
      <c r="F180" s="9" t="s">
        <v>19</v>
      </c>
      <c r="G180" s="9" t="s">
        <v>19</v>
      </c>
      <c r="H180" s="9" t="s">
        <v>19</v>
      </c>
      <c r="I180" s="9" t="s">
        <v>19</v>
      </c>
      <c r="J180" s="9" t="s">
        <v>19</v>
      </c>
    </row>
    <row r="181" spans="1:10" s="30" customFormat="1" ht="14.25">
      <c r="A181" s="31">
        <v>213</v>
      </c>
      <c r="B181" s="32" t="s">
        <v>193</v>
      </c>
      <c r="C181" s="33" t="s">
        <v>15</v>
      </c>
      <c r="D181" s="8" t="s">
        <v>19</v>
      </c>
      <c r="E181" s="9" t="s">
        <v>19</v>
      </c>
      <c r="F181" s="9" t="s">
        <v>19</v>
      </c>
      <c r="G181" s="9" t="s">
        <v>19</v>
      </c>
      <c r="H181" s="9" t="s">
        <v>19</v>
      </c>
      <c r="I181" s="9" t="s">
        <v>19</v>
      </c>
      <c r="J181" s="9" t="s">
        <v>19</v>
      </c>
    </row>
    <row r="182" spans="1:10" s="30" customFormat="1" ht="14.25">
      <c r="A182" s="31">
        <v>215</v>
      </c>
      <c r="B182" s="32" t="s">
        <v>194</v>
      </c>
      <c r="C182" s="33" t="s">
        <v>15</v>
      </c>
      <c r="D182" s="29">
        <v>950000</v>
      </c>
      <c r="E182" s="29">
        <v>784001</v>
      </c>
      <c r="F182" s="29">
        <v>784001</v>
      </c>
      <c r="G182" s="29">
        <v>1322000</v>
      </c>
      <c r="H182" s="29">
        <v>784001</v>
      </c>
      <c r="I182" s="29">
        <v>784001</v>
      </c>
      <c r="J182" s="29">
        <v>784001</v>
      </c>
    </row>
    <row r="183" spans="1:10" s="30" customFormat="1" ht="14.25">
      <c r="A183" s="31">
        <v>218</v>
      </c>
      <c r="B183" s="32" t="s">
        <v>195</v>
      </c>
      <c r="C183" s="33" t="s">
        <v>15</v>
      </c>
      <c r="D183" s="29">
        <v>950000</v>
      </c>
      <c r="E183" s="29">
        <v>784001</v>
      </c>
      <c r="F183" s="29">
        <v>784001</v>
      </c>
      <c r="G183" s="29">
        <v>2255933</v>
      </c>
      <c r="H183" s="29">
        <v>784001</v>
      </c>
      <c r="I183" s="29">
        <v>784001</v>
      </c>
      <c r="J183" s="29">
        <v>784001</v>
      </c>
    </row>
    <row r="184" spans="1:10" s="30" customFormat="1" ht="14.25">
      <c r="A184" s="31">
        <v>219</v>
      </c>
      <c r="B184" s="32" t="s">
        <v>196</v>
      </c>
      <c r="C184" s="33" t="s">
        <v>15</v>
      </c>
      <c r="D184" s="29">
        <v>1128000</v>
      </c>
      <c r="E184" s="9" t="s">
        <v>19</v>
      </c>
      <c r="F184" s="29">
        <v>987000</v>
      </c>
      <c r="G184" s="29">
        <v>1285000</v>
      </c>
      <c r="H184" s="29">
        <v>987000</v>
      </c>
      <c r="I184" s="29">
        <v>987000</v>
      </c>
      <c r="J184" s="9" t="s">
        <v>19</v>
      </c>
    </row>
    <row r="185" spans="1:10" s="30" customFormat="1" ht="14.25">
      <c r="A185" s="31">
        <v>220</v>
      </c>
      <c r="B185" s="32" t="s">
        <v>197</v>
      </c>
      <c r="C185" s="33" t="s">
        <v>15</v>
      </c>
      <c r="D185" s="8" t="s">
        <v>19</v>
      </c>
      <c r="E185" s="9" t="s">
        <v>19</v>
      </c>
      <c r="F185" s="9" t="s">
        <v>19</v>
      </c>
      <c r="G185" s="9" t="s">
        <v>19</v>
      </c>
      <c r="H185" s="9" t="s">
        <v>19</v>
      </c>
      <c r="I185" s="9" t="s">
        <v>19</v>
      </c>
      <c r="J185" s="9" t="s">
        <v>19</v>
      </c>
    </row>
    <row r="186" spans="1:10" s="30" customFormat="1" ht="14.25">
      <c r="A186" s="31">
        <v>223</v>
      </c>
      <c r="B186" s="32" t="s">
        <v>198</v>
      </c>
      <c r="C186" s="33" t="s">
        <v>15</v>
      </c>
      <c r="D186" s="8" t="s">
        <v>19</v>
      </c>
      <c r="E186" s="9" t="s">
        <v>19</v>
      </c>
      <c r="F186" s="9" t="s">
        <v>19</v>
      </c>
      <c r="G186" s="29">
        <v>4527000</v>
      </c>
      <c r="H186" s="9" t="s">
        <v>19</v>
      </c>
      <c r="I186" s="9" t="s">
        <v>19</v>
      </c>
      <c r="J186" s="9" t="s">
        <v>19</v>
      </c>
    </row>
    <row r="187" spans="1:10" s="30" customFormat="1" ht="14.25">
      <c r="A187" s="31">
        <v>224</v>
      </c>
      <c r="B187" s="32" t="s">
        <v>199</v>
      </c>
      <c r="C187" s="33" t="s">
        <v>15</v>
      </c>
      <c r="D187" s="8" t="s">
        <v>19</v>
      </c>
      <c r="E187" s="9" t="s">
        <v>69</v>
      </c>
      <c r="F187" s="9" t="s">
        <v>19</v>
      </c>
      <c r="G187" s="29">
        <v>97000</v>
      </c>
      <c r="H187" s="9" t="s">
        <v>19</v>
      </c>
      <c r="I187" s="9" t="s">
        <v>19</v>
      </c>
      <c r="J187" s="9" t="s">
        <v>69</v>
      </c>
    </row>
    <row r="188" spans="1:10" s="30" customFormat="1" ht="14.25">
      <c r="A188" s="31">
        <v>225</v>
      </c>
      <c r="B188" s="32" t="s">
        <v>200</v>
      </c>
      <c r="C188" s="33" t="s">
        <v>15</v>
      </c>
      <c r="D188" s="29">
        <v>99000</v>
      </c>
      <c r="E188" s="29">
        <v>128000</v>
      </c>
      <c r="F188" s="9" t="s">
        <v>19</v>
      </c>
      <c r="G188" s="29">
        <v>185000</v>
      </c>
      <c r="H188" s="9" t="s">
        <v>19</v>
      </c>
      <c r="I188" s="9" t="s">
        <v>19</v>
      </c>
      <c r="J188" s="29">
        <v>128000</v>
      </c>
    </row>
    <row r="189" spans="1:10" s="30" customFormat="1" ht="14.25">
      <c r="A189" s="31">
        <v>230</v>
      </c>
      <c r="B189" s="32" t="s">
        <v>201</v>
      </c>
      <c r="C189" s="33" t="s">
        <v>15</v>
      </c>
      <c r="D189" s="8" t="s">
        <v>19</v>
      </c>
      <c r="E189" s="9" t="s">
        <v>19</v>
      </c>
      <c r="F189" s="9" t="s">
        <v>19</v>
      </c>
      <c r="G189" s="9" t="s">
        <v>19</v>
      </c>
      <c r="H189" s="9" t="s">
        <v>19</v>
      </c>
      <c r="I189" s="9" t="s">
        <v>19</v>
      </c>
      <c r="J189" s="9" t="s">
        <v>19</v>
      </c>
    </row>
    <row r="190" spans="1:10" s="30" customFormat="1" ht="14.25">
      <c r="A190" s="31">
        <v>231</v>
      </c>
      <c r="B190" s="32" t="s">
        <v>202</v>
      </c>
      <c r="C190" s="33" t="s">
        <v>15</v>
      </c>
      <c r="D190" s="8" t="s">
        <v>19</v>
      </c>
      <c r="E190" s="29">
        <v>1701000</v>
      </c>
      <c r="F190" s="9" t="s">
        <v>19</v>
      </c>
      <c r="G190" s="9" t="s">
        <v>19</v>
      </c>
      <c r="H190" s="9" t="s">
        <v>19</v>
      </c>
      <c r="I190" s="9" t="s">
        <v>19</v>
      </c>
      <c r="J190" s="29">
        <v>1701000</v>
      </c>
    </row>
    <row r="191" spans="1:10" s="30" customFormat="1" ht="14.25">
      <c r="A191" s="31">
        <v>233</v>
      </c>
      <c r="B191" s="32" t="s">
        <v>203</v>
      </c>
      <c r="C191" s="33" t="s">
        <v>15</v>
      </c>
      <c r="D191" s="29">
        <v>3050000</v>
      </c>
      <c r="E191" s="29">
        <v>1745001</v>
      </c>
      <c r="F191" s="9" t="s">
        <v>19</v>
      </c>
      <c r="G191" s="29">
        <v>2098000</v>
      </c>
      <c r="H191" s="9" t="s">
        <v>19</v>
      </c>
      <c r="I191" s="9" t="s">
        <v>19</v>
      </c>
      <c r="J191" s="29">
        <v>1745001</v>
      </c>
    </row>
    <row r="192" spans="1:10" s="30" customFormat="1" ht="14.25">
      <c r="A192" s="31">
        <v>234</v>
      </c>
      <c r="B192" s="32" t="s">
        <v>204</v>
      </c>
      <c r="C192" s="33" t="s">
        <v>15</v>
      </c>
      <c r="D192" s="8" t="s">
        <v>69</v>
      </c>
      <c r="E192" s="9" t="s">
        <v>69</v>
      </c>
      <c r="F192" s="9" t="s">
        <v>19</v>
      </c>
      <c r="G192" s="29">
        <v>151000</v>
      </c>
      <c r="H192" s="9" t="s">
        <v>19</v>
      </c>
      <c r="I192" s="9" t="s">
        <v>19</v>
      </c>
      <c r="J192" s="9" t="s">
        <v>69</v>
      </c>
    </row>
    <row r="193" spans="1:10" s="30" customFormat="1" ht="14.25">
      <c r="A193" s="31">
        <v>235</v>
      </c>
      <c r="B193" s="32" t="s">
        <v>205</v>
      </c>
      <c r="C193" s="33" t="s">
        <v>15</v>
      </c>
      <c r="D193" s="29">
        <v>536000</v>
      </c>
      <c r="E193" s="29">
        <v>536000</v>
      </c>
      <c r="F193" s="29">
        <v>143081</v>
      </c>
      <c r="G193" s="29">
        <v>256000</v>
      </c>
      <c r="H193" s="29">
        <v>143081</v>
      </c>
      <c r="I193" s="29">
        <v>143081</v>
      </c>
      <c r="J193" s="29">
        <v>536000</v>
      </c>
    </row>
    <row r="194" spans="1:10" s="30" customFormat="1" ht="14.25">
      <c r="A194" s="31">
        <v>242</v>
      </c>
      <c r="B194" s="32" t="s">
        <v>206</v>
      </c>
      <c r="C194" s="33" t="s">
        <v>15</v>
      </c>
      <c r="D194" s="29">
        <v>478000</v>
      </c>
      <c r="E194" s="9" t="s">
        <v>19</v>
      </c>
      <c r="F194" s="29">
        <v>1051000</v>
      </c>
      <c r="G194" s="9" t="s">
        <v>19</v>
      </c>
      <c r="H194" s="29">
        <v>1051000</v>
      </c>
      <c r="I194" s="29">
        <v>1051000</v>
      </c>
      <c r="J194" s="9" t="s">
        <v>19</v>
      </c>
    </row>
    <row r="195" spans="1:10" s="30" customFormat="1" ht="14.25">
      <c r="A195" s="31">
        <v>243</v>
      </c>
      <c r="B195" s="32" t="s">
        <v>207</v>
      </c>
      <c r="C195" s="33" t="s">
        <v>15</v>
      </c>
      <c r="D195" s="8" t="s">
        <v>19</v>
      </c>
      <c r="E195" s="9" t="s">
        <v>19</v>
      </c>
      <c r="F195" s="9" t="s">
        <v>19</v>
      </c>
      <c r="G195" s="9" t="s">
        <v>19</v>
      </c>
      <c r="H195" s="9" t="s">
        <v>19</v>
      </c>
      <c r="I195" s="9" t="s">
        <v>19</v>
      </c>
      <c r="J195" s="9" t="s">
        <v>19</v>
      </c>
    </row>
    <row r="196" spans="1:10" s="30" customFormat="1" ht="14.25">
      <c r="A196" s="31">
        <v>245</v>
      </c>
      <c r="B196" s="32" t="s">
        <v>208</v>
      </c>
      <c r="C196" s="33" t="s">
        <v>15</v>
      </c>
      <c r="D196" s="8" t="s">
        <v>19</v>
      </c>
      <c r="E196" s="29">
        <v>44000</v>
      </c>
      <c r="F196" s="29">
        <v>115745</v>
      </c>
      <c r="G196" s="29">
        <v>36999</v>
      </c>
      <c r="H196" s="29">
        <v>115745</v>
      </c>
      <c r="I196" s="29">
        <v>115745</v>
      </c>
      <c r="J196" s="29">
        <v>44000</v>
      </c>
    </row>
    <row r="197" spans="1:10" s="30" customFormat="1" ht="14.25">
      <c r="A197" s="31">
        <v>246</v>
      </c>
      <c r="B197" s="32" t="s">
        <v>209</v>
      </c>
      <c r="C197" s="33" t="s">
        <v>15</v>
      </c>
      <c r="D197" s="29">
        <v>23000</v>
      </c>
      <c r="E197" s="29">
        <v>23000</v>
      </c>
      <c r="F197" s="29">
        <v>23000</v>
      </c>
      <c r="G197" s="29">
        <v>42000</v>
      </c>
      <c r="H197" s="29">
        <v>23000</v>
      </c>
      <c r="I197" s="29">
        <v>23000</v>
      </c>
      <c r="J197" s="29">
        <v>23000</v>
      </c>
    </row>
    <row r="198" spans="1:10" s="30" customFormat="1" ht="14.25">
      <c r="A198" s="31">
        <v>247</v>
      </c>
      <c r="B198" s="32" t="s">
        <v>210</v>
      </c>
      <c r="C198" s="33" t="s">
        <v>15</v>
      </c>
      <c r="D198" s="8" t="s">
        <v>69</v>
      </c>
      <c r="E198" s="29">
        <v>124000</v>
      </c>
      <c r="F198" s="29">
        <v>1247000</v>
      </c>
      <c r="G198" s="9" t="s">
        <v>19</v>
      </c>
      <c r="H198" s="29">
        <v>1247000</v>
      </c>
      <c r="I198" s="29">
        <v>1247000</v>
      </c>
      <c r="J198" s="29">
        <v>124000</v>
      </c>
    </row>
    <row r="199" spans="1:10" s="30" customFormat="1" ht="14.25">
      <c r="A199" s="31">
        <v>249</v>
      </c>
      <c r="B199" s="32" t="s">
        <v>211</v>
      </c>
      <c r="C199" s="33" t="s">
        <v>15</v>
      </c>
      <c r="D199" s="29">
        <v>594000</v>
      </c>
      <c r="E199" s="29">
        <v>395000</v>
      </c>
      <c r="F199" s="9" t="s">
        <v>19</v>
      </c>
      <c r="G199" s="9" t="s">
        <v>69</v>
      </c>
      <c r="H199" s="9" t="s">
        <v>19</v>
      </c>
      <c r="I199" s="9" t="s">
        <v>19</v>
      </c>
      <c r="J199" s="29">
        <v>395000</v>
      </c>
    </row>
    <row r="200" spans="1:10" s="30" customFormat="1" ht="14.25">
      <c r="A200" s="31">
        <v>250</v>
      </c>
      <c r="B200" s="32" t="s">
        <v>212</v>
      </c>
      <c r="C200" s="33" t="s">
        <v>15</v>
      </c>
      <c r="D200" s="29">
        <v>586000</v>
      </c>
      <c r="E200" s="29">
        <v>631000</v>
      </c>
      <c r="F200" s="9" t="s">
        <v>19</v>
      </c>
      <c r="G200" s="29">
        <v>925000</v>
      </c>
      <c r="H200" s="9" t="s">
        <v>19</v>
      </c>
      <c r="I200" s="9" t="s">
        <v>19</v>
      </c>
      <c r="J200" s="29">
        <v>631000</v>
      </c>
    </row>
    <row r="201" spans="1:10" s="30" customFormat="1" ht="14.25">
      <c r="A201" s="31">
        <v>251</v>
      </c>
      <c r="B201" s="32" t="s">
        <v>213</v>
      </c>
      <c r="C201" s="33" t="s">
        <v>15</v>
      </c>
      <c r="D201" s="29">
        <v>586000</v>
      </c>
      <c r="E201" s="29">
        <v>631000</v>
      </c>
      <c r="F201" s="9" t="s">
        <v>19</v>
      </c>
      <c r="G201" s="29">
        <v>925000</v>
      </c>
      <c r="H201" s="9" t="s">
        <v>19</v>
      </c>
      <c r="I201" s="9" t="s">
        <v>19</v>
      </c>
      <c r="J201" s="29">
        <v>631000</v>
      </c>
    </row>
    <row r="202" spans="1:10" s="30" customFormat="1" ht="14.25">
      <c r="A202" s="31">
        <v>252</v>
      </c>
      <c r="B202" s="32" t="s">
        <v>214</v>
      </c>
      <c r="C202" s="33" t="s">
        <v>28</v>
      </c>
      <c r="D202" s="29">
        <v>1993000</v>
      </c>
      <c r="E202" s="29">
        <v>1677000</v>
      </c>
      <c r="F202" s="29">
        <v>1958000</v>
      </c>
      <c r="G202" s="29">
        <v>1517000</v>
      </c>
      <c r="H202" s="29">
        <v>1958000</v>
      </c>
      <c r="I202" s="29">
        <v>1958000</v>
      </c>
      <c r="J202" s="29">
        <v>1677000</v>
      </c>
    </row>
    <row r="203" spans="1:10" s="30" customFormat="1" ht="14.25">
      <c r="A203" s="31">
        <v>253</v>
      </c>
      <c r="B203" s="32" t="s">
        <v>215</v>
      </c>
      <c r="C203" s="33" t="s">
        <v>15</v>
      </c>
      <c r="D203" s="29">
        <v>521000</v>
      </c>
      <c r="E203" s="29">
        <v>492000</v>
      </c>
      <c r="F203" s="29">
        <v>628999</v>
      </c>
      <c r="G203" s="29">
        <v>652999</v>
      </c>
      <c r="H203" s="29">
        <v>628999</v>
      </c>
      <c r="I203" s="29">
        <v>628999</v>
      </c>
      <c r="J203" s="29">
        <v>492000</v>
      </c>
    </row>
    <row r="204" spans="1:10" s="34" customFormat="1" ht="14.25">
      <c r="A204" s="31">
        <v>254</v>
      </c>
      <c r="B204" s="32" t="s">
        <v>216</v>
      </c>
      <c r="C204" s="36" t="s">
        <v>15</v>
      </c>
      <c r="D204" s="29">
        <v>3535000</v>
      </c>
      <c r="E204" s="29">
        <v>3026000</v>
      </c>
      <c r="F204" s="29">
        <v>3403000</v>
      </c>
      <c r="G204" s="29">
        <v>2886000</v>
      </c>
      <c r="H204" s="29">
        <v>3403000</v>
      </c>
      <c r="I204" s="29">
        <v>3403000</v>
      </c>
      <c r="J204" s="29">
        <v>3026000</v>
      </c>
    </row>
    <row r="205" spans="1:10" s="30" customFormat="1" ht="14.25">
      <c r="A205" s="31">
        <v>255</v>
      </c>
      <c r="B205" s="32" t="s">
        <v>217</v>
      </c>
      <c r="C205" s="33" t="s">
        <v>15</v>
      </c>
      <c r="D205" s="8" t="s">
        <v>19</v>
      </c>
      <c r="E205" s="9" t="s">
        <v>19</v>
      </c>
      <c r="F205" s="9" t="s">
        <v>19</v>
      </c>
      <c r="G205" s="9" t="s">
        <v>19</v>
      </c>
      <c r="H205" s="9" t="s">
        <v>19</v>
      </c>
      <c r="I205" s="9" t="s">
        <v>19</v>
      </c>
      <c r="J205" s="9" t="s">
        <v>19</v>
      </c>
    </row>
    <row r="206" spans="1:10" s="30" customFormat="1" ht="14.25">
      <c r="A206" s="31">
        <v>256</v>
      </c>
      <c r="B206" s="32" t="s">
        <v>218</v>
      </c>
      <c r="C206" s="33" t="s">
        <v>15</v>
      </c>
      <c r="D206" s="8" t="s">
        <v>19</v>
      </c>
      <c r="E206" s="29">
        <v>1745001</v>
      </c>
      <c r="F206" s="9" t="s">
        <v>19</v>
      </c>
      <c r="G206" s="29">
        <v>2098000</v>
      </c>
      <c r="H206" s="9" t="s">
        <v>19</v>
      </c>
      <c r="I206" s="9" t="s">
        <v>19</v>
      </c>
      <c r="J206" s="29">
        <v>1745001</v>
      </c>
    </row>
    <row r="207" spans="1:10" s="30" customFormat="1" ht="14.25">
      <c r="A207" s="31">
        <v>259</v>
      </c>
      <c r="B207" s="32" t="s">
        <v>219</v>
      </c>
      <c r="C207" s="33" t="s">
        <v>15</v>
      </c>
      <c r="D207" s="8" t="s">
        <v>19</v>
      </c>
      <c r="E207" s="29">
        <v>1745001</v>
      </c>
      <c r="F207" s="9" t="s">
        <v>19</v>
      </c>
      <c r="G207" s="29">
        <v>2098000</v>
      </c>
      <c r="H207" s="9" t="s">
        <v>19</v>
      </c>
      <c r="I207" s="9" t="s">
        <v>19</v>
      </c>
      <c r="J207" s="29">
        <v>1745001</v>
      </c>
    </row>
    <row r="208" spans="1:10" s="30" customFormat="1" ht="14.25">
      <c r="A208" s="31">
        <v>260</v>
      </c>
      <c r="B208" s="32" t="s">
        <v>220</v>
      </c>
      <c r="C208" s="33" t="s">
        <v>15</v>
      </c>
      <c r="D208" s="8" t="s">
        <v>69</v>
      </c>
      <c r="E208" s="29">
        <v>1461999</v>
      </c>
      <c r="F208" s="9" t="s">
        <v>19</v>
      </c>
      <c r="G208" s="29">
        <v>1525000</v>
      </c>
      <c r="H208" s="9" t="s">
        <v>19</v>
      </c>
      <c r="I208" s="9" t="s">
        <v>19</v>
      </c>
      <c r="J208" s="29">
        <v>1461999</v>
      </c>
    </row>
    <row r="209" spans="1:10" s="34" customFormat="1" ht="14.25">
      <c r="A209" s="31">
        <v>261</v>
      </c>
      <c r="B209" s="32" t="s">
        <v>221</v>
      </c>
      <c r="C209" s="86" t="s">
        <v>15</v>
      </c>
      <c r="D209" s="8" t="s">
        <v>19</v>
      </c>
      <c r="E209" s="29">
        <v>900001</v>
      </c>
      <c r="F209" s="9" t="s">
        <v>19</v>
      </c>
      <c r="G209" s="29">
        <v>1013878</v>
      </c>
      <c r="H209" s="9" t="s">
        <v>19</v>
      </c>
      <c r="I209" s="9" t="s">
        <v>19</v>
      </c>
      <c r="J209" s="29">
        <v>900001</v>
      </c>
    </row>
    <row r="210" spans="1:10" s="30" customFormat="1" ht="14.25">
      <c r="A210" s="31">
        <v>264</v>
      </c>
      <c r="B210" s="32" t="s">
        <v>222</v>
      </c>
      <c r="C210" s="33" t="s">
        <v>28</v>
      </c>
      <c r="D210" s="8" t="s">
        <v>19</v>
      </c>
      <c r="E210" s="29">
        <v>560000</v>
      </c>
      <c r="F210" s="9" t="s">
        <v>19</v>
      </c>
      <c r="G210" s="29">
        <v>883000</v>
      </c>
      <c r="H210" s="9" t="s">
        <v>19</v>
      </c>
      <c r="I210" s="9" t="s">
        <v>19</v>
      </c>
      <c r="J210" s="29">
        <v>560000</v>
      </c>
    </row>
    <row r="211" spans="1:10" s="30" customFormat="1" ht="14.25">
      <c r="A211" s="31">
        <v>265</v>
      </c>
      <c r="B211" s="32" t="s">
        <v>223</v>
      </c>
      <c r="C211" s="33" t="s">
        <v>28</v>
      </c>
      <c r="D211" s="8" t="s">
        <v>19</v>
      </c>
      <c r="E211" s="29">
        <v>1055000</v>
      </c>
      <c r="F211" s="9" t="s">
        <v>19</v>
      </c>
      <c r="G211" s="29">
        <v>929000</v>
      </c>
      <c r="H211" s="9" t="s">
        <v>19</v>
      </c>
      <c r="I211" s="9" t="s">
        <v>19</v>
      </c>
      <c r="J211" s="29">
        <v>1055000</v>
      </c>
    </row>
    <row r="212" spans="1:10" s="30" customFormat="1" ht="14.25">
      <c r="A212" s="31">
        <v>266</v>
      </c>
      <c r="B212" s="32" t="s">
        <v>224</v>
      </c>
      <c r="C212" s="33" t="s">
        <v>28</v>
      </c>
      <c r="D212" s="8" t="s">
        <v>19</v>
      </c>
      <c r="E212" s="29">
        <v>1023387</v>
      </c>
      <c r="F212" s="9" t="s">
        <v>19</v>
      </c>
      <c r="G212" s="29">
        <v>1297000</v>
      </c>
      <c r="H212" s="9" t="s">
        <v>19</v>
      </c>
      <c r="I212" s="9" t="s">
        <v>19</v>
      </c>
      <c r="J212" s="29">
        <v>1023387</v>
      </c>
    </row>
    <row r="213" spans="1:10" s="30" customFormat="1" ht="14.25">
      <c r="A213" s="31">
        <v>271</v>
      </c>
      <c r="B213" s="32" t="s">
        <v>225</v>
      </c>
      <c r="C213" s="33" t="s">
        <v>15</v>
      </c>
      <c r="D213" s="8" t="s">
        <v>19</v>
      </c>
      <c r="E213" s="29">
        <v>1023387</v>
      </c>
      <c r="F213" s="9" t="s">
        <v>19</v>
      </c>
      <c r="G213" s="9" t="s">
        <v>19</v>
      </c>
      <c r="H213" s="9" t="s">
        <v>19</v>
      </c>
      <c r="I213" s="9" t="s">
        <v>19</v>
      </c>
      <c r="J213" s="29">
        <v>1023387</v>
      </c>
    </row>
    <row r="214" spans="1:10" s="30" customFormat="1" ht="14.25">
      <c r="A214" s="31">
        <v>272</v>
      </c>
      <c r="B214" s="32" t="s">
        <v>226</v>
      </c>
      <c r="C214" s="33" t="s">
        <v>15</v>
      </c>
      <c r="D214" s="29">
        <v>2043000</v>
      </c>
      <c r="E214" s="29">
        <v>2123000</v>
      </c>
      <c r="F214" s="29">
        <v>2043000</v>
      </c>
      <c r="G214" s="9" t="s">
        <v>69</v>
      </c>
      <c r="H214" s="29">
        <v>2043000</v>
      </c>
      <c r="I214" s="29">
        <v>2043000</v>
      </c>
      <c r="J214" s="29">
        <v>2123000</v>
      </c>
    </row>
    <row r="215" spans="1:10" s="30" customFormat="1" ht="14.25">
      <c r="A215" s="31">
        <v>273</v>
      </c>
      <c r="B215" s="32" t="s">
        <v>227</v>
      </c>
      <c r="C215" s="33" t="s">
        <v>15</v>
      </c>
      <c r="D215" s="29">
        <v>99000</v>
      </c>
      <c r="E215" s="29">
        <v>128000</v>
      </c>
      <c r="F215" s="9" t="s">
        <v>19</v>
      </c>
      <c r="G215" s="29">
        <v>185000</v>
      </c>
      <c r="H215" s="9" t="s">
        <v>19</v>
      </c>
      <c r="I215" s="9" t="s">
        <v>19</v>
      </c>
      <c r="J215" s="29">
        <v>128000</v>
      </c>
    </row>
    <row r="216" spans="1:10" s="30" customFormat="1" ht="14.25">
      <c r="A216" s="31">
        <v>274</v>
      </c>
      <c r="B216" s="32" t="s">
        <v>228</v>
      </c>
      <c r="C216" s="33" t="s">
        <v>15</v>
      </c>
      <c r="D216" s="29">
        <v>4755000</v>
      </c>
      <c r="E216" s="9" t="s">
        <v>69</v>
      </c>
      <c r="F216" s="29">
        <v>1135001</v>
      </c>
      <c r="G216" s="29">
        <v>5199001</v>
      </c>
      <c r="H216" s="29">
        <v>1135001</v>
      </c>
      <c r="I216" s="29">
        <v>1135001</v>
      </c>
      <c r="J216" s="9" t="s">
        <v>69</v>
      </c>
    </row>
    <row r="217" spans="1:10" s="30" customFormat="1" ht="14.25">
      <c r="A217" s="31">
        <v>275</v>
      </c>
      <c r="B217" s="32" t="s">
        <v>229</v>
      </c>
      <c r="C217" s="33" t="s">
        <v>15</v>
      </c>
      <c r="D217" s="8" t="s">
        <v>19</v>
      </c>
      <c r="E217" s="29">
        <v>900001</v>
      </c>
      <c r="F217" s="9" t="s">
        <v>19</v>
      </c>
      <c r="G217" s="29">
        <v>1013878</v>
      </c>
      <c r="H217" s="9" t="s">
        <v>19</v>
      </c>
      <c r="I217" s="9" t="s">
        <v>19</v>
      </c>
      <c r="J217" s="29">
        <v>900001</v>
      </c>
    </row>
    <row r="218" spans="1:10" s="30" customFormat="1" ht="14.25">
      <c r="A218" s="31">
        <v>276</v>
      </c>
      <c r="B218" s="32" t="s">
        <v>230</v>
      </c>
      <c r="C218" s="33" t="s">
        <v>15</v>
      </c>
      <c r="D218" s="29">
        <v>664000</v>
      </c>
      <c r="E218" s="29">
        <v>349000</v>
      </c>
      <c r="F218" s="29">
        <v>2459001</v>
      </c>
      <c r="G218" s="29">
        <v>664000</v>
      </c>
      <c r="H218" s="29">
        <v>2459001</v>
      </c>
      <c r="I218" s="29">
        <v>2459001</v>
      </c>
      <c r="J218" s="29">
        <v>349000</v>
      </c>
    </row>
    <row r="219" spans="1:10" s="30" customFormat="1" ht="14.25">
      <c r="A219" s="31">
        <v>278</v>
      </c>
      <c r="B219" s="32" t="s">
        <v>231</v>
      </c>
      <c r="C219" s="33" t="s">
        <v>15</v>
      </c>
      <c r="D219" s="29">
        <v>128000</v>
      </c>
      <c r="E219" s="29">
        <v>113000</v>
      </c>
      <c r="F219" s="29">
        <v>113000</v>
      </c>
      <c r="G219" s="29">
        <v>109000</v>
      </c>
      <c r="H219" s="29">
        <v>113000</v>
      </c>
      <c r="I219" s="29">
        <v>113000</v>
      </c>
      <c r="J219" s="29">
        <v>113000</v>
      </c>
    </row>
    <row r="220" spans="1:10" s="30" customFormat="1" ht="14.25">
      <c r="A220" s="31">
        <v>280</v>
      </c>
      <c r="B220" s="32" t="s">
        <v>232</v>
      </c>
      <c r="C220" s="33" t="s">
        <v>15</v>
      </c>
      <c r="D220" s="29">
        <v>664000</v>
      </c>
      <c r="E220" s="29">
        <v>349000</v>
      </c>
      <c r="F220" s="29">
        <v>2459001</v>
      </c>
      <c r="G220" s="29">
        <v>664000</v>
      </c>
      <c r="H220" s="29">
        <v>2459001</v>
      </c>
      <c r="I220" s="29">
        <v>2459001</v>
      </c>
      <c r="J220" s="29">
        <v>349000</v>
      </c>
    </row>
    <row r="221" spans="1:10" s="30" customFormat="1" ht="14.25">
      <c r="A221" s="31">
        <v>282</v>
      </c>
      <c r="B221" s="32" t="s">
        <v>233</v>
      </c>
      <c r="C221" s="33" t="s">
        <v>15</v>
      </c>
      <c r="D221" s="8" t="s">
        <v>19</v>
      </c>
      <c r="E221" s="9" t="s">
        <v>19</v>
      </c>
      <c r="F221" s="9" t="s">
        <v>19</v>
      </c>
      <c r="G221" s="9" t="s">
        <v>19</v>
      </c>
      <c r="H221" s="9" t="s">
        <v>19</v>
      </c>
      <c r="I221" s="9" t="s">
        <v>19</v>
      </c>
      <c r="J221" s="9" t="s">
        <v>19</v>
      </c>
    </row>
    <row r="222" spans="1:10" s="34" customFormat="1" ht="14.25">
      <c r="A222" s="31">
        <v>283</v>
      </c>
      <c r="B222" s="32" t="s">
        <v>234</v>
      </c>
      <c r="C222" s="86" t="s">
        <v>15</v>
      </c>
      <c r="D222" s="29">
        <v>1836000</v>
      </c>
      <c r="E222" s="29">
        <v>1836000</v>
      </c>
      <c r="F222" s="29">
        <v>1958000</v>
      </c>
      <c r="G222" s="29">
        <v>1897000</v>
      </c>
      <c r="H222" s="29">
        <v>1958000</v>
      </c>
      <c r="I222" s="29">
        <v>1958000</v>
      </c>
      <c r="J222" s="29">
        <v>1836000</v>
      </c>
    </row>
    <row r="223" spans="1:10" s="30" customFormat="1" ht="14.25">
      <c r="A223" s="31">
        <v>284</v>
      </c>
      <c r="B223" s="32" t="s">
        <v>235</v>
      </c>
      <c r="C223" s="33" t="s">
        <v>15</v>
      </c>
      <c r="D223" s="8" t="s">
        <v>19</v>
      </c>
      <c r="E223" s="9" t="s">
        <v>19</v>
      </c>
      <c r="F223" s="9" t="s">
        <v>19</v>
      </c>
      <c r="G223" s="9" t="s">
        <v>19</v>
      </c>
      <c r="H223" s="9" t="s">
        <v>19</v>
      </c>
      <c r="I223" s="9" t="s">
        <v>19</v>
      </c>
      <c r="J223" s="9" t="s">
        <v>19</v>
      </c>
    </row>
    <row r="224" spans="1:10" s="30" customFormat="1" ht="14.25">
      <c r="A224" s="31">
        <v>285</v>
      </c>
      <c r="B224" s="32" t="s">
        <v>236</v>
      </c>
      <c r="C224" s="33" t="s">
        <v>15</v>
      </c>
      <c r="D224" s="8" t="s">
        <v>19</v>
      </c>
      <c r="E224" s="9" t="s">
        <v>19</v>
      </c>
      <c r="F224" s="9" t="s">
        <v>19</v>
      </c>
      <c r="G224" s="9" t="s">
        <v>19</v>
      </c>
      <c r="H224" s="9" t="s">
        <v>19</v>
      </c>
      <c r="I224" s="9" t="s">
        <v>19</v>
      </c>
      <c r="J224" s="9" t="s">
        <v>19</v>
      </c>
    </row>
    <row r="225" spans="1:10" s="30" customFormat="1" ht="14.25">
      <c r="A225" s="31">
        <v>286</v>
      </c>
      <c r="B225" s="32" t="s">
        <v>237</v>
      </c>
      <c r="C225" s="33" t="s">
        <v>28</v>
      </c>
      <c r="D225" s="29">
        <v>53000</v>
      </c>
      <c r="E225" s="29">
        <v>81000</v>
      </c>
      <c r="F225" s="29">
        <v>81000</v>
      </c>
      <c r="G225" s="29">
        <v>81000</v>
      </c>
      <c r="H225" s="29">
        <v>81000</v>
      </c>
      <c r="I225" s="29">
        <v>81000</v>
      </c>
      <c r="J225" s="29">
        <v>81000</v>
      </c>
    </row>
    <row r="226" spans="1:10" s="30" customFormat="1" ht="14.25">
      <c r="A226" s="31">
        <v>287</v>
      </c>
      <c r="B226" s="32" t="s">
        <v>238</v>
      </c>
      <c r="C226" s="33" t="s">
        <v>28</v>
      </c>
      <c r="D226" s="29">
        <v>255000</v>
      </c>
      <c r="E226" s="29">
        <v>240000</v>
      </c>
      <c r="F226" s="29">
        <v>175000</v>
      </c>
      <c r="G226" s="29">
        <v>316000</v>
      </c>
      <c r="H226" s="29">
        <v>175000</v>
      </c>
      <c r="I226" s="29">
        <v>175000</v>
      </c>
      <c r="J226" s="29">
        <v>240000</v>
      </c>
    </row>
    <row r="227" spans="1:10" s="30" customFormat="1" ht="14.25">
      <c r="A227" s="31">
        <v>289</v>
      </c>
      <c r="B227" s="32" t="s">
        <v>239</v>
      </c>
      <c r="C227" s="33" t="s">
        <v>15</v>
      </c>
      <c r="D227" s="8" t="s">
        <v>19</v>
      </c>
      <c r="E227" s="29">
        <v>303000</v>
      </c>
      <c r="F227" s="29">
        <v>229000</v>
      </c>
      <c r="G227" s="9" t="s">
        <v>19</v>
      </c>
      <c r="H227" s="29">
        <v>229000</v>
      </c>
      <c r="I227" s="29">
        <v>229000</v>
      </c>
      <c r="J227" s="29">
        <v>303000</v>
      </c>
    </row>
    <row r="228" spans="1:10" s="30" customFormat="1" ht="14.25">
      <c r="A228" s="31">
        <v>290</v>
      </c>
      <c r="B228" s="32" t="s">
        <v>240</v>
      </c>
      <c r="C228" s="33" t="s">
        <v>15</v>
      </c>
      <c r="D228" s="8" t="s">
        <v>19</v>
      </c>
      <c r="E228" s="9" t="s">
        <v>19</v>
      </c>
      <c r="F228" s="9" t="s">
        <v>19</v>
      </c>
      <c r="G228" s="9" t="s">
        <v>19</v>
      </c>
      <c r="H228" s="9" t="s">
        <v>19</v>
      </c>
      <c r="I228" s="9" t="s">
        <v>19</v>
      </c>
      <c r="J228" s="9" t="s">
        <v>19</v>
      </c>
    </row>
    <row r="229" spans="1:10" s="34" customFormat="1" ht="14.25">
      <c r="A229" s="31">
        <v>291</v>
      </c>
      <c r="B229" s="32" t="s">
        <v>241</v>
      </c>
      <c r="C229" s="33" t="s">
        <v>15</v>
      </c>
      <c r="D229" s="8" t="s">
        <v>19</v>
      </c>
      <c r="E229" s="9" t="s">
        <v>19</v>
      </c>
      <c r="F229" s="9" t="s">
        <v>19</v>
      </c>
      <c r="G229" s="9" t="s">
        <v>19</v>
      </c>
      <c r="H229" s="9" t="s">
        <v>19</v>
      </c>
      <c r="I229" s="9" t="s">
        <v>19</v>
      </c>
      <c r="J229" s="9" t="s">
        <v>19</v>
      </c>
    </row>
    <row r="230" spans="1:10" s="34" customFormat="1" ht="14.25">
      <c r="A230" s="31">
        <v>292</v>
      </c>
      <c r="B230" s="32" t="s">
        <v>242</v>
      </c>
      <c r="C230" s="86" t="s">
        <v>15</v>
      </c>
      <c r="D230" s="29">
        <v>395000</v>
      </c>
      <c r="E230" s="29">
        <v>330000</v>
      </c>
      <c r="F230" s="29">
        <v>262000</v>
      </c>
      <c r="G230" s="29">
        <v>398000</v>
      </c>
      <c r="H230" s="29">
        <v>262000</v>
      </c>
      <c r="I230" s="29">
        <v>262000</v>
      </c>
      <c r="J230" s="29">
        <v>330000</v>
      </c>
    </row>
    <row r="231" spans="1:10" s="30" customFormat="1" ht="14.25">
      <c r="A231" s="31">
        <v>293</v>
      </c>
      <c r="B231" s="32" t="s">
        <v>243</v>
      </c>
      <c r="C231" s="33" t="s">
        <v>15</v>
      </c>
      <c r="D231" s="29">
        <v>3756001</v>
      </c>
      <c r="E231" s="29">
        <v>3110000</v>
      </c>
      <c r="F231" s="29">
        <v>2863000</v>
      </c>
      <c r="G231" s="9" t="s">
        <v>69</v>
      </c>
      <c r="H231" s="29">
        <v>2863000</v>
      </c>
      <c r="I231" s="29">
        <v>2863000</v>
      </c>
      <c r="J231" s="29">
        <v>3110000</v>
      </c>
    </row>
    <row r="232" spans="1:10" s="30" customFormat="1" ht="14.25">
      <c r="A232" s="31">
        <v>295</v>
      </c>
      <c r="B232" s="32" t="s">
        <v>244</v>
      </c>
      <c r="C232" s="33" t="s">
        <v>15</v>
      </c>
      <c r="D232" s="29">
        <v>53000</v>
      </c>
      <c r="E232" s="29">
        <v>81000</v>
      </c>
      <c r="F232" s="29">
        <v>81000</v>
      </c>
      <c r="G232" s="29">
        <v>81000</v>
      </c>
      <c r="H232" s="29">
        <v>81000</v>
      </c>
      <c r="I232" s="29">
        <v>81000</v>
      </c>
      <c r="J232" s="29">
        <v>81000</v>
      </c>
    </row>
    <row r="233" spans="1:10" s="30" customFormat="1" ht="14.25">
      <c r="A233" s="31">
        <v>304</v>
      </c>
      <c r="B233" s="32" t="s">
        <v>245</v>
      </c>
      <c r="C233" s="33" t="s">
        <v>15</v>
      </c>
      <c r="D233" s="8" t="s">
        <v>19</v>
      </c>
      <c r="E233" s="9" t="s">
        <v>19</v>
      </c>
      <c r="F233" s="9" t="s">
        <v>19</v>
      </c>
      <c r="G233" s="9" t="s">
        <v>19</v>
      </c>
      <c r="H233" s="9" t="s">
        <v>19</v>
      </c>
      <c r="I233" s="9" t="s">
        <v>19</v>
      </c>
      <c r="J233" s="9" t="s">
        <v>19</v>
      </c>
    </row>
    <row r="234" spans="1:10" s="30" customFormat="1" ht="14.25">
      <c r="A234" s="31">
        <v>305</v>
      </c>
      <c r="B234" s="32" t="s">
        <v>246</v>
      </c>
      <c r="C234" s="33" t="s">
        <v>15</v>
      </c>
      <c r="D234" s="8" t="s">
        <v>19</v>
      </c>
      <c r="E234" s="9" t="s">
        <v>19</v>
      </c>
      <c r="F234" s="9" t="s">
        <v>19</v>
      </c>
      <c r="G234" s="9" t="s">
        <v>19</v>
      </c>
      <c r="H234" s="9" t="s">
        <v>19</v>
      </c>
      <c r="I234" s="9" t="s">
        <v>19</v>
      </c>
      <c r="J234" s="9" t="s">
        <v>19</v>
      </c>
    </row>
    <row r="235" spans="1:10" s="30" customFormat="1" ht="14.25">
      <c r="A235" s="31">
        <v>306</v>
      </c>
      <c r="B235" s="32" t="s">
        <v>247</v>
      </c>
      <c r="C235" s="33" t="s">
        <v>15</v>
      </c>
      <c r="D235" s="8" t="s">
        <v>19</v>
      </c>
      <c r="E235" s="9" t="s">
        <v>19</v>
      </c>
      <c r="F235" s="9" t="s">
        <v>19</v>
      </c>
      <c r="G235" s="9" t="s">
        <v>19</v>
      </c>
      <c r="H235" s="9" t="s">
        <v>19</v>
      </c>
      <c r="I235" s="9" t="s">
        <v>19</v>
      </c>
      <c r="J235" s="9" t="s">
        <v>19</v>
      </c>
    </row>
    <row r="236" spans="1:10" s="30" customFormat="1" ht="14.25">
      <c r="A236" s="31">
        <v>307</v>
      </c>
      <c r="B236" s="32" t="s">
        <v>248</v>
      </c>
      <c r="C236" s="33" t="s">
        <v>15</v>
      </c>
      <c r="D236" s="8" t="s">
        <v>19</v>
      </c>
      <c r="E236" s="9" t="s">
        <v>19</v>
      </c>
      <c r="F236" s="9" t="s">
        <v>19</v>
      </c>
      <c r="G236" s="9" t="s">
        <v>19</v>
      </c>
      <c r="H236" s="9" t="s">
        <v>19</v>
      </c>
      <c r="I236" s="9" t="s">
        <v>19</v>
      </c>
      <c r="J236" s="9" t="s">
        <v>19</v>
      </c>
    </row>
    <row r="237" spans="1:10" s="30" customFormat="1" ht="14.25">
      <c r="A237" s="31">
        <v>308</v>
      </c>
      <c r="B237" s="32" t="s">
        <v>249</v>
      </c>
      <c r="C237" s="33" t="s">
        <v>15</v>
      </c>
      <c r="D237" s="29">
        <v>6000</v>
      </c>
      <c r="E237" s="29">
        <v>6000</v>
      </c>
      <c r="F237" s="29">
        <v>6000</v>
      </c>
      <c r="G237" s="29">
        <v>6000</v>
      </c>
      <c r="H237" s="29">
        <v>6000</v>
      </c>
      <c r="I237" s="29">
        <v>6000</v>
      </c>
      <c r="J237" s="29">
        <v>6000</v>
      </c>
    </row>
    <row r="238" spans="1:10" s="30" customFormat="1" ht="14.25">
      <c r="A238" s="31">
        <v>309</v>
      </c>
      <c r="B238" s="32" t="s">
        <v>250</v>
      </c>
      <c r="C238" s="33" t="s">
        <v>15</v>
      </c>
      <c r="D238" s="29">
        <v>5000</v>
      </c>
      <c r="E238" s="29">
        <v>5000</v>
      </c>
      <c r="F238" s="29">
        <v>5000</v>
      </c>
      <c r="G238" s="29">
        <v>5000</v>
      </c>
      <c r="H238" s="29">
        <v>5000</v>
      </c>
      <c r="I238" s="29">
        <v>5000</v>
      </c>
      <c r="J238" s="29">
        <v>5000</v>
      </c>
    </row>
    <row r="239" spans="1:10" s="30" customFormat="1" ht="14.25">
      <c r="A239" s="31">
        <v>310</v>
      </c>
      <c r="B239" s="32" t="s">
        <v>251</v>
      </c>
      <c r="C239" s="33" t="s">
        <v>15</v>
      </c>
      <c r="D239" s="9" t="s">
        <v>69</v>
      </c>
      <c r="E239" s="9" t="s">
        <v>69</v>
      </c>
      <c r="F239" s="9" t="s">
        <v>69</v>
      </c>
      <c r="G239" s="9" t="s">
        <v>69</v>
      </c>
      <c r="H239" s="9" t="s">
        <v>69</v>
      </c>
      <c r="I239" s="9" t="s">
        <v>69</v>
      </c>
      <c r="J239" s="9" t="s">
        <v>69</v>
      </c>
    </row>
    <row r="240" spans="1:10" s="30" customFormat="1" ht="14.25">
      <c r="A240" s="31">
        <v>311</v>
      </c>
      <c r="B240" s="32" t="s">
        <v>252</v>
      </c>
      <c r="C240" s="33" t="s">
        <v>28</v>
      </c>
      <c r="D240" s="29">
        <v>5000</v>
      </c>
      <c r="E240" s="29">
        <v>5000</v>
      </c>
      <c r="F240" s="29">
        <v>5000</v>
      </c>
      <c r="G240" s="29">
        <v>18890</v>
      </c>
      <c r="H240" s="29">
        <v>5000</v>
      </c>
      <c r="I240" s="29">
        <v>5000</v>
      </c>
      <c r="J240" s="29">
        <v>5000</v>
      </c>
    </row>
    <row r="241" spans="1:10" s="30" customFormat="1" ht="14.25">
      <c r="A241" s="31">
        <v>313</v>
      </c>
      <c r="B241" s="32" t="s">
        <v>253</v>
      </c>
      <c r="C241" s="33" t="s">
        <v>15</v>
      </c>
      <c r="D241" s="29">
        <v>274000</v>
      </c>
      <c r="E241" s="29">
        <v>262000</v>
      </c>
      <c r="F241" s="29">
        <v>262000</v>
      </c>
      <c r="G241" s="9" t="s">
        <v>69</v>
      </c>
      <c r="H241" s="29">
        <v>262000</v>
      </c>
      <c r="I241" s="29">
        <v>262000</v>
      </c>
      <c r="J241" s="29">
        <v>262000</v>
      </c>
    </row>
    <row r="242" spans="1:10" s="30" customFormat="1" ht="14.25">
      <c r="A242" s="31">
        <v>314</v>
      </c>
      <c r="B242" s="32" t="s">
        <v>254</v>
      </c>
      <c r="C242" s="33" t="s">
        <v>15</v>
      </c>
      <c r="D242" s="8" t="s">
        <v>69</v>
      </c>
      <c r="E242" s="29">
        <v>308001</v>
      </c>
      <c r="F242" s="29">
        <v>7214000</v>
      </c>
      <c r="G242" s="9" t="s">
        <v>69</v>
      </c>
      <c r="H242" s="29">
        <v>7214000</v>
      </c>
      <c r="I242" s="29">
        <v>7214000</v>
      </c>
      <c r="J242" s="29">
        <v>308001</v>
      </c>
    </row>
    <row r="243" spans="1:10" s="30" customFormat="1" ht="14.25">
      <c r="A243" s="31">
        <v>315</v>
      </c>
      <c r="B243" s="32" t="s">
        <v>255</v>
      </c>
      <c r="C243" s="33" t="s">
        <v>15</v>
      </c>
      <c r="D243" s="8" t="s">
        <v>19</v>
      </c>
      <c r="E243" s="9" t="s">
        <v>19</v>
      </c>
      <c r="F243" s="9" t="s">
        <v>19</v>
      </c>
      <c r="G243" s="9" t="s">
        <v>19</v>
      </c>
      <c r="H243" s="9" t="s">
        <v>19</v>
      </c>
      <c r="I243" s="9" t="s">
        <v>19</v>
      </c>
      <c r="J243" s="9" t="s">
        <v>19</v>
      </c>
    </row>
    <row r="244" spans="1:10" s="30" customFormat="1" ht="14.25">
      <c r="A244" s="31">
        <v>316</v>
      </c>
      <c r="B244" s="32" t="s">
        <v>256</v>
      </c>
      <c r="C244" s="33" t="s">
        <v>15</v>
      </c>
      <c r="D244" s="8" t="s">
        <v>19</v>
      </c>
      <c r="E244" s="9" t="s">
        <v>19</v>
      </c>
      <c r="F244" s="9" t="s">
        <v>19</v>
      </c>
      <c r="G244" s="9" t="s">
        <v>19</v>
      </c>
      <c r="H244" s="9" t="s">
        <v>19</v>
      </c>
      <c r="I244" s="9" t="s">
        <v>19</v>
      </c>
      <c r="J244" s="9" t="s">
        <v>19</v>
      </c>
    </row>
    <row r="245" spans="1:10" s="30" customFormat="1" ht="14.25">
      <c r="A245" s="31">
        <v>317</v>
      </c>
      <c r="B245" s="32" t="s">
        <v>257</v>
      </c>
      <c r="C245" s="33" t="s">
        <v>15</v>
      </c>
      <c r="D245" s="8" t="s">
        <v>19</v>
      </c>
      <c r="E245" s="9" t="s">
        <v>19</v>
      </c>
      <c r="F245" s="9" t="s">
        <v>19</v>
      </c>
      <c r="G245" s="9" t="s">
        <v>19</v>
      </c>
      <c r="H245" s="9" t="s">
        <v>19</v>
      </c>
      <c r="I245" s="9" t="s">
        <v>19</v>
      </c>
      <c r="J245" s="9" t="s">
        <v>19</v>
      </c>
    </row>
    <row r="246" spans="1:10" s="34" customFormat="1" ht="14.25">
      <c r="A246" s="31">
        <v>319</v>
      </c>
      <c r="B246" s="32" t="s">
        <v>258</v>
      </c>
      <c r="C246" s="33" t="s">
        <v>15</v>
      </c>
      <c r="D246" s="8" t="s">
        <v>19</v>
      </c>
      <c r="E246" s="9" t="s">
        <v>19</v>
      </c>
      <c r="F246" s="9" t="s">
        <v>19</v>
      </c>
      <c r="G246" s="9" t="s">
        <v>19</v>
      </c>
      <c r="H246" s="9" t="s">
        <v>19</v>
      </c>
      <c r="I246" s="9" t="s">
        <v>19</v>
      </c>
      <c r="J246" s="9" t="s">
        <v>19</v>
      </c>
    </row>
    <row r="247" spans="1:10" s="30" customFormat="1" ht="14.25">
      <c r="A247" s="31">
        <v>320</v>
      </c>
      <c r="B247" s="32" t="s">
        <v>259</v>
      </c>
      <c r="C247" s="33" t="s">
        <v>15</v>
      </c>
      <c r="D247" s="8" t="s">
        <v>19</v>
      </c>
      <c r="E247" s="9" t="s">
        <v>19</v>
      </c>
      <c r="F247" s="9" t="s">
        <v>19</v>
      </c>
      <c r="G247" s="9" t="s">
        <v>19</v>
      </c>
      <c r="H247" s="9" t="s">
        <v>19</v>
      </c>
      <c r="I247" s="9" t="s">
        <v>19</v>
      </c>
      <c r="J247" s="9" t="s">
        <v>19</v>
      </c>
    </row>
    <row r="248" spans="1:10" s="30" customFormat="1" ht="14.25">
      <c r="A248" s="31">
        <v>322</v>
      </c>
      <c r="B248" s="32" t="s">
        <v>260</v>
      </c>
      <c r="C248" s="33" t="s">
        <v>15</v>
      </c>
      <c r="D248" s="8" t="s">
        <v>19</v>
      </c>
      <c r="E248" s="9" t="s">
        <v>19</v>
      </c>
      <c r="F248" s="9" t="s">
        <v>19</v>
      </c>
      <c r="G248" s="9" t="s">
        <v>19</v>
      </c>
      <c r="H248" s="9" t="s">
        <v>19</v>
      </c>
      <c r="I248" s="9" t="s">
        <v>19</v>
      </c>
      <c r="J248" s="9" t="s">
        <v>19</v>
      </c>
    </row>
    <row r="249" spans="1:10" s="30" customFormat="1" ht="14.25">
      <c r="A249" s="31">
        <v>324</v>
      </c>
      <c r="B249" s="32" t="s">
        <v>261</v>
      </c>
      <c r="C249" s="33" t="s">
        <v>262</v>
      </c>
      <c r="D249" s="29">
        <v>6000</v>
      </c>
      <c r="E249" s="29">
        <v>6000</v>
      </c>
      <c r="F249" s="29">
        <v>6000</v>
      </c>
      <c r="G249" s="9" t="s">
        <v>19</v>
      </c>
      <c r="H249" s="29">
        <v>6000</v>
      </c>
      <c r="I249" s="29">
        <v>6000</v>
      </c>
      <c r="J249" s="29">
        <v>6000</v>
      </c>
    </row>
    <row r="250" spans="1:10" s="30" customFormat="1" ht="14.25">
      <c r="A250" s="31">
        <v>325</v>
      </c>
      <c r="B250" s="32" t="s">
        <v>263</v>
      </c>
      <c r="C250" s="33" t="s">
        <v>15</v>
      </c>
      <c r="D250" s="29">
        <v>5000</v>
      </c>
      <c r="E250" s="29">
        <v>5000</v>
      </c>
      <c r="F250" s="29">
        <v>5000</v>
      </c>
      <c r="G250" s="9" t="s">
        <v>19</v>
      </c>
      <c r="H250" s="29">
        <v>5000</v>
      </c>
      <c r="I250" s="29">
        <v>5000</v>
      </c>
      <c r="J250" s="29">
        <v>5000</v>
      </c>
    </row>
    <row r="251" spans="1:10" s="30" customFormat="1" ht="14.25">
      <c r="A251" s="31">
        <v>326</v>
      </c>
      <c r="B251" s="32" t="s">
        <v>264</v>
      </c>
      <c r="C251" s="33" t="s">
        <v>15</v>
      </c>
      <c r="D251" s="8" t="s">
        <v>69</v>
      </c>
      <c r="E251" s="9" t="s">
        <v>69</v>
      </c>
      <c r="F251" s="9" t="s">
        <v>69</v>
      </c>
      <c r="G251" s="9" t="s">
        <v>19</v>
      </c>
      <c r="H251" s="9" t="s">
        <v>69</v>
      </c>
      <c r="I251" s="9" t="s">
        <v>69</v>
      </c>
      <c r="J251" s="9" t="s">
        <v>69</v>
      </c>
    </row>
    <row r="252" spans="1:10" s="30" customFormat="1" ht="14.25">
      <c r="A252" s="31">
        <v>327</v>
      </c>
      <c r="B252" s="32" t="s">
        <v>265</v>
      </c>
      <c r="C252" s="33" t="s">
        <v>15</v>
      </c>
      <c r="D252" s="29">
        <v>5000</v>
      </c>
      <c r="E252" s="29">
        <v>5000</v>
      </c>
      <c r="F252" s="29">
        <v>5000</v>
      </c>
      <c r="G252" s="9" t="s">
        <v>19</v>
      </c>
      <c r="H252" s="29">
        <v>5000</v>
      </c>
      <c r="I252" s="29">
        <v>5000</v>
      </c>
      <c r="J252" s="29">
        <v>5000</v>
      </c>
    </row>
    <row r="253" spans="1:10" s="30" customFormat="1" ht="14.25">
      <c r="A253" s="31">
        <v>328</v>
      </c>
      <c r="B253" s="32" t="s">
        <v>266</v>
      </c>
      <c r="C253" s="33" t="s">
        <v>15</v>
      </c>
      <c r="D253" s="29">
        <v>274000</v>
      </c>
      <c r="E253" s="29">
        <v>274000</v>
      </c>
      <c r="F253" s="29">
        <v>274000</v>
      </c>
      <c r="G253" s="9" t="s">
        <v>19</v>
      </c>
      <c r="H253" s="29">
        <v>274000</v>
      </c>
      <c r="I253" s="29">
        <v>274000</v>
      </c>
      <c r="J253" s="29">
        <v>274000</v>
      </c>
    </row>
    <row r="254" spans="1:10" s="30" customFormat="1" ht="14.25">
      <c r="A254" s="31">
        <v>329</v>
      </c>
      <c r="B254" s="32" t="s">
        <v>267</v>
      </c>
      <c r="C254" s="33" t="s">
        <v>15</v>
      </c>
      <c r="D254" s="29">
        <v>59000</v>
      </c>
      <c r="E254" s="29">
        <v>59000</v>
      </c>
      <c r="F254" s="29">
        <v>59000</v>
      </c>
      <c r="G254" s="9" t="s">
        <v>19</v>
      </c>
      <c r="H254" s="29">
        <v>59000</v>
      </c>
      <c r="I254" s="29">
        <v>59000</v>
      </c>
      <c r="J254" s="29">
        <v>59000</v>
      </c>
    </row>
    <row r="255" spans="1:10" s="30" customFormat="1" ht="14.25">
      <c r="A255" s="31">
        <v>330</v>
      </c>
      <c r="B255" s="32" t="s">
        <v>268</v>
      </c>
      <c r="C255" s="33" t="s">
        <v>15</v>
      </c>
      <c r="D255" s="8" t="s">
        <v>19</v>
      </c>
      <c r="E255" s="9" t="s">
        <v>19</v>
      </c>
      <c r="F255" s="9" t="s">
        <v>19</v>
      </c>
      <c r="G255" s="9" t="s">
        <v>19</v>
      </c>
      <c r="H255" s="9" t="s">
        <v>19</v>
      </c>
      <c r="I255" s="9" t="s">
        <v>19</v>
      </c>
      <c r="J255" s="9" t="s">
        <v>19</v>
      </c>
    </row>
    <row r="256" spans="1:10" s="30" customFormat="1" ht="14.25">
      <c r="A256" s="31">
        <v>331</v>
      </c>
      <c r="B256" s="32" t="s">
        <v>269</v>
      </c>
      <c r="C256" s="33" t="s">
        <v>15</v>
      </c>
      <c r="D256" s="29">
        <v>607000</v>
      </c>
      <c r="E256" s="29">
        <v>737000</v>
      </c>
      <c r="F256" s="29">
        <v>1386000</v>
      </c>
      <c r="G256" s="9" t="s">
        <v>19</v>
      </c>
      <c r="H256" s="29">
        <v>1386000</v>
      </c>
      <c r="I256" s="29">
        <v>1386000</v>
      </c>
      <c r="J256" s="29">
        <v>737000</v>
      </c>
    </row>
    <row r="257" spans="1:10" s="30" customFormat="1" ht="14.25">
      <c r="A257" s="31">
        <v>333</v>
      </c>
      <c r="B257" s="32" t="s">
        <v>270</v>
      </c>
      <c r="C257" s="33" t="s">
        <v>15</v>
      </c>
      <c r="D257" s="29">
        <v>80920</v>
      </c>
      <c r="E257" s="29">
        <v>80920</v>
      </c>
      <c r="F257" s="29">
        <v>80920</v>
      </c>
      <c r="G257" s="29">
        <v>80920</v>
      </c>
      <c r="H257" s="29">
        <v>80920</v>
      </c>
      <c r="I257" s="29">
        <v>80920</v>
      </c>
      <c r="J257" s="29">
        <v>80920</v>
      </c>
    </row>
    <row r="258" spans="1:10" s="30" customFormat="1" ht="14.25">
      <c r="A258" s="31">
        <v>334</v>
      </c>
      <c r="B258" s="32" t="s">
        <v>271</v>
      </c>
      <c r="C258" s="33" t="s">
        <v>15</v>
      </c>
      <c r="D258" s="29">
        <v>95000</v>
      </c>
      <c r="E258" s="29">
        <v>86000</v>
      </c>
      <c r="F258" s="9" t="s">
        <v>19</v>
      </c>
      <c r="G258" s="9" t="s">
        <v>19</v>
      </c>
      <c r="H258" s="9" t="s">
        <v>19</v>
      </c>
      <c r="I258" s="9" t="s">
        <v>19</v>
      </c>
      <c r="J258" s="29">
        <v>86000</v>
      </c>
    </row>
    <row r="259" spans="1:10" s="34" customFormat="1" ht="14.25">
      <c r="A259" s="31">
        <v>335</v>
      </c>
      <c r="B259" s="32" t="s">
        <v>272</v>
      </c>
      <c r="C259" s="33" t="s">
        <v>15</v>
      </c>
      <c r="D259" s="29">
        <v>190000</v>
      </c>
      <c r="E259" s="29">
        <v>86000</v>
      </c>
      <c r="F259" s="9" t="s">
        <v>19</v>
      </c>
      <c r="G259" s="9" t="s">
        <v>19</v>
      </c>
      <c r="H259" s="9" t="s">
        <v>19</v>
      </c>
      <c r="I259" s="9" t="s">
        <v>19</v>
      </c>
      <c r="J259" s="29">
        <v>86000</v>
      </c>
    </row>
    <row r="260" spans="1:10" s="30" customFormat="1" ht="14.25">
      <c r="A260" s="31">
        <v>337</v>
      </c>
      <c r="B260" s="32" t="s">
        <v>273</v>
      </c>
      <c r="C260" s="33" t="s">
        <v>15</v>
      </c>
      <c r="D260" s="29">
        <v>95000</v>
      </c>
      <c r="E260" s="29">
        <v>86000</v>
      </c>
      <c r="F260" s="9" t="s">
        <v>19</v>
      </c>
      <c r="G260" s="9" t="s">
        <v>19</v>
      </c>
      <c r="H260" s="9" t="s">
        <v>19</v>
      </c>
      <c r="I260" s="9" t="s">
        <v>19</v>
      </c>
      <c r="J260" s="29">
        <v>86000</v>
      </c>
    </row>
    <row r="261" spans="1:10" s="30" customFormat="1" ht="14.25">
      <c r="A261" s="31">
        <v>338</v>
      </c>
      <c r="B261" s="32" t="s">
        <v>274</v>
      </c>
      <c r="C261" s="33" t="s">
        <v>15</v>
      </c>
      <c r="D261" s="29">
        <v>980000</v>
      </c>
      <c r="E261" s="9" t="s">
        <v>69</v>
      </c>
      <c r="F261" s="9" t="s">
        <v>19</v>
      </c>
      <c r="G261" s="9" t="s">
        <v>19</v>
      </c>
      <c r="H261" s="9" t="s">
        <v>19</v>
      </c>
      <c r="I261" s="9" t="s">
        <v>19</v>
      </c>
      <c r="J261" s="9" t="s">
        <v>69</v>
      </c>
    </row>
    <row r="262" spans="1:10" s="30" customFormat="1" ht="14.25">
      <c r="A262" s="31">
        <v>339</v>
      </c>
      <c r="B262" s="32" t="s">
        <v>275</v>
      </c>
      <c r="C262" s="33" t="s">
        <v>15</v>
      </c>
      <c r="D262" s="8" t="s">
        <v>19</v>
      </c>
      <c r="E262" s="29">
        <v>15000</v>
      </c>
      <c r="F262" s="9" t="s">
        <v>19</v>
      </c>
      <c r="G262" s="29">
        <v>79001</v>
      </c>
      <c r="H262" s="9" t="s">
        <v>19</v>
      </c>
      <c r="I262" s="9" t="s">
        <v>19</v>
      </c>
      <c r="J262" s="29">
        <v>15000</v>
      </c>
    </row>
    <row r="263" spans="1:10" s="30" customFormat="1" ht="14.25">
      <c r="A263" s="31">
        <v>342</v>
      </c>
      <c r="B263" s="32" t="s">
        <v>276</v>
      </c>
      <c r="C263" s="33" t="s">
        <v>15</v>
      </c>
      <c r="D263" s="29">
        <v>347000</v>
      </c>
      <c r="E263" s="9" t="s">
        <v>19</v>
      </c>
      <c r="F263" s="9" t="s">
        <v>19</v>
      </c>
      <c r="G263" s="29">
        <v>603000</v>
      </c>
      <c r="H263" s="9" t="s">
        <v>19</v>
      </c>
      <c r="I263" s="9" t="s">
        <v>19</v>
      </c>
      <c r="J263" s="9" t="s">
        <v>19</v>
      </c>
    </row>
    <row r="264" spans="1:10" s="30" customFormat="1" ht="14.25">
      <c r="A264" s="31">
        <v>343</v>
      </c>
      <c r="B264" s="32" t="s">
        <v>277</v>
      </c>
      <c r="C264" s="33" t="s">
        <v>15</v>
      </c>
      <c r="D264" s="8" t="s">
        <v>19</v>
      </c>
      <c r="E264" s="9" t="s">
        <v>19</v>
      </c>
      <c r="F264" s="9" t="s">
        <v>19</v>
      </c>
      <c r="G264" s="9" t="s">
        <v>19</v>
      </c>
      <c r="H264" s="9" t="s">
        <v>19</v>
      </c>
      <c r="I264" s="9" t="s">
        <v>19</v>
      </c>
      <c r="J264" s="9" t="s">
        <v>19</v>
      </c>
    </row>
    <row r="265" spans="1:10" s="30" customFormat="1" ht="14.25">
      <c r="A265" s="31">
        <v>344</v>
      </c>
      <c r="B265" s="32" t="s">
        <v>278</v>
      </c>
      <c r="C265" s="33" t="s">
        <v>15</v>
      </c>
      <c r="D265" s="8" t="s">
        <v>19</v>
      </c>
      <c r="E265" s="9" t="s">
        <v>19</v>
      </c>
      <c r="F265" s="9" t="s">
        <v>19</v>
      </c>
      <c r="G265" s="9" t="s">
        <v>19</v>
      </c>
      <c r="H265" s="9" t="s">
        <v>19</v>
      </c>
      <c r="I265" s="9" t="s">
        <v>19</v>
      </c>
      <c r="J265" s="9" t="s">
        <v>19</v>
      </c>
    </row>
    <row r="266" spans="1:10" s="30" customFormat="1" ht="14.25">
      <c r="A266" s="31">
        <v>345</v>
      </c>
      <c r="B266" s="32" t="s">
        <v>279</v>
      </c>
      <c r="C266" s="33" t="s">
        <v>15</v>
      </c>
      <c r="D266" s="29">
        <v>305001</v>
      </c>
      <c r="E266" s="29">
        <v>238000</v>
      </c>
      <c r="F266" s="29">
        <v>348000</v>
      </c>
      <c r="G266" s="29">
        <v>395000</v>
      </c>
      <c r="H266" s="29">
        <v>348000</v>
      </c>
      <c r="I266" s="29">
        <v>348000</v>
      </c>
      <c r="J266" s="29">
        <v>238000</v>
      </c>
    </row>
    <row r="267" spans="1:10" s="30" customFormat="1" ht="14.25">
      <c r="A267" s="31">
        <v>346</v>
      </c>
      <c r="B267" s="32" t="s">
        <v>280</v>
      </c>
      <c r="C267" s="33" t="s">
        <v>15</v>
      </c>
      <c r="D267" s="29">
        <v>305001</v>
      </c>
      <c r="E267" s="29">
        <v>355000</v>
      </c>
      <c r="F267" s="29">
        <v>337000</v>
      </c>
      <c r="G267" s="29">
        <v>395000</v>
      </c>
      <c r="H267" s="29">
        <v>337000</v>
      </c>
      <c r="I267" s="29">
        <v>337000</v>
      </c>
      <c r="J267" s="29">
        <v>355000</v>
      </c>
    </row>
    <row r="268" spans="1:10" s="30" customFormat="1" ht="14.25">
      <c r="A268" s="31">
        <v>347</v>
      </c>
      <c r="B268" s="32" t="s">
        <v>281</v>
      </c>
      <c r="C268" s="33" t="s">
        <v>15</v>
      </c>
      <c r="D268" s="8" t="s">
        <v>19</v>
      </c>
      <c r="E268" s="9" t="s">
        <v>19</v>
      </c>
      <c r="F268" s="29">
        <v>1051000</v>
      </c>
      <c r="G268" s="9" t="s">
        <v>19</v>
      </c>
      <c r="H268" s="29">
        <v>1051000</v>
      </c>
      <c r="I268" s="29">
        <v>1051000</v>
      </c>
      <c r="J268" s="9" t="s">
        <v>19</v>
      </c>
    </row>
    <row r="269" spans="1:10" s="30" customFormat="1" ht="14.25">
      <c r="A269" s="31">
        <v>348</v>
      </c>
      <c r="B269" s="32" t="s">
        <v>282</v>
      </c>
      <c r="C269" s="33" t="s">
        <v>15</v>
      </c>
      <c r="D269" s="8" t="s">
        <v>19</v>
      </c>
      <c r="E269" s="9" t="s">
        <v>19</v>
      </c>
      <c r="F269" s="9" t="s">
        <v>19</v>
      </c>
      <c r="G269" s="9" t="s">
        <v>19</v>
      </c>
      <c r="H269" s="9" t="s">
        <v>19</v>
      </c>
      <c r="I269" s="9" t="s">
        <v>19</v>
      </c>
      <c r="J269" s="9" t="s">
        <v>19</v>
      </c>
    </row>
    <row r="270" spans="1:10" s="30" customFormat="1" ht="14.25">
      <c r="A270" s="31">
        <v>350</v>
      </c>
      <c r="B270" s="32" t="s">
        <v>283</v>
      </c>
      <c r="C270" s="33" t="s">
        <v>15</v>
      </c>
      <c r="D270" s="8" t="s">
        <v>19</v>
      </c>
      <c r="E270" s="9" t="s">
        <v>19</v>
      </c>
      <c r="F270" s="9" t="s">
        <v>19</v>
      </c>
      <c r="G270" s="9" t="s">
        <v>19</v>
      </c>
      <c r="H270" s="9" t="s">
        <v>19</v>
      </c>
      <c r="I270" s="9" t="s">
        <v>19</v>
      </c>
      <c r="J270" s="9" t="s">
        <v>19</v>
      </c>
    </row>
    <row r="271" spans="1:10" s="30" customFormat="1" ht="14.25">
      <c r="A271" s="31">
        <v>351</v>
      </c>
      <c r="B271" s="32" t="s">
        <v>284</v>
      </c>
      <c r="C271" s="33" t="s">
        <v>15</v>
      </c>
      <c r="D271" s="29">
        <v>54000</v>
      </c>
      <c r="E271" s="29">
        <v>51000</v>
      </c>
      <c r="F271" s="29">
        <v>48000</v>
      </c>
      <c r="G271" s="29">
        <v>45000</v>
      </c>
      <c r="H271" s="29">
        <v>48000</v>
      </c>
      <c r="I271" s="29">
        <v>48000</v>
      </c>
      <c r="J271" s="29">
        <v>51000</v>
      </c>
    </row>
    <row r="272" spans="1:10" s="30" customFormat="1" ht="14.25">
      <c r="A272" s="31">
        <v>352</v>
      </c>
      <c r="B272" s="32" t="s">
        <v>285</v>
      </c>
      <c r="C272" s="33" t="s">
        <v>15</v>
      </c>
      <c r="D272" s="29">
        <v>54000</v>
      </c>
      <c r="E272" s="29">
        <v>51000</v>
      </c>
      <c r="F272" s="29">
        <v>48000</v>
      </c>
      <c r="G272" s="29">
        <v>45000</v>
      </c>
      <c r="H272" s="29">
        <v>48000</v>
      </c>
      <c r="I272" s="29">
        <v>48000</v>
      </c>
      <c r="J272" s="29">
        <v>51000</v>
      </c>
    </row>
    <row r="273" spans="1:10" s="30" customFormat="1" ht="14.25">
      <c r="A273" s="31">
        <v>354</v>
      </c>
      <c r="B273" s="32" t="s">
        <v>286</v>
      </c>
      <c r="C273" s="33" t="s">
        <v>15</v>
      </c>
      <c r="D273" s="29">
        <v>54000</v>
      </c>
      <c r="E273" s="29">
        <v>51000</v>
      </c>
      <c r="F273" s="29">
        <v>48000</v>
      </c>
      <c r="G273" s="29">
        <v>45000</v>
      </c>
      <c r="H273" s="29">
        <v>48000</v>
      </c>
      <c r="I273" s="29">
        <v>48000</v>
      </c>
      <c r="J273" s="29">
        <v>51000</v>
      </c>
    </row>
    <row r="274" spans="1:10" s="30" customFormat="1" ht="14.25">
      <c r="A274" s="31">
        <v>355</v>
      </c>
      <c r="B274" s="32" t="s">
        <v>287</v>
      </c>
      <c r="C274" s="33" t="s">
        <v>15</v>
      </c>
      <c r="D274" s="8" t="s">
        <v>19</v>
      </c>
      <c r="E274" s="9" t="s">
        <v>19</v>
      </c>
      <c r="F274" s="9" t="s">
        <v>19</v>
      </c>
      <c r="G274" s="9" t="s">
        <v>19</v>
      </c>
      <c r="H274" s="9" t="s">
        <v>19</v>
      </c>
      <c r="I274" s="9" t="s">
        <v>19</v>
      </c>
      <c r="J274" s="9" t="s">
        <v>19</v>
      </c>
    </row>
    <row r="275" spans="1:10" s="30" customFormat="1" ht="14.25">
      <c r="A275" s="31">
        <v>356</v>
      </c>
      <c r="B275" s="32" t="s">
        <v>288</v>
      </c>
      <c r="C275" s="33" t="s">
        <v>15</v>
      </c>
      <c r="D275" s="8" t="s">
        <v>19</v>
      </c>
      <c r="E275" s="9" t="s">
        <v>19</v>
      </c>
      <c r="F275" s="9" t="s">
        <v>19</v>
      </c>
      <c r="G275" s="9" t="s">
        <v>19</v>
      </c>
      <c r="H275" s="9" t="s">
        <v>19</v>
      </c>
      <c r="I275" s="9" t="s">
        <v>19</v>
      </c>
      <c r="J275" s="9" t="s">
        <v>19</v>
      </c>
    </row>
    <row r="276" spans="1:10" s="30" customFormat="1" ht="14.25">
      <c r="A276" s="31">
        <v>358</v>
      </c>
      <c r="B276" s="32" t="s">
        <v>289</v>
      </c>
      <c r="C276" s="33" t="s">
        <v>15</v>
      </c>
      <c r="D276" s="8" t="s">
        <v>19</v>
      </c>
      <c r="E276" s="9" t="s">
        <v>19</v>
      </c>
      <c r="F276" s="9" t="s">
        <v>19</v>
      </c>
      <c r="G276" s="9" t="s">
        <v>19</v>
      </c>
      <c r="H276" s="9" t="s">
        <v>19</v>
      </c>
      <c r="I276" s="9" t="s">
        <v>19</v>
      </c>
      <c r="J276" s="9" t="s">
        <v>19</v>
      </c>
    </row>
    <row r="277" spans="1:10" s="30" customFormat="1" ht="14.25">
      <c r="A277" s="31">
        <v>359</v>
      </c>
      <c r="B277" s="32" t="s">
        <v>290</v>
      </c>
      <c r="C277" s="33" t="s">
        <v>15</v>
      </c>
      <c r="D277" s="8" t="s">
        <v>19</v>
      </c>
      <c r="E277" s="9" t="s">
        <v>19</v>
      </c>
      <c r="F277" s="9" t="s">
        <v>19</v>
      </c>
      <c r="G277" s="9" t="s">
        <v>19</v>
      </c>
      <c r="H277" s="9" t="s">
        <v>19</v>
      </c>
      <c r="I277" s="9" t="s">
        <v>19</v>
      </c>
      <c r="J277" s="9" t="s">
        <v>19</v>
      </c>
    </row>
    <row r="278" spans="1:10" s="30" customFormat="1" ht="14.25">
      <c r="A278" s="31">
        <v>360</v>
      </c>
      <c r="B278" s="32" t="s">
        <v>291</v>
      </c>
      <c r="C278" s="33" t="s">
        <v>15</v>
      </c>
      <c r="D278" s="8" t="s">
        <v>19</v>
      </c>
      <c r="E278" s="29">
        <v>298000</v>
      </c>
      <c r="F278" s="9" t="s">
        <v>19</v>
      </c>
      <c r="G278" s="29">
        <v>438396</v>
      </c>
      <c r="H278" s="9" t="s">
        <v>19</v>
      </c>
      <c r="I278" s="9" t="s">
        <v>19</v>
      </c>
      <c r="J278" s="29">
        <v>298000</v>
      </c>
    </row>
    <row r="279" spans="1:10" s="30" customFormat="1" ht="14.25">
      <c r="A279" s="31">
        <v>361</v>
      </c>
      <c r="B279" s="32" t="s">
        <v>292</v>
      </c>
      <c r="C279" s="33" t="s">
        <v>15</v>
      </c>
      <c r="D279" s="8" t="s">
        <v>19</v>
      </c>
      <c r="E279" s="29">
        <v>328000</v>
      </c>
      <c r="F279" s="9" t="s">
        <v>19</v>
      </c>
      <c r="G279" s="29">
        <v>354167</v>
      </c>
      <c r="H279" s="9" t="s">
        <v>19</v>
      </c>
      <c r="I279" s="9" t="s">
        <v>19</v>
      </c>
      <c r="J279" s="29">
        <v>328000</v>
      </c>
    </row>
    <row r="280" spans="1:10" s="30" customFormat="1" ht="14.25">
      <c r="A280" s="31">
        <v>362</v>
      </c>
      <c r="B280" s="32" t="s">
        <v>293</v>
      </c>
      <c r="C280" s="33" t="s">
        <v>15</v>
      </c>
      <c r="D280" s="8" t="s">
        <v>19</v>
      </c>
      <c r="E280" s="29">
        <v>553000</v>
      </c>
      <c r="F280" s="9" t="s">
        <v>19</v>
      </c>
      <c r="G280" s="29">
        <v>410000</v>
      </c>
      <c r="H280" s="9" t="s">
        <v>19</v>
      </c>
      <c r="I280" s="9" t="s">
        <v>19</v>
      </c>
      <c r="J280" s="29">
        <v>553000</v>
      </c>
    </row>
    <row r="281" spans="1:10" s="30" customFormat="1" ht="14.25">
      <c r="A281" s="31">
        <v>363</v>
      </c>
      <c r="B281" s="32" t="s">
        <v>294</v>
      </c>
      <c r="C281" s="33" t="s">
        <v>15</v>
      </c>
      <c r="D281" s="8" t="s">
        <v>19</v>
      </c>
      <c r="E281" s="29">
        <v>589000</v>
      </c>
      <c r="F281" s="9" t="s">
        <v>19</v>
      </c>
      <c r="G281" s="29">
        <v>294000</v>
      </c>
      <c r="H281" s="9" t="s">
        <v>19</v>
      </c>
      <c r="I281" s="9" t="s">
        <v>19</v>
      </c>
      <c r="J281" s="29">
        <v>589000</v>
      </c>
    </row>
    <row r="282" spans="1:10" s="30" customFormat="1" ht="14.25">
      <c r="A282" s="31">
        <v>364</v>
      </c>
      <c r="B282" s="32" t="s">
        <v>295</v>
      </c>
      <c r="C282" s="33" t="s">
        <v>15</v>
      </c>
      <c r="D282" s="29">
        <v>90000</v>
      </c>
      <c r="E282" s="29">
        <v>71000</v>
      </c>
      <c r="F282" s="29">
        <v>109000</v>
      </c>
      <c r="G282" s="29">
        <v>91000</v>
      </c>
      <c r="H282" s="29">
        <v>109000</v>
      </c>
      <c r="I282" s="29">
        <v>109000</v>
      </c>
      <c r="J282" s="29">
        <v>71000</v>
      </c>
    </row>
    <row r="283" spans="1:10" s="30" customFormat="1" ht="14.25">
      <c r="A283" s="31">
        <v>366</v>
      </c>
      <c r="B283" s="32" t="s">
        <v>296</v>
      </c>
      <c r="C283" s="33" t="s">
        <v>15</v>
      </c>
      <c r="D283" s="29">
        <v>464000</v>
      </c>
      <c r="E283" s="29">
        <v>750256</v>
      </c>
      <c r="F283" s="29">
        <v>750256</v>
      </c>
      <c r="G283" s="29">
        <v>750256</v>
      </c>
      <c r="H283" s="29">
        <v>750256</v>
      </c>
      <c r="I283" s="29">
        <v>750256</v>
      </c>
      <c r="J283" s="29">
        <v>750256</v>
      </c>
    </row>
    <row r="284" spans="1:10" s="30" customFormat="1" ht="14.25">
      <c r="A284" s="31">
        <v>368</v>
      </c>
      <c r="B284" s="32" t="s">
        <v>297</v>
      </c>
      <c r="C284" s="33" t="s">
        <v>15</v>
      </c>
      <c r="D284" s="8" t="s">
        <v>19</v>
      </c>
      <c r="E284" s="9" t="s">
        <v>19</v>
      </c>
      <c r="F284" s="9" t="s">
        <v>19</v>
      </c>
      <c r="G284" s="9" t="s">
        <v>19</v>
      </c>
      <c r="H284" s="9" t="s">
        <v>19</v>
      </c>
      <c r="I284" s="9" t="s">
        <v>19</v>
      </c>
      <c r="J284" s="9" t="s">
        <v>19</v>
      </c>
    </row>
    <row r="285" spans="1:10" s="30" customFormat="1" ht="14.25">
      <c r="A285" s="31">
        <v>369</v>
      </c>
      <c r="B285" s="32" t="s">
        <v>298</v>
      </c>
      <c r="C285" s="33" t="s">
        <v>15</v>
      </c>
      <c r="D285" s="29">
        <v>1009000</v>
      </c>
      <c r="E285" s="9" t="s">
        <v>69</v>
      </c>
      <c r="F285" s="29">
        <v>1002000</v>
      </c>
      <c r="G285" s="29">
        <v>840000</v>
      </c>
      <c r="H285" s="29">
        <v>1002000</v>
      </c>
      <c r="I285" s="29">
        <v>1002000</v>
      </c>
      <c r="J285" s="9" t="s">
        <v>69</v>
      </c>
    </row>
    <row r="286" spans="1:10" s="30" customFormat="1" ht="14.25">
      <c r="A286" s="31">
        <v>370</v>
      </c>
      <c r="B286" s="32" t="s">
        <v>299</v>
      </c>
      <c r="C286" s="33" t="s">
        <v>15</v>
      </c>
      <c r="D286" s="8" t="s">
        <v>19</v>
      </c>
      <c r="E286" s="9" t="s">
        <v>19</v>
      </c>
      <c r="F286" s="9" t="s">
        <v>19</v>
      </c>
      <c r="G286" s="9" t="s">
        <v>19</v>
      </c>
      <c r="H286" s="9" t="s">
        <v>19</v>
      </c>
      <c r="I286" s="9" t="s">
        <v>19</v>
      </c>
      <c r="J286" s="9" t="s">
        <v>19</v>
      </c>
    </row>
    <row r="287" spans="1:10" s="30" customFormat="1" ht="14.25">
      <c r="A287" s="31">
        <v>372</v>
      </c>
      <c r="B287" s="32" t="s">
        <v>300</v>
      </c>
      <c r="C287" s="33" t="s">
        <v>15</v>
      </c>
      <c r="D287" s="29">
        <v>424001</v>
      </c>
      <c r="E287" s="9" t="s">
        <v>19</v>
      </c>
      <c r="F287" s="9" t="s">
        <v>19</v>
      </c>
      <c r="G287" s="29">
        <v>1431000</v>
      </c>
      <c r="H287" s="9" t="s">
        <v>19</v>
      </c>
      <c r="I287" s="9" t="s">
        <v>19</v>
      </c>
      <c r="J287" s="9" t="s">
        <v>19</v>
      </c>
    </row>
    <row r="288" spans="1:10" s="30" customFormat="1" ht="14.25">
      <c r="A288" s="31">
        <v>373</v>
      </c>
      <c r="B288" s="32" t="s">
        <v>301</v>
      </c>
      <c r="C288" s="33" t="s">
        <v>15</v>
      </c>
      <c r="D288" s="8" t="s">
        <v>19</v>
      </c>
      <c r="E288" s="9" t="s">
        <v>19</v>
      </c>
      <c r="F288" s="9" t="s">
        <v>19</v>
      </c>
      <c r="G288" s="9" t="s">
        <v>19</v>
      </c>
      <c r="H288" s="9" t="s">
        <v>19</v>
      </c>
      <c r="I288" s="9" t="s">
        <v>19</v>
      </c>
      <c r="J288" s="9" t="s">
        <v>19</v>
      </c>
    </row>
    <row r="289" spans="1:10" s="30" customFormat="1" ht="14.25">
      <c r="A289" s="31">
        <v>374</v>
      </c>
      <c r="B289" s="32" t="s">
        <v>302</v>
      </c>
      <c r="C289" s="33" t="s">
        <v>15</v>
      </c>
      <c r="D289" s="29">
        <v>1836000</v>
      </c>
      <c r="E289" s="29">
        <v>1146000</v>
      </c>
      <c r="F289" s="29">
        <v>1811000</v>
      </c>
      <c r="G289" s="29">
        <v>1261000</v>
      </c>
      <c r="H289" s="29">
        <v>1811000</v>
      </c>
      <c r="I289" s="29">
        <v>1811000</v>
      </c>
      <c r="J289" s="29">
        <v>1146000</v>
      </c>
    </row>
    <row r="290" spans="1:10" s="30" customFormat="1" ht="14.25">
      <c r="A290" s="31">
        <v>378</v>
      </c>
      <c r="B290" s="32" t="s">
        <v>303</v>
      </c>
      <c r="C290" s="33" t="s">
        <v>15</v>
      </c>
      <c r="D290" s="29">
        <v>160000</v>
      </c>
      <c r="E290" s="29">
        <v>160000</v>
      </c>
      <c r="F290" s="9" t="s">
        <v>19</v>
      </c>
      <c r="G290" s="29">
        <v>213000</v>
      </c>
      <c r="H290" s="9" t="s">
        <v>19</v>
      </c>
      <c r="I290" s="9" t="s">
        <v>19</v>
      </c>
      <c r="J290" s="29">
        <v>160000</v>
      </c>
    </row>
    <row r="291" spans="1:10" s="30" customFormat="1" ht="14.25">
      <c r="A291" s="31">
        <v>380</v>
      </c>
      <c r="B291" s="32" t="s">
        <v>304</v>
      </c>
      <c r="C291" s="33" t="s">
        <v>28</v>
      </c>
      <c r="D291" s="29">
        <v>247000</v>
      </c>
      <c r="E291" s="29">
        <v>276000</v>
      </c>
      <c r="F291" s="29">
        <v>280999</v>
      </c>
      <c r="G291" s="29">
        <v>300000</v>
      </c>
      <c r="H291" s="29">
        <v>280999</v>
      </c>
      <c r="I291" s="29">
        <v>280999</v>
      </c>
      <c r="J291" s="29">
        <v>276000</v>
      </c>
    </row>
    <row r="292" spans="1:10" s="30" customFormat="1" ht="14.25">
      <c r="A292" s="31">
        <v>381</v>
      </c>
      <c r="B292" s="32" t="s">
        <v>305</v>
      </c>
      <c r="C292" s="33" t="s">
        <v>28</v>
      </c>
      <c r="D292" s="29">
        <v>1094000</v>
      </c>
      <c r="E292" s="29">
        <v>1457000</v>
      </c>
      <c r="F292" s="29">
        <v>1146000</v>
      </c>
      <c r="G292" s="29">
        <v>1261000</v>
      </c>
      <c r="H292" s="29">
        <v>1146000</v>
      </c>
      <c r="I292" s="29">
        <v>1146000</v>
      </c>
      <c r="J292" s="29">
        <v>1457000</v>
      </c>
    </row>
    <row r="293" spans="1:10" s="30" customFormat="1" ht="14.25">
      <c r="A293" s="31">
        <v>382</v>
      </c>
      <c r="B293" s="32" t="s">
        <v>306</v>
      </c>
      <c r="C293" s="33" t="s">
        <v>28</v>
      </c>
      <c r="D293" s="29">
        <v>1007997</v>
      </c>
      <c r="E293" s="29">
        <v>912006</v>
      </c>
      <c r="F293" s="29">
        <v>38000</v>
      </c>
      <c r="G293" s="29">
        <v>984006</v>
      </c>
      <c r="H293" s="29">
        <v>38000</v>
      </c>
      <c r="I293" s="29">
        <v>38000</v>
      </c>
      <c r="J293" s="29">
        <v>912006</v>
      </c>
    </row>
    <row r="294" spans="1:10" s="30" customFormat="1" ht="14.25">
      <c r="A294" s="31">
        <v>383</v>
      </c>
      <c r="B294" s="32" t="s">
        <v>307</v>
      </c>
      <c r="C294" s="33" t="s">
        <v>28</v>
      </c>
      <c r="D294" s="8" t="s">
        <v>19</v>
      </c>
      <c r="E294" s="29">
        <v>152001</v>
      </c>
      <c r="F294" s="29">
        <v>12000</v>
      </c>
      <c r="G294" s="29">
        <v>298985</v>
      </c>
      <c r="H294" s="29">
        <v>12000</v>
      </c>
      <c r="I294" s="29">
        <v>12000</v>
      </c>
      <c r="J294" s="29">
        <v>152001</v>
      </c>
    </row>
    <row r="295" spans="1:10" s="30" customFormat="1" ht="14.25">
      <c r="A295" s="31">
        <v>384</v>
      </c>
      <c r="B295" s="32" t="s">
        <v>308</v>
      </c>
      <c r="C295" s="33" t="s">
        <v>15</v>
      </c>
      <c r="D295" s="8" t="s">
        <v>19</v>
      </c>
      <c r="E295" s="9" t="s">
        <v>19</v>
      </c>
      <c r="F295" s="9" t="s">
        <v>19</v>
      </c>
      <c r="G295" s="9" t="s">
        <v>19</v>
      </c>
      <c r="H295" s="9" t="s">
        <v>19</v>
      </c>
      <c r="I295" s="9" t="s">
        <v>19</v>
      </c>
      <c r="J295" s="9" t="s">
        <v>19</v>
      </c>
    </row>
    <row r="296" spans="1:10" s="30" customFormat="1" ht="14.25">
      <c r="A296" s="31">
        <v>385</v>
      </c>
      <c r="B296" s="32" t="s">
        <v>309</v>
      </c>
      <c r="C296" s="33" t="s">
        <v>15</v>
      </c>
      <c r="D296" s="29">
        <v>23000</v>
      </c>
      <c r="E296" s="29">
        <v>23000</v>
      </c>
      <c r="F296" s="29">
        <v>23000</v>
      </c>
      <c r="G296" s="29">
        <v>42000</v>
      </c>
      <c r="H296" s="29">
        <v>23000</v>
      </c>
      <c r="I296" s="29">
        <v>23000</v>
      </c>
      <c r="J296" s="29">
        <v>23000</v>
      </c>
    </row>
    <row r="297" spans="1:10" s="30" customFormat="1" ht="14.25">
      <c r="A297" s="31">
        <v>386</v>
      </c>
      <c r="B297" s="32" t="s">
        <v>310</v>
      </c>
      <c r="C297" s="33" t="s">
        <v>15</v>
      </c>
      <c r="D297" s="29">
        <v>209000</v>
      </c>
      <c r="E297" s="29">
        <v>342000</v>
      </c>
      <c r="F297" s="29">
        <v>307916</v>
      </c>
      <c r="G297" s="29">
        <v>611000</v>
      </c>
      <c r="H297" s="29">
        <v>307916</v>
      </c>
      <c r="I297" s="29">
        <v>307916</v>
      </c>
      <c r="J297" s="29">
        <v>342000</v>
      </c>
    </row>
    <row r="298" spans="1:10" s="30" customFormat="1" ht="14.25">
      <c r="A298" s="31">
        <v>387</v>
      </c>
      <c r="B298" s="32" t="s">
        <v>311</v>
      </c>
      <c r="C298" s="33" t="s">
        <v>15</v>
      </c>
      <c r="D298" s="29">
        <v>198001</v>
      </c>
      <c r="E298" s="29">
        <v>91000</v>
      </c>
      <c r="F298" s="29">
        <v>99000</v>
      </c>
      <c r="G298" s="29">
        <v>139000</v>
      </c>
      <c r="H298" s="29">
        <v>99000</v>
      </c>
      <c r="I298" s="29">
        <v>99000</v>
      </c>
      <c r="J298" s="29">
        <v>91000</v>
      </c>
    </row>
    <row r="299" spans="1:10" s="30" customFormat="1" ht="14.25">
      <c r="A299" s="31">
        <v>388</v>
      </c>
      <c r="B299" s="32" t="s">
        <v>312</v>
      </c>
      <c r="C299" s="33" t="s">
        <v>15</v>
      </c>
      <c r="D299" s="29">
        <v>198001</v>
      </c>
      <c r="E299" s="29">
        <v>91000</v>
      </c>
      <c r="F299" s="29">
        <v>99000</v>
      </c>
      <c r="G299" s="29">
        <v>139000</v>
      </c>
      <c r="H299" s="29">
        <v>99000</v>
      </c>
      <c r="I299" s="29">
        <v>99000</v>
      </c>
      <c r="J299" s="29">
        <v>91000</v>
      </c>
    </row>
    <row r="300" spans="1:10" s="30" customFormat="1" ht="14.25">
      <c r="A300" s="31">
        <v>390</v>
      </c>
      <c r="B300" s="32" t="s">
        <v>313</v>
      </c>
      <c r="C300" s="33" t="s">
        <v>15</v>
      </c>
      <c r="D300" s="29">
        <v>244000</v>
      </c>
      <c r="E300" s="29">
        <v>100000</v>
      </c>
      <c r="F300" s="29">
        <v>100000</v>
      </c>
      <c r="G300" s="29">
        <v>83000</v>
      </c>
      <c r="H300" s="29">
        <v>100000</v>
      </c>
      <c r="I300" s="29">
        <v>100000</v>
      </c>
      <c r="J300" s="29">
        <v>100000</v>
      </c>
    </row>
    <row r="301" spans="1:10" s="30" customFormat="1" ht="14.25">
      <c r="A301" s="31">
        <v>391</v>
      </c>
      <c r="B301" s="32" t="s">
        <v>314</v>
      </c>
      <c r="C301" s="33" t="s">
        <v>15</v>
      </c>
      <c r="D301" s="8" t="s">
        <v>19</v>
      </c>
      <c r="E301" s="9" t="s">
        <v>19</v>
      </c>
      <c r="F301" s="9" t="s">
        <v>19</v>
      </c>
      <c r="G301" s="9" t="s">
        <v>19</v>
      </c>
      <c r="H301" s="9" t="s">
        <v>19</v>
      </c>
      <c r="I301" s="9" t="s">
        <v>19</v>
      </c>
      <c r="J301" s="9" t="s">
        <v>19</v>
      </c>
    </row>
    <row r="302" spans="1:10" s="30" customFormat="1" ht="14.25">
      <c r="A302" s="31">
        <v>392</v>
      </c>
      <c r="B302" s="32" t="s">
        <v>315</v>
      </c>
      <c r="C302" s="33" t="s">
        <v>15</v>
      </c>
      <c r="D302" s="29">
        <v>141000</v>
      </c>
      <c r="E302" s="29">
        <v>104000</v>
      </c>
      <c r="F302" s="29">
        <v>74000</v>
      </c>
      <c r="G302" s="29">
        <v>127000</v>
      </c>
      <c r="H302" s="29">
        <v>74000</v>
      </c>
      <c r="I302" s="29">
        <v>74000</v>
      </c>
      <c r="J302" s="29">
        <v>104000</v>
      </c>
    </row>
    <row r="303" spans="1:10" s="30" customFormat="1" ht="14.25">
      <c r="A303" s="31">
        <v>394</v>
      </c>
      <c r="B303" s="32" t="s">
        <v>316</v>
      </c>
      <c r="C303" s="33" t="s">
        <v>15</v>
      </c>
      <c r="D303" s="8" t="s">
        <v>19</v>
      </c>
      <c r="E303" s="9" t="s">
        <v>19</v>
      </c>
      <c r="F303" s="9" t="s">
        <v>19</v>
      </c>
      <c r="G303" s="9" t="s">
        <v>19</v>
      </c>
      <c r="H303" s="9" t="s">
        <v>19</v>
      </c>
      <c r="I303" s="9" t="s">
        <v>19</v>
      </c>
      <c r="J303" s="9" t="s">
        <v>19</v>
      </c>
    </row>
    <row r="304" spans="1:10" s="30" customFormat="1" ht="14.25">
      <c r="A304" s="31">
        <v>397</v>
      </c>
      <c r="B304" s="32" t="s">
        <v>317</v>
      </c>
      <c r="C304" s="33" t="s">
        <v>28</v>
      </c>
      <c r="D304" s="8" t="s">
        <v>19</v>
      </c>
      <c r="E304" s="9" t="s">
        <v>19</v>
      </c>
      <c r="F304" s="9" t="s">
        <v>19</v>
      </c>
      <c r="G304" s="9" t="s">
        <v>19</v>
      </c>
      <c r="H304" s="9" t="s">
        <v>19</v>
      </c>
      <c r="I304" s="9" t="s">
        <v>19</v>
      </c>
      <c r="J304" s="9" t="s">
        <v>19</v>
      </c>
    </row>
    <row r="305" spans="1:10" s="30" customFormat="1" ht="14.25">
      <c r="A305" s="31">
        <v>398</v>
      </c>
      <c r="B305" s="32" t="s">
        <v>318</v>
      </c>
      <c r="C305" s="33" t="s">
        <v>15</v>
      </c>
      <c r="D305" s="8" t="s">
        <v>19</v>
      </c>
      <c r="E305" s="9" t="s">
        <v>19</v>
      </c>
      <c r="F305" s="9" t="s">
        <v>19</v>
      </c>
      <c r="G305" s="9" t="s">
        <v>19</v>
      </c>
      <c r="H305" s="9" t="s">
        <v>19</v>
      </c>
      <c r="I305" s="9" t="s">
        <v>19</v>
      </c>
      <c r="J305" s="9" t="s">
        <v>19</v>
      </c>
    </row>
    <row r="306" spans="1:10" s="30" customFormat="1" ht="14.25">
      <c r="A306" s="31">
        <v>399</v>
      </c>
      <c r="B306" s="32" t="s">
        <v>319</v>
      </c>
      <c r="C306" s="33" t="s">
        <v>15</v>
      </c>
      <c r="D306" s="8" t="s">
        <v>19</v>
      </c>
      <c r="E306" s="9" t="s">
        <v>19</v>
      </c>
      <c r="F306" s="9" t="s">
        <v>19</v>
      </c>
      <c r="G306" s="9" t="s">
        <v>19</v>
      </c>
      <c r="H306" s="9" t="s">
        <v>19</v>
      </c>
      <c r="I306" s="9" t="s">
        <v>19</v>
      </c>
      <c r="J306" s="9" t="s">
        <v>19</v>
      </c>
    </row>
    <row r="307" spans="1:10" s="30" customFormat="1" ht="14.25">
      <c r="A307" s="31">
        <v>400</v>
      </c>
      <c r="B307" s="32" t="s">
        <v>320</v>
      </c>
      <c r="C307" s="33" t="s">
        <v>15</v>
      </c>
      <c r="D307" s="8" t="s">
        <v>19</v>
      </c>
      <c r="E307" s="9" t="s">
        <v>19</v>
      </c>
      <c r="F307" s="9" t="s">
        <v>19</v>
      </c>
      <c r="G307" s="9" t="s">
        <v>19</v>
      </c>
      <c r="H307" s="9" t="s">
        <v>19</v>
      </c>
      <c r="I307" s="9" t="s">
        <v>19</v>
      </c>
      <c r="J307" s="9" t="s">
        <v>19</v>
      </c>
    </row>
    <row r="308" spans="1:10" s="30" customFormat="1" ht="14.25">
      <c r="A308" s="31">
        <v>401</v>
      </c>
      <c r="B308" s="32" t="s">
        <v>321</v>
      </c>
      <c r="C308" s="33" t="s">
        <v>15</v>
      </c>
      <c r="D308" s="8" t="s">
        <v>19</v>
      </c>
      <c r="E308" s="9" t="s">
        <v>19</v>
      </c>
      <c r="F308" s="9" t="s">
        <v>19</v>
      </c>
      <c r="G308" s="9" t="s">
        <v>19</v>
      </c>
      <c r="H308" s="9" t="s">
        <v>19</v>
      </c>
      <c r="I308" s="9" t="s">
        <v>19</v>
      </c>
      <c r="J308" s="9" t="s">
        <v>19</v>
      </c>
    </row>
    <row r="309" spans="1:10" s="30" customFormat="1" ht="14.25">
      <c r="A309" s="31">
        <v>402</v>
      </c>
      <c r="B309" s="32" t="s">
        <v>322</v>
      </c>
      <c r="C309" s="33" t="s">
        <v>28</v>
      </c>
      <c r="D309" s="8" t="s">
        <v>19</v>
      </c>
      <c r="E309" s="9" t="s">
        <v>19</v>
      </c>
      <c r="F309" s="9" t="s">
        <v>19</v>
      </c>
      <c r="G309" s="9" t="s">
        <v>19</v>
      </c>
      <c r="H309" s="9" t="s">
        <v>19</v>
      </c>
      <c r="I309" s="9" t="s">
        <v>19</v>
      </c>
      <c r="J309" s="9" t="s">
        <v>19</v>
      </c>
    </row>
    <row r="310" spans="1:10" s="30" customFormat="1" ht="14.25">
      <c r="A310" s="31">
        <v>403</v>
      </c>
      <c r="B310" s="32" t="s">
        <v>323</v>
      </c>
      <c r="C310" s="33" t="s">
        <v>28</v>
      </c>
      <c r="D310" s="8" t="s">
        <v>19</v>
      </c>
      <c r="E310" s="9" t="s">
        <v>19</v>
      </c>
      <c r="F310" s="9" t="s">
        <v>19</v>
      </c>
      <c r="G310" s="9" t="s">
        <v>19</v>
      </c>
      <c r="H310" s="9" t="s">
        <v>19</v>
      </c>
      <c r="I310" s="9" t="s">
        <v>19</v>
      </c>
      <c r="J310" s="9" t="s">
        <v>19</v>
      </c>
    </row>
    <row r="311" spans="1:10" s="30" customFormat="1" ht="14.25">
      <c r="A311" s="31">
        <v>404</v>
      </c>
      <c r="B311" s="32" t="s">
        <v>324</v>
      </c>
      <c r="C311" s="33" t="s">
        <v>15</v>
      </c>
      <c r="D311" s="29">
        <v>524999</v>
      </c>
      <c r="E311" s="29">
        <v>132000</v>
      </c>
      <c r="F311" s="29">
        <v>370000</v>
      </c>
      <c r="G311" s="9" t="s">
        <v>69</v>
      </c>
      <c r="H311" s="29">
        <v>370000</v>
      </c>
      <c r="I311" s="29">
        <v>370000</v>
      </c>
      <c r="J311" s="29">
        <v>132000</v>
      </c>
    </row>
    <row r="312" spans="1:10" s="30" customFormat="1" ht="14.25">
      <c r="A312" s="31">
        <v>405</v>
      </c>
      <c r="B312" s="32" t="s">
        <v>325</v>
      </c>
      <c r="C312" s="33" t="s">
        <v>15</v>
      </c>
      <c r="D312" s="29">
        <v>517000</v>
      </c>
      <c r="E312" s="29">
        <v>128000</v>
      </c>
      <c r="F312" s="29">
        <v>381000</v>
      </c>
      <c r="G312" s="9" t="s">
        <v>69</v>
      </c>
      <c r="H312" s="29">
        <v>381000</v>
      </c>
      <c r="I312" s="29">
        <v>381000</v>
      </c>
      <c r="J312" s="29">
        <v>128000</v>
      </c>
    </row>
    <row r="313" spans="1:10" s="30" customFormat="1" ht="14.25">
      <c r="A313" s="31">
        <v>406</v>
      </c>
      <c r="B313" s="32" t="s">
        <v>326</v>
      </c>
      <c r="C313" s="33" t="s">
        <v>15</v>
      </c>
      <c r="D313" s="29">
        <v>875000</v>
      </c>
      <c r="E313" s="29">
        <v>934000</v>
      </c>
      <c r="F313" s="29">
        <v>589000</v>
      </c>
      <c r="G313" s="29">
        <v>607000</v>
      </c>
      <c r="H313" s="29">
        <v>589000</v>
      </c>
      <c r="I313" s="29">
        <v>589000</v>
      </c>
      <c r="J313" s="29">
        <v>934000</v>
      </c>
    </row>
    <row r="314" spans="1:10" s="30" customFormat="1" ht="14.25">
      <c r="A314" s="31">
        <v>407</v>
      </c>
      <c r="B314" s="32" t="s">
        <v>327</v>
      </c>
      <c r="C314" s="33" t="s">
        <v>15</v>
      </c>
      <c r="D314" s="29">
        <v>875000</v>
      </c>
      <c r="E314" s="29">
        <v>934000</v>
      </c>
      <c r="F314" s="29">
        <v>1677000</v>
      </c>
      <c r="G314" s="29">
        <v>619000</v>
      </c>
      <c r="H314" s="29">
        <v>1677000</v>
      </c>
      <c r="I314" s="29">
        <v>1677000</v>
      </c>
      <c r="J314" s="29">
        <v>934000</v>
      </c>
    </row>
    <row r="315" spans="1:10" s="30" customFormat="1" ht="14.25">
      <c r="A315" s="31">
        <v>408</v>
      </c>
      <c r="B315" s="32" t="s">
        <v>328</v>
      </c>
      <c r="C315" s="33" t="s">
        <v>15</v>
      </c>
      <c r="D315" s="29">
        <v>875000</v>
      </c>
      <c r="E315" s="29">
        <v>934000</v>
      </c>
      <c r="F315" s="29">
        <v>1677000</v>
      </c>
      <c r="G315" s="29">
        <v>607000</v>
      </c>
      <c r="H315" s="29">
        <v>1677000</v>
      </c>
      <c r="I315" s="29">
        <v>1677000</v>
      </c>
      <c r="J315" s="29">
        <v>934000</v>
      </c>
    </row>
    <row r="316" spans="1:10" s="30" customFormat="1" ht="14.25">
      <c r="A316" s="31">
        <v>411</v>
      </c>
      <c r="B316" s="32" t="s">
        <v>329</v>
      </c>
      <c r="C316" s="33" t="s">
        <v>15</v>
      </c>
      <c r="D316" s="29">
        <v>1982000</v>
      </c>
      <c r="E316" s="29">
        <v>4159000</v>
      </c>
      <c r="F316" s="29">
        <v>7829000</v>
      </c>
      <c r="G316" s="29">
        <v>1407000</v>
      </c>
      <c r="H316" s="29">
        <v>7829000</v>
      </c>
      <c r="I316" s="29">
        <v>7829000</v>
      </c>
      <c r="J316" s="29">
        <v>4159000</v>
      </c>
    </row>
    <row r="317" spans="1:10" s="30" customFormat="1" ht="14.25">
      <c r="A317" s="31">
        <v>412</v>
      </c>
      <c r="B317" s="32" t="s">
        <v>330</v>
      </c>
      <c r="C317" s="33" t="s">
        <v>15</v>
      </c>
      <c r="D317" s="29">
        <v>1982000</v>
      </c>
      <c r="E317" s="29">
        <v>4405000</v>
      </c>
      <c r="F317" s="29">
        <v>7829000</v>
      </c>
      <c r="G317" s="29">
        <v>1492001</v>
      </c>
      <c r="H317" s="29">
        <v>7829000</v>
      </c>
      <c r="I317" s="29">
        <v>7829000</v>
      </c>
      <c r="J317" s="29">
        <v>4405000</v>
      </c>
    </row>
    <row r="318" spans="1:10" s="30" customFormat="1" ht="14.25">
      <c r="A318" s="31">
        <v>413</v>
      </c>
      <c r="B318" s="32" t="s">
        <v>331</v>
      </c>
      <c r="C318" s="33" t="s">
        <v>15</v>
      </c>
      <c r="D318" s="29">
        <v>277999</v>
      </c>
      <c r="E318" s="29">
        <v>229000</v>
      </c>
      <c r="F318" s="29">
        <v>93000</v>
      </c>
      <c r="G318" s="29">
        <v>277999</v>
      </c>
      <c r="H318" s="29">
        <v>93000</v>
      </c>
      <c r="I318" s="29">
        <v>93000</v>
      </c>
      <c r="J318" s="29">
        <v>229000</v>
      </c>
    </row>
    <row r="319" spans="1:10" s="30" customFormat="1" ht="14.25">
      <c r="A319" s="31">
        <v>414</v>
      </c>
      <c r="B319" s="32" t="s">
        <v>332</v>
      </c>
      <c r="C319" s="33" t="s">
        <v>15</v>
      </c>
      <c r="D319" s="8" t="s">
        <v>19</v>
      </c>
      <c r="E319" s="9" t="s">
        <v>19</v>
      </c>
      <c r="F319" s="9" t="s">
        <v>19</v>
      </c>
      <c r="G319" s="9" t="s">
        <v>19</v>
      </c>
      <c r="H319" s="9" t="s">
        <v>19</v>
      </c>
      <c r="I319" s="9" t="s">
        <v>19</v>
      </c>
      <c r="J319" s="9" t="s">
        <v>19</v>
      </c>
    </row>
    <row r="320" spans="1:10" s="30" customFormat="1" ht="14.25">
      <c r="A320" s="31">
        <v>418</v>
      </c>
      <c r="B320" s="32" t="s">
        <v>333</v>
      </c>
      <c r="C320" s="33" t="s">
        <v>15</v>
      </c>
      <c r="D320" s="8" t="s">
        <v>19</v>
      </c>
      <c r="E320" s="9" t="s">
        <v>19</v>
      </c>
      <c r="F320" s="9" t="s">
        <v>19</v>
      </c>
      <c r="G320" s="29">
        <v>994999</v>
      </c>
      <c r="H320" s="9" t="s">
        <v>19</v>
      </c>
      <c r="I320" s="9" t="s">
        <v>19</v>
      </c>
      <c r="J320" s="9" t="s">
        <v>19</v>
      </c>
    </row>
    <row r="321" spans="1:10" s="30" customFormat="1" ht="14.25">
      <c r="A321" s="31">
        <v>419</v>
      </c>
      <c r="B321" s="32" t="s">
        <v>334</v>
      </c>
      <c r="C321" s="33" t="s">
        <v>15</v>
      </c>
      <c r="D321" s="29">
        <v>113050</v>
      </c>
      <c r="E321" s="29">
        <v>113050</v>
      </c>
      <c r="F321" s="29">
        <v>113050</v>
      </c>
      <c r="G321" s="29">
        <v>113050</v>
      </c>
      <c r="H321" s="29">
        <v>113050</v>
      </c>
      <c r="I321" s="29">
        <v>113050</v>
      </c>
      <c r="J321" s="29">
        <v>113050</v>
      </c>
    </row>
    <row r="322" spans="1:10" s="30" customFormat="1" ht="14.25">
      <c r="A322" s="31">
        <v>421</v>
      </c>
      <c r="B322" s="32" t="s">
        <v>335</v>
      </c>
      <c r="C322" s="33" t="s">
        <v>28</v>
      </c>
      <c r="D322" s="29">
        <v>94000</v>
      </c>
      <c r="E322" s="29">
        <v>94000</v>
      </c>
      <c r="F322" s="29">
        <v>94000</v>
      </c>
      <c r="G322" s="29">
        <v>94000</v>
      </c>
      <c r="H322" s="29">
        <v>94000</v>
      </c>
      <c r="I322" s="29">
        <v>94000</v>
      </c>
      <c r="J322" s="29">
        <v>94000</v>
      </c>
    </row>
    <row r="323" spans="1:10" s="30" customFormat="1" ht="14.25">
      <c r="A323" s="31">
        <v>422</v>
      </c>
      <c r="B323" s="32" t="s">
        <v>336</v>
      </c>
      <c r="C323" s="33" t="s">
        <v>15</v>
      </c>
      <c r="D323" s="29">
        <v>94000</v>
      </c>
      <c r="E323" s="29">
        <v>94000</v>
      </c>
      <c r="F323" s="29">
        <v>94000</v>
      </c>
      <c r="G323" s="29">
        <v>94000</v>
      </c>
      <c r="H323" s="29">
        <v>94000</v>
      </c>
      <c r="I323" s="29">
        <v>94000</v>
      </c>
      <c r="J323" s="29">
        <v>94000</v>
      </c>
    </row>
    <row r="324" spans="1:10" s="30" customFormat="1" ht="14.25">
      <c r="A324" s="31">
        <v>423</v>
      </c>
      <c r="B324" s="32" t="s">
        <v>337</v>
      </c>
      <c r="C324" s="33" t="s">
        <v>15</v>
      </c>
      <c r="D324" s="29">
        <v>717000</v>
      </c>
      <c r="E324" s="29">
        <v>717000</v>
      </c>
      <c r="F324" s="29">
        <v>717000</v>
      </c>
      <c r="G324" s="29">
        <v>717000</v>
      </c>
      <c r="H324" s="29">
        <v>717000</v>
      </c>
      <c r="I324" s="29">
        <v>717000</v>
      </c>
      <c r="J324" s="29">
        <v>717000</v>
      </c>
    </row>
    <row r="325" spans="1:10" s="30" customFormat="1" ht="14.25">
      <c r="A325" s="31">
        <v>426</v>
      </c>
      <c r="B325" s="32" t="s">
        <v>338</v>
      </c>
      <c r="C325" s="33" t="s">
        <v>15</v>
      </c>
      <c r="D325" s="8" t="s">
        <v>19</v>
      </c>
      <c r="E325" s="9" t="s">
        <v>19</v>
      </c>
      <c r="F325" s="9" t="s">
        <v>19</v>
      </c>
      <c r="G325" s="9" t="s">
        <v>19</v>
      </c>
      <c r="H325" s="9" t="s">
        <v>19</v>
      </c>
      <c r="I325" s="9" t="s">
        <v>19</v>
      </c>
      <c r="J325" s="9" t="s">
        <v>19</v>
      </c>
    </row>
    <row r="326" spans="1:10" s="30" customFormat="1" ht="14.25">
      <c r="A326" s="31">
        <v>427</v>
      </c>
      <c r="B326" s="32" t="s">
        <v>339</v>
      </c>
      <c r="C326" s="33" t="s">
        <v>15</v>
      </c>
      <c r="D326" s="9" t="s">
        <v>69</v>
      </c>
      <c r="E326" s="9" t="s">
        <v>69</v>
      </c>
      <c r="F326" s="29">
        <v>319000</v>
      </c>
      <c r="G326" s="9" t="s">
        <v>69</v>
      </c>
      <c r="H326" s="29">
        <v>319000</v>
      </c>
      <c r="I326" s="29">
        <v>319000</v>
      </c>
      <c r="J326" s="9" t="s">
        <v>69</v>
      </c>
    </row>
    <row r="327" spans="1:10" s="30" customFormat="1" ht="14.25">
      <c r="A327" s="31">
        <v>428</v>
      </c>
      <c r="B327" s="32" t="s">
        <v>340</v>
      </c>
      <c r="C327" s="33" t="s">
        <v>15</v>
      </c>
      <c r="D327" s="9" t="s">
        <v>69</v>
      </c>
      <c r="E327" s="29">
        <v>1560000</v>
      </c>
      <c r="F327" s="29">
        <v>1520000</v>
      </c>
      <c r="G327" s="29">
        <v>1603000</v>
      </c>
      <c r="H327" s="29">
        <v>1520000</v>
      </c>
      <c r="I327" s="29">
        <v>1520000</v>
      </c>
      <c r="J327" s="29">
        <v>1560000</v>
      </c>
    </row>
    <row r="328" spans="1:10" s="30" customFormat="1" ht="14.25">
      <c r="A328" s="31">
        <v>429</v>
      </c>
      <c r="B328" s="32" t="s">
        <v>341</v>
      </c>
      <c r="C328" s="33" t="s">
        <v>15</v>
      </c>
      <c r="D328" s="8" t="s">
        <v>19</v>
      </c>
      <c r="E328" s="9" t="s">
        <v>19</v>
      </c>
      <c r="F328" s="9" t="s">
        <v>19</v>
      </c>
      <c r="G328" s="9" t="s">
        <v>19</v>
      </c>
      <c r="H328" s="9" t="s">
        <v>19</v>
      </c>
      <c r="I328" s="9" t="s">
        <v>19</v>
      </c>
      <c r="J328" s="9" t="s">
        <v>19</v>
      </c>
    </row>
    <row r="329" spans="1:10" s="30" customFormat="1" ht="14.25">
      <c r="A329" s="31">
        <v>430</v>
      </c>
      <c r="B329" s="32" t="s">
        <v>342</v>
      </c>
      <c r="C329" s="33" t="s">
        <v>15</v>
      </c>
      <c r="D329" s="29">
        <v>57999</v>
      </c>
      <c r="E329" s="29">
        <v>57999</v>
      </c>
      <c r="F329" s="29">
        <v>57999</v>
      </c>
      <c r="G329" s="29">
        <v>57999</v>
      </c>
      <c r="H329" s="29">
        <v>57999</v>
      </c>
      <c r="I329" s="29">
        <v>57999</v>
      </c>
      <c r="J329" s="29">
        <v>57999</v>
      </c>
    </row>
    <row r="330" spans="1:10" s="30" customFormat="1" ht="14.25">
      <c r="A330" s="31">
        <v>431</v>
      </c>
      <c r="B330" s="32" t="s">
        <v>343</v>
      </c>
      <c r="C330" s="33" t="s">
        <v>15</v>
      </c>
      <c r="D330" s="8" t="s">
        <v>19</v>
      </c>
      <c r="E330" s="9" t="s">
        <v>19</v>
      </c>
      <c r="F330" s="9" t="s">
        <v>19</v>
      </c>
      <c r="G330" s="9" t="s">
        <v>19</v>
      </c>
      <c r="H330" s="9" t="s">
        <v>19</v>
      </c>
      <c r="I330" s="9" t="s">
        <v>19</v>
      </c>
      <c r="J330" s="9" t="s">
        <v>19</v>
      </c>
    </row>
    <row r="331" spans="1:10" s="30" customFormat="1" ht="14.25">
      <c r="A331" s="31">
        <v>432</v>
      </c>
      <c r="B331" s="32" t="s">
        <v>344</v>
      </c>
      <c r="C331" s="33" t="s">
        <v>15</v>
      </c>
      <c r="D331" s="29">
        <v>93000</v>
      </c>
      <c r="E331" s="29">
        <v>93000</v>
      </c>
      <c r="F331" s="29">
        <v>93000</v>
      </c>
      <c r="G331" s="29">
        <v>93000</v>
      </c>
      <c r="H331" s="29">
        <v>93000</v>
      </c>
      <c r="I331" s="29">
        <v>93000</v>
      </c>
      <c r="J331" s="29">
        <v>93000</v>
      </c>
    </row>
    <row r="332" spans="1:10" s="30" customFormat="1" ht="14.25">
      <c r="A332" s="31">
        <v>433</v>
      </c>
      <c r="B332" s="32" t="s">
        <v>345</v>
      </c>
      <c r="C332" s="33" t="s">
        <v>15</v>
      </c>
      <c r="D332" s="29">
        <v>1725500</v>
      </c>
      <c r="E332" s="29">
        <v>1725500</v>
      </c>
      <c r="F332" s="29">
        <v>1725500</v>
      </c>
      <c r="G332" s="29">
        <v>1725500</v>
      </c>
      <c r="H332" s="29">
        <v>1725500</v>
      </c>
      <c r="I332" s="29">
        <v>1725500</v>
      </c>
      <c r="J332" s="29">
        <v>1725500</v>
      </c>
    </row>
    <row r="333" spans="1:10" s="30" customFormat="1" ht="14.25">
      <c r="A333" s="31">
        <v>434</v>
      </c>
      <c r="B333" s="32" t="s">
        <v>346</v>
      </c>
      <c r="C333" s="33" t="s">
        <v>15</v>
      </c>
      <c r="D333" s="29">
        <v>1725500</v>
      </c>
      <c r="E333" s="29">
        <v>1725500</v>
      </c>
      <c r="F333" s="29">
        <v>1725500</v>
      </c>
      <c r="G333" s="29">
        <v>1725500</v>
      </c>
      <c r="H333" s="29">
        <v>1725500</v>
      </c>
      <c r="I333" s="29">
        <v>1725500</v>
      </c>
      <c r="J333" s="29">
        <v>1725500</v>
      </c>
    </row>
    <row r="334" spans="1:10" s="30" customFormat="1" ht="14.25">
      <c r="A334" s="31">
        <v>435</v>
      </c>
      <c r="B334" s="32" t="s">
        <v>347</v>
      </c>
      <c r="C334" s="33" t="s">
        <v>15</v>
      </c>
      <c r="D334" s="29">
        <v>65000</v>
      </c>
      <c r="E334" s="29">
        <v>1261000</v>
      </c>
      <c r="F334" s="29">
        <v>265000</v>
      </c>
      <c r="G334" s="29">
        <v>51999</v>
      </c>
      <c r="H334" s="29">
        <v>265000</v>
      </c>
      <c r="I334" s="29">
        <v>265000</v>
      </c>
      <c r="J334" s="29">
        <v>1261000</v>
      </c>
    </row>
    <row r="335" spans="1:10" s="30" customFormat="1" ht="14.25">
      <c r="A335" s="31">
        <v>436</v>
      </c>
      <c r="B335" s="32" t="s">
        <v>348</v>
      </c>
      <c r="C335" s="33" t="s">
        <v>15</v>
      </c>
      <c r="D335" s="29">
        <v>65000</v>
      </c>
      <c r="E335" s="29">
        <v>1261000</v>
      </c>
      <c r="F335" s="29">
        <v>1457000</v>
      </c>
      <c r="G335" s="9" t="s">
        <v>19</v>
      </c>
      <c r="H335" s="29">
        <v>1457000</v>
      </c>
      <c r="I335" s="29">
        <v>1457000</v>
      </c>
      <c r="J335" s="29">
        <v>1261000</v>
      </c>
    </row>
    <row r="336" spans="1:10" s="30" customFormat="1" ht="14.25">
      <c r="A336" s="31">
        <v>437</v>
      </c>
      <c r="B336" s="32" t="s">
        <v>349</v>
      </c>
      <c r="C336" s="33" t="s">
        <v>15</v>
      </c>
      <c r="D336" s="29">
        <v>65000</v>
      </c>
      <c r="E336" s="29">
        <v>98000</v>
      </c>
      <c r="F336" s="29">
        <v>370000</v>
      </c>
      <c r="G336" s="9" t="s">
        <v>69</v>
      </c>
      <c r="H336" s="29">
        <v>370000</v>
      </c>
      <c r="I336" s="29">
        <v>370000</v>
      </c>
      <c r="J336" s="29">
        <v>98000</v>
      </c>
    </row>
    <row r="337" spans="1:10" s="30" customFormat="1" ht="14.25">
      <c r="A337" s="31">
        <v>438</v>
      </c>
      <c r="B337" s="32" t="s">
        <v>350</v>
      </c>
      <c r="C337" s="33" t="s">
        <v>15</v>
      </c>
      <c r="D337" s="8" t="s">
        <v>19</v>
      </c>
      <c r="E337" s="29">
        <v>298000</v>
      </c>
      <c r="F337" s="9" t="s">
        <v>19</v>
      </c>
      <c r="G337" s="29">
        <v>508000</v>
      </c>
      <c r="H337" s="9" t="s">
        <v>19</v>
      </c>
      <c r="I337" s="9" t="s">
        <v>19</v>
      </c>
      <c r="J337" s="29">
        <v>298000</v>
      </c>
    </row>
    <row r="338" spans="1:10" s="30" customFormat="1" ht="14.25">
      <c r="A338" s="31">
        <v>439</v>
      </c>
      <c r="B338" s="32" t="s">
        <v>351</v>
      </c>
      <c r="C338" s="33" t="s">
        <v>15</v>
      </c>
      <c r="D338" s="29">
        <v>172000</v>
      </c>
      <c r="E338" s="29">
        <v>159593</v>
      </c>
      <c r="F338" s="29">
        <v>158999</v>
      </c>
      <c r="G338" s="29">
        <v>176999</v>
      </c>
      <c r="H338" s="29">
        <v>158999</v>
      </c>
      <c r="I338" s="29">
        <v>158999</v>
      </c>
      <c r="J338" s="29">
        <v>159593</v>
      </c>
    </row>
    <row r="339" spans="1:10" s="30" customFormat="1" ht="14.25">
      <c r="A339" s="31">
        <v>440</v>
      </c>
      <c r="B339" s="32" t="s">
        <v>352</v>
      </c>
      <c r="C339" s="33" t="s">
        <v>15</v>
      </c>
      <c r="D339" s="8" t="s">
        <v>19</v>
      </c>
      <c r="E339" s="9" t="s">
        <v>19</v>
      </c>
      <c r="F339" s="9" t="s">
        <v>19</v>
      </c>
      <c r="G339" s="9" t="s">
        <v>19</v>
      </c>
      <c r="H339" s="9" t="s">
        <v>19</v>
      </c>
      <c r="I339" s="9" t="s">
        <v>19</v>
      </c>
      <c r="J339" s="9" t="s">
        <v>19</v>
      </c>
    </row>
    <row r="340" spans="1:10" s="30" customFormat="1" ht="14.25">
      <c r="A340" s="31">
        <v>441</v>
      </c>
      <c r="B340" s="32" t="s">
        <v>353</v>
      </c>
      <c r="C340" s="33" t="s">
        <v>15</v>
      </c>
      <c r="D340" s="9" t="s">
        <v>69</v>
      </c>
      <c r="E340" s="9" t="s">
        <v>69</v>
      </c>
      <c r="F340" s="29">
        <v>1520000</v>
      </c>
      <c r="G340" s="29">
        <v>1082000</v>
      </c>
      <c r="H340" s="29">
        <v>1520000</v>
      </c>
      <c r="I340" s="29">
        <v>1520000</v>
      </c>
      <c r="J340" s="9" t="s">
        <v>69</v>
      </c>
    </row>
    <row r="341" spans="1:10" s="30" customFormat="1" ht="14.25">
      <c r="A341" s="31">
        <v>442</v>
      </c>
      <c r="B341" s="32" t="s">
        <v>354</v>
      </c>
      <c r="C341" s="33" t="s">
        <v>15</v>
      </c>
      <c r="D341" s="29">
        <v>59000</v>
      </c>
      <c r="E341" s="29">
        <v>1560000</v>
      </c>
      <c r="F341" s="29">
        <v>319885</v>
      </c>
      <c r="G341" s="29">
        <v>1603000</v>
      </c>
      <c r="H341" s="29">
        <v>319885</v>
      </c>
      <c r="I341" s="29">
        <v>319885</v>
      </c>
      <c r="J341" s="29">
        <v>1560000</v>
      </c>
    </row>
    <row r="342" spans="1:10" s="30" customFormat="1" ht="14.25">
      <c r="A342" s="31">
        <v>443</v>
      </c>
      <c r="B342" s="32" t="s">
        <v>355</v>
      </c>
      <c r="C342" s="33" t="s">
        <v>15</v>
      </c>
      <c r="D342" s="29">
        <v>62000</v>
      </c>
      <c r="E342" s="29">
        <v>1387000</v>
      </c>
      <c r="F342" s="29">
        <v>323001</v>
      </c>
      <c r="G342" s="9" t="s">
        <v>19</v>
      </c>
      <c r="H342" s="29">
        <v>323001</v>
      </c>
      <c r="I342" s="29">
        <v>323001</v>
      </c>
      <c r="J342" s="29">
        <v>1387000</v>
      </c>
    </row>
    <row r="343" spans="1:10" s="30" customFormat="1" ht="14.25">
      <c r="A343" s="31">
        <v>444</v>
      </c>
      <c r="B343" s="32" t="s">
        <v>356</v>
      </c>
      <c r="C343" s="33" t="s">
        <v>15</v>
      </c>
      <c r="D343" s="8" t="s">
        <v>19</v>
      </c>
      <c r="E343" s="9" t="s">
        <v>19</v>
      </c>
      <c r="F343" s="9" t="s">
        <v>19</v>
      </c>
      <c r="G343" s="9" t="s">
        <v>19</v>
      </c>
      <c r="H343" s="9" t="s">
        <v>19</v>
      </c>
      <c r="I343" s="9" t="s">
        <v>19</v>
      </c>
      <c r="J343" s="9" t="s">
        <v>19</v>
      </c>
    </row>
    <row r="344" spans="1:10" s="30" customFormat="1" ht="14.25">
      <c r="A344" s="31">
        <v>445</v>
      </c>
      <c r="B344" s="32" t="s">
        <v>357</v>
      </c>
      <c r="C344" s="33" t="s">
        <v>15</v>
      </c>
      <c r="D344" s="29">
        <v>158999</v>
      </c>
      <c r="E344" s="29">
        <v>155000</v>
      </c>
      <c r="F344" s="29">
        <v>83000</v>
      </c>
      <c r="G344" s="29">
        <v>82001</v>
      </c>
      <c r="H344" s="29">
        <v>83000</v>
      </c>
      <c r="I344" s="29">
        <v>83000</v>
      </c>
      <c r="J344" s="29">
        <v>155000</v>
      </c>
    </row>
    <row r="345" spans="1:10" s="30" customFormat="1" ht="14.25">
      <c r="A345" s="31">
        <v>446</v>
      </c>
      <c r="B345" s="32" t="s">
        <v>358</v>
      </c>
      <c r="C345" s="33" t="s">
        <v>15</v>
      </c>
      <c r="D345" s="8" t="s">
        <v>19</v>
      </c>
      <c r="E345" s="29">
        <v>88001</v>
      </c>
      <c r="F345" s="9" t="s">
        <v>19</v>
      </c>
      <c r="G345" s="9" t="s">
        <v>69</v>
      </c>
      <c r="H345" s="9" t="s">
        <v>19</v>
      </c>
      <c r="I345" s="9" t="s">
        <v>19</v>
      </c>
      <c r="J345" s="29">
        <v>88001</v>
      </c>
    </row>
    <row r="346" spans="1:10" s="30" customFormat="1" ht="14.25">
      <c r="A346" s="31">
        <v>447</v>
      </c>
      <c r="B346" s="32" t="s">
        <v>359</v>
      </c>
      <c r="C346" s="33" t="s">
        <v>15</v>
      </c>
      <c r="D346" s="29">
        <v>1566000</v>
      </c>
      <c r="E346" s="29">
        <v>2349001</v>
      </c>
      <c r="F346" s="29">
        <v>897001</v>
      </c>
      <c r="G346" s="29">
        <v>1982000</v>
      </c>
      <c r="H346" s="29">
        <v>897001</v>
      </c>
      <c r="I346" s="29">
        <v>897001</v>
      </c>
      <c r="J346" s="29">
        <v>2349001</v>
      </c>
    </row>
    <row r="347" spans="1:10" s="30" customFormat="1" ht="14.25">
      <c r="A347" s="31">
        <v>451</v>
      </c>
      <c r="B347" s="32" t="s">
        <v>360</v>
      </c>
      <c r="C347" s="33" t="s">
        <v>15</v>
      </c>
      <c r="D347" s="8" t="s">
        <v>19</v>
      </c>
      <c r="E347" s="9" t="s">
        <v>19</v>
      </c>
      <c r="F347" s="9" t="s">
        <v>19</v>
      </c>
      <c r="G347" s="9" t="s">
        <v>19</v>
      </c>
      <c r="H347" s="9" t="s">
        <v>19</v>
      </c>
      <c r="I347" s="9" t="s">
        <v>19</v>
      </c>
      <c r="J347" s="9" t="s">
        <v>19</v>
      </c>
    </row>
    <row r="348" spans="1:10" s="30" customFormat="1" ht="14.25">
      <c r="A348" s="31">
        <v>452</v>
      </c>
      <c r="B348" s="32" t="s">
        <v>361</v>
      </c>
      <c r="C348" s="33" t="s">
        <v>28</v>
      </c>
      <c r="D348" s="8" t="s">
        <v>19</v>
      </c>
      <c r="E348" s="9" t="s">
        <v>19</v>
      </c>
      <c r="F348" s="9" t="s">
        <v>19</v>
      </c>
      <c r="G348" s="9" t="s">
        <v>19</v>
      </c>
      <c r="H348" s="9" t="s">
        <v>19</v>
      </c>
      <c r="I348" s="9" t="s">
        <v>19</v>
      </c>
      <c r="J348" s="9" t="s">
        <v>19</v>
      </c>
    </row>
    <row r="349" spans="1:10" s="30" customFormat="1" ht="14.25">
      <c r="A349" s="31">
        <v>453</v>
      </c>
      <c r="B349" s="32" t="s">
        <v>362</v>
      </c>
      <c r="C349" s="33" t="s">
        <v>15</v>
      </c>
      <c r="D349" s="29">
        <v>240000</v>
      </c>
      <c r="E349" s="29">
        <v>601000</v>
      </c>
      <c r="F349" s="29">
        <v>460000</v>
      </c>
      <c r="G349" s="29">
        <v>499000</v>
      </c>
      <c r="H349" s="29">
        <v>460000</v>
      </c>
      <c r="I349" s="29">
        <v>460000</v>
      </c>
      <c r="J349" s="29">
        <v>601000</v>
      </c>
    </row>
    <row r="350" spans="1:10" s="30" customFormat="1" ht="14.25">
      <c r="A350" s="31">
        <v>454</v>
      </c>
      <c r="B350" s="32" t="s">
        <v>363</v>
      </c>
      <c r="C350" s="33" t="s">
        <v>15</v>
      </c>
      <c r="D350" s="29">
        <v>172000</v>
      </c>
      <c r="E350" s="29">
        <v>180001</v>
      </c>
      <c r="F350" s="29">
        <v>152000</v>
      </c>
      <c r="G350" s="29">
        <v>176999</v>
      </c>
      <c r="H350" s="29">
        <v>152000</v>
      </c>
      <c r="I350" s="29">
        <v>152000</v>
      </c>
      <c r="J350" s="29">
        <v>180001</v>
      </c>
    </row>
    <row r="351" spans="1:10" s="30" customFormat="1" ht="14.25">
      <c r="A351" s="31">
        <v>455</v>
      </c>
      <c r="B351" s="32" t="s">
        <v>364</v>
      </c>
      <c r="C351" s="33" t="s">
        <v>15</v>
      </c>
      <c r="D351" s="29">
        <v>172000</v>
      </c>
      <c r="E351" s="29">
        <v>159593</v>
      </c>
      <c r="F351" s="29">
        <v>158999</v>
      </c>
      <c r="G351" s="29">
        <v>209603</v>
      </c>
      <c r="H351" s="29">
        <v>158999</v>
      </c>
      <c r="I351" s="29">
        <v>158999</v>
      </c>
      <c r="J351" s="29">
        <v>159593</v>
      </c>
    </row>
    <row r="352" spans="1:10" s="30" customFormat="1" ht="14.25">
      <c r="A352" s="31">
        <v>456</v>
      </c>
      <c r="B352" s="32" t="s">
        <v>365</v>
      </c>
      <c r="C352" s="33" t="s">
        <v>15</v>
      </c>
      <c r="D352" s="29">
        <v>104000</v>
      </c>
      <c r="E352" s="29">
        <v>121000</v>
      </c>
      <c r="F352" s="29">
        <v>126000</v>
      </c>
      <c r="G352" s="29">
        <v>109000</v>
      </c>
      <c r="H352" s="29">
        <v>126000</v>
      </c>
      <c r="I352" s="29">
        <v>126000</v>
      </c>
      <c r="J352" s="29">
        <v>121000</v>
      </c>
    </row>
    <row r="353" spans="1:10" s="30" customFormat="1" ht="14.25">
      <c r="A353" s="31">
        <v>458</v>
      </c>
      <c r="B353" s="32" t="s">
        <v>366</v>
      </c>
      <c r="C353" s="33" t="s">
        <v>15</v>
      </c>
      <c r="D353" s="29">
        <v>240000</v>
      </c>
      <c r="E353" s="29">
        <v>601000</v>
      </c>
      <c r="F353" s="29">
        <v>460000</v>
      </c>
      <c r="G353" s="29">
        <v>499000</v>
      </c>
      <c r="H353" s="29">
        <v>460000</v>
      </c>
      <c r="I353" s="29">
        <v>460000</v>
      </c>
      <c r="J353" s="29">
        <v>601000</v>
      </c>
    </row>
    <row r="354" spans="1:10" s="30" customFormat="1" ht="14.25">
      <c r="A354" s="31">
        <v>459</v>
      </c>
      <c r="B354" s="32" t="s">
        <v>367</v>
      </c>
      <c r="C354" s="33" t="s">
        <v>15</v>
      </c>
      <c r="D354" s="29">
        <v>92000</v>
      </c>
      <c r="E354" s="29">
        <v>129004</v>
      </c>
      <c r="F354" s="29">
        <v>92000</v>
      </c>
      <c r="G354" s="9" t="s">
        <v>19</v>
      </c>
      <c r="H354" s="29">
        <v>92000</v>
      </c>
      <c r="I354" s="29">
        <v>92000</v>
      </c>
      <c r="J354" s="29">
        <v>129004</v>
      </c>
    </row>
    <row r="355" spans="1:10" s="30" customFormat="1" ht="14.25">
      <c r="A355" s="31">
        <v>460</v>
      </c>
      <c r="B355" s="32" t="s">
        <v>368</v>
      </c>
      <c r="C355" s="33" t="s">
        <v>15</v>
      </c>
      <c r="D355" s="29">
        <v>42999</v>
      </c>
      <c r="E355" s="29">
        <v>133157</v>
      </c>
      <c r="F355" s="29">
        <v>145000</v>
      </c>
      <c r="G355" s="29">
        <v>25000</v>
      </c>
      <c r="H355" s="29">
        <v>145000</v>
      </c>
      <c r="I355" s="29">
        <v>145000</v>
      </c>
      <c r="J355" s="29">
        <v>133157</v>
      </c>
    </row>
    <row r="356" spans="1:10" s="30" customFormat="1" ht="14.25">
      <c r="A356" s="31">
        <v>461</v>
      </c>
      <c r="B356" s="32" t="s">
        <v>369</v>
      </c>
      <c r="C356" s="33" t="s">
        <v>15</v>
      </c>
      <c r="D356" s="8" t="s">
        <v>19</v>
      </c>
      <c r="E356" s="9" t="s">
        <v>19</v>
      </c>
      <c r="F356" s="9" t="s">
        <v>19</v>
      </c>
      <c r="G356" s="9" t="s">
        <v>19</v>
      </c>
      <c r="H356" s="9" t="s">
        <v>19</v>
      </c>
      <c r="I356" s="9" t="s">
        <v>19</v>
      </c>
      <c r="J356" s="9" t="s">
        <v>19</v>
      </c>
    </row>
    <row r="357" spans="1:10" s="30" customFormat="1" ht="14.25">
      <c r="A357" s="31">
        <v>462</v>
      </c>
      <c r="B357" s="32" t="s">
        <v>370</v>
      </c>
      <c r="C357" s="33" t="s">
        <v>15</v>
      </c>
      <c r="D357" s="29">
        <v>240000</v>
      </c>
      <c r="E357" s="29">
        <v>324000</v>
      </c>
      <c r="F357" s="29">
        <v>460000</v>
      </c>
      <c r="G357" s="9" t="s">
        <v>69</v>
      </c>
      <c r="H357" s="29">
        <v>460000</v>
      </c>
      <c r="I357" s="29">
        <v>460000</v>
      </c>
      <c r="J357" s="29">
        <v>324000</v>
      </c>
    </row>
    <row r="358" spans="1:10" s="30" customFormat="1" ht="14.25">
      <c r="A358" s="31">
        <v>464</v>
      </c>
      <c r="B358" s="32" t="s">
        <v>371</v>
      </c>
      <c r="C358" s="33" t="s">
        <v>15</v>
      </c>
      <c r="D358" s="29">
        <v>104000</v>
      </c>
      <c r="E358" s="29">
        <v>180500</v>
      </c>
      <c r="F358" s="29">
        <v>104000</v>
      </c>
      <c r="G358" s="29">
        <v>100000</v>
      </c>
      <c r="H358" s="29">
        <v>104000</v>
      </c>
      <c r="I358" s="29">
        <v>104000</v>
      </c>
      <c r="J358" s="29">
        <v>180500</v>
      </c>
    </row>
    <row r="359" spans="1:10" s="30" customFormat="1" ht="14.25">
      <c r="A359" s="31">
        <v>465</v>
      </c>
      <c r="B359" s="32" t="s">
        <v>372</v>
      </c>
      <c r="C359" s="33" t="s">
        <v>15</v>
      </c>
      <c r="D359" s="29">
        <v>363620</v>
      </c>
      <c r="E359" s="9" t="s">
        <v>69</v>
      </c>
      <c r="F359" s="29">
        <v>126000</v>
      </c>
      <c r="G359" s="29">
        <v>77000</v>
      </c>
      <c r="H359" s="29">
        <v>126000</v>
      </c>
      <c r="I359" s="29">
        <v>126000</v>
      </c>
      <c r="J359" s="9" t="s">
        <v>69</v>
      </c>
    </row>
    <row r="360" spans="1:10" s="30" customFormat="1" ht="14.25">
      <c r="A360" s="31">
        <v>466</v>
      </c>
      <c r="B360" s="32" t="s">
        <v>373</v>
      </c>
      <c r="C360" s="33" t="s">
        <v>15</v>
      </c>
      <c r="D360" s="8" t="s">
        <v>19</v>
      </c>
      <c r="E360" s="9" t="s">
        <v>19</v>
      </c>
      <c r="F360" s="9" t="s">
        <v>19</v>
      </c>
      <c r="G360" s="9" t="s">
        <v>19</v>
      </c>
      <c r="H360" s="9" t="s">
        <v>19</v>
      </c>
      <c r="I360" s="9" t="s">
        <v>19</v>
      </c>
      <c r="J360" s="9" t="s">
        <v>19</v>
      </c>
    </row>
    <row r="361" spans="1:10" s="30" customFormat="1" ht="14.25">
      <c r="A361" s="31">
        <v>468</v>
      </c>
      <c r="B361" s="32" t="s">
        <v>374</v>
      </c>
      <c r="C361" s="33" t="s">
        <v>15</v>
      </c>
      <c r="D361" s="8" t="s">
        <v>19</v>
      </c>
      <c r="E361" s="29">
        <v>298000</v>
      </c>
      <c r="F361" s="9" t="s">
        <v>19</v>
      </c>
      <c r="G361" s="29">
        <v>508000</v>
      </c>
      <c r="H361" s="9" t="s">
        <v>19</v>
      </c>
      <c r="I361" s="9" t="s">
        <v>19</v>
      </c>
      <c r="J361" s="29">
        <v>298000</v>
      </c>
    </row>
    <row r="362" spans="1:10" s="30" customFormat="1" ht="14.25">
      <c r="A362" s="31">
        <v>469</v>
      </c>
      <c r="B362" s="32" t="s">
        <v>375</v>
      </c>
      <c r="C362" s="33" t="s">
        <v>15</v>
      </c>
      <c r="D362" s="8" t="s">
        <v>19</v>
      </c>
      <c r="E362" s="29">
        <v>328000</v>
      </c>
      <c r="F362" s="9" t="s">
        <v>19</v>
      </c>
      <c r="G362" s="29">
        <v>524000</v>
      </c>
      <c r="H362" s="9" t="s">
        <v>19</v>
      </c>
      <c r="I362" s="9" t="s">
        <v>19</v>
      </c>
      <c r="J362" s="29">
        <v>328000</v>
      </c>
    </row>
    <row r="363" spans="1:10" s="30" customFormat="1" ht="14.25">
      <c r="A363" s="31">
        <v>470</v>
      </c>
      <c r="B363" s="32" t="s">
        <v>376</v>
      </c>
      <c r="C363" s="33" t="s">
        <v>15</v>
      </c>
      <c r="D363" s="29">
        <v>408999</v>
      </c>
      <c r="E363" s="29">
        <v>218000</v>
      </c>
      <c r="F363" s="29">
        <v>866000</v>
      </c>
      <c r="G363" s="29">
        <v>439001</v>
      </c>
      <c r="H363" s="29">
        <v>866000</v>
      </c>
      <c r="I363" s="29">
        <v>866000</v>
      </c>
      <c r="J363" s="29">
        <v>218000</v>
      </c>
    </row>
    <row r="364" spans="1:10" s="30" customFormat="1" ht="14.25">
      <c r="A364" s="31">
        <v>472</v>
      </c>
      <c r="B364" s="32" t="s">
        <v>377</v>
      </c>
      <c r="C364" s="33" t="s">
        <v>15</v>
      </c>
      <c r="D364" s="8" t="s">
        <v>19</v>
      </c>
      <c r="E364" s="9" t="s">
        <v>19</v>
      </c>
      <c r="F364" s="9" t="s">
        <v>19</v>
      </c>
      <c r="G364" s="9" t="s">
        <v>19</v>
      </c>
      <c r="H364" s="9" t="s">
        <v>19</v>
      </c>
      <c r="I364" s="9" t="s">
        <v>19</v>
      </c>
      <c r="J364" s="9" t="s">
        <v>19</v>
      </c>
    </row>
    <row r="365" spans="1:10" s="30" customFormat="1" ht="14.25">
      <c r="A365" s="31">
        <v>473</v>
      </c>
      <c r="B365" s="32" t="s">
        <v>378</v>
      </c>
      <c r="C365" s="33" t="s">
        <v>15</v>
      </c>
      <c r="D365" s="29">
        <v>9674000</v>
      </c>
      <c r="E365" s="29">
        <v>12533000</v>
      </c>
      <c r="F365" s="9" t="s">
        <v>19</v>
      </c>
      <c r="G365" s="9" t="s">
        <v>19</v>
      </c>
      <c r="H365" s="9" t="s">
        <v>19</v>
      </c>
      <c r="I365" s="9" t="s">
        <v>19</v>
      </c>
      <c r="J365" s="29">
        <v>12533000</v>
      </c>
    </row>
    <row r="366" spans="1:10" s="30" customFormat="1" ht="14.25">
      <c r="A366" s="31">
        <v>474</v>
      </c>
      <c r="B366" s="32" t="s">
        <v>379</v>
      </c>
      <c r="C366" s="33" t="s">
        <v>15</v>
      </c>
      <c r="D366" s="8" t="s">
        <v>19</v>
      </c>
      <c r="E366" s="29">
        <v>8797000</v>
      </c>
      <c r="F366" s="29">
        <v>9663000</v>
      </c>
      <c r="G366" s="9" t="s">
        <v>69</v>
      </c>
      <c r="H366" s="29">
        <v>9663000</v>
      </c>
      <c r="I366" s="29">
        <v>9663000</v>
      </c>
      <c r="J366" s="29">
        <v>8797000</v>
      </c>
    </row>
    <row r="367" spans="1:10" s="30" customFormat="1" ht="14.25">
      <c r="A367" s="31">
        <v>475</v>
      </c>
      <c r="B367" s="32" t="s">
        <v>380</v>
      </c>
      <c r="C367" s="33" t="s">
        <v>15</v>
      </c>
      <c r="D367" s="8" t="s">
        <v>19</v>
      </c>
      <c r="E367" s="29">
        <v>8797000</v>
      </c>
      <c r="F367" s="29">
        <v>9663000</v>
      </c>
      <c r="G367" s="9" t="s">
        <v>69</v>
      </c>
      <c r="H367" s="29">
        <v>9663000</v>
      </c>
      <c r="I367" s="29">
        <v>9663000</v>
      </c>
      <c r="J367" s="29">
        <v>8797000</v>
      </c>
    </row>
    <row r="368" spans="1:10" s="30" customFormat="1" ht="14.25">
      <c r="A368" s="31">
        <v>476</v>
      </c>
      <c r="B368" s="32" t="s">
        <v>381</v>
      </c>
      <c r="C368" s="33" t="s">
        <v>15</v>
      </c>
      <c r="D368" s="29">
        <v>2788999</v>
      </c>
      <c r="E368" s="29">
        <v>2582000</v>
      </c>
      <c r="F368" s="29">
        <v>2809000</v>
      </c>
      <c r="G368" s="29">
        <v>2776000</v>
      </c>
      <c r="H368" s="29">
        <v>2809000</v>
      </c>
      <c r="I368" s="29">
        <v>2809000</v>
      </c>
      <c r="J368" s="29">
        <v>2582000</v>
      </c>
    </row>
    <row r="369" spans="1:10" s="30" customFormat="1" ht="14.25">
      <c r="A369" s="31">
        <v>477</v>
      </c>
      <c r="B369" s="32" t="s">
        <v>382</v>
      </c>
      <c r="C369" s="33" t="s">
        <v>15</v>
      </c>
      <c r="D369" s="29">
        <v>2504000</v>
      </c>
      <c r="E369" s="29">
        <v>1711999</v>
      </c>
      <c r="F369" s="29">
        <v>2208000</v>
      </c>
      <c r="G369" s="29">
        <v>2214000</v>
      </c>
      <c r="H369" s="29">
        <v>2208000</v>
      </c>
      <c r="I369" s="29">
        <v>2208000</v>
      </c>
      <c r="J369" s="29">
        <v>1711999</v>
      </c>
    </row>
    <row r="370" spans="1:10" s="30" customFormat="1" ht="14.25">
      <c r="A370" s="31">
        <v>478</v>
      </c>
      <c r="B370" s="32" t="s">
        <v>383</v>
      </c>
      <c r="C370" s="33" t="s">
        <v>15</v>
      </c>
      <c r="D370" s="8" t="s">
        <v>19</v>
      </c>
      <c r="E370" s="29">
        <v>1101000</v>
      </c>
      <c r="F370" s="9" t="s">
        <v>19</v>
      </c>
      <c r="G370" s="9" t="s">
        <v>19</v>
      </c>
      <c r="H370" s="9" t="s">
        <v>19</v>
      </c>
      <c r="I370" s="9" t="s">
        <v>19</v>
      </c>
      <c r="J370" s="29">
        <v>1101000</v>
      </c>
    </row>
    <row r="371" spans="1:10" s="30" customFormat="1" ht="14.25">
      <c r="A371" s="31">
        <v>479</v>
      </c>
      <c r="B371" s="32" t="s">
        <v>384</v>
      </c>
      <c r="C371" s="33" t="s">
        <v>15</v>
      </c>
      <c r="D371" s="29">
        <v>424001</v>
      </c>
      <c r="E371" s="29">
        <v>573000</v>
      </c>
      <c r="F371" s="29">
        <v>379000</v>
      </c>
      <c r="G371" s="29">
        <v>452000</v>
      </c>
      <c r="H371" s="29">
        <v>379000</v>
      </c>
      <c r="I371" s="29">
        <v>379000</v>
      </c>
      <c r="J371" s="29">
        <v>573000</v>
      </c>
    </row>
    <row r="372" spans="1:10" s="30" customFormat="1" ht="14.25">
      <c r="A372" s="31">
        <v>480</v>
      </c>
      <c r="B372" s="32" t="s">
        <v>385</v>
      </c>
      <c r="C372" s="33" t="s">
        <v>28</v>
      </c>
      <c r="D372" s="8" t="s">
        <v>19</v>
      </c>
      <c r="E372" s="9" t="s">
        <v>19</v>
      </c>
      <c r="F372" s="9" t="s">
        <v>19</v>
      </c>
      <c r="G372" s="9" t="s">
        <v>19</v>
      </c>
      <c r="H372" s="9" t="s">
        <v>19</v>
      </c>
      <c r="I372" s="9" t="s">
        <v>19</v>
      </c>
      <c r="J372" s="9" t="s">
        <v>19</v>
      </c>
    </row>
    <row r="373" spans="1:10" s="30" customFormat="1" ht="14.25">
      <c r="A373" s="31">
        <v>481</v>
      </c>
      <c r="B373" s="32" t="s">
        <v>386</v>
      </c>
      <c r="C373" s="33" t="s">
        <v>28</v>
      </c>
      <c r="D373" s="29">
        <v>575000</v>
      </c>
      <c r="E373" s="29">
        <v>824000</v>
      </c>
      <c r="F373" s="29">
        <v>2569001</v>
      </c>
      <c r="G373" s="29">
        <v>874997</v>
      </c>
      <c r="H373" s="29">
        <v>2569001</v>
      </c>
      <c r="I373" s="29">
        <v>2569001</v>
      </c>
      <c r="J373" s="29">
        <v>824000</v>
      </c>
    </row>
    <row r="374" spans="1:10" s="30" customFormat="1" ht="14.25">
      <c r="A374" s="31">
        <v>482</v>
      </c>
      <c r="B374" s="32" t="s">
        <v>387</v>
      </c>
      <c r="C374" s="33" t="s">
        <v>15</v>
      </c>
      <c r="D374" s="8" t="s">
        <v>19</v>
      </c>
      <c r="E374" s="9" t="s">
        <v>19</v>
      </c>
      <c r="F374" s="9" t="s">
        <v>19</v>
      </c>
      <c r="G374" s="9" t="s">
        <v>19</v>
      </c>
      <c r="H374" s="9" t="s">
        <v>19</v>
      </c>
      <c r="I374" s="9" t="s">
        <v>19</v>
      </c>
      <c r="J374" s="9" t="s">
        <v>19</v>
      </c>
    </row>
    <row r="375" spans="1:10" s="30" customFormat="1" ht="14.25">
      <c r="A375" s="31">
        <v>485</v>
      </c>
      <c r="B375" s="32" t="s">
        <v>388</v>
      </c>
      <c r="C375" s="33" t="s">
        <v>15</v>
      </c>
      <c r="D375" s="29">
        <v>521999</v>
      </c>
      <c r="E375" s="29">
        <v>330000</v>
      </c>
      <c r="F375" s="29">
        <v>341000</v>
      </c>
      <c r="G375" s="29">
        <v>151000</v>
      </c>
      <c r="H375" s="29">
        <v>341000</v>
      </c>
      <c r="I375" s="29">
        <v>341000</v>
      </c>
      <c r="J375" s="29">
        <v>330000</v>
      </c>
    </row>
    <row r="376" spans="1:10" s="30" customFormat="1" ht="14.25">
      <c r="A376" s="31">
        <v>486</v>
      </c>
      <c r="B376" s="32" t="s">
        <v>389</v>
      </c>
      <c r="C376" s="33" t="s">
        <v>28</v>
      </c>
      <c r="D376" s="8" t="s">
        <v>19</v>
      </c>
      <c r="E376" s="29">
        <v>200000</v>
      </c>
      <c r="F376" s="29">
        <v>45999</v>
      </c>
      <c r="G376" s="29">
        <v>158999</v>
      </c>
      <c r="H376" s="29">
        <v>45999</v>
      </c>
      <c r="I376" s="29">
        <v>45999</v>
      </c>
      <c r="J376" s="29">
        <v>200000</v>
      </c>
    </row>
    <row r="377" spans="1:10" s="30" customFormat="1" ht="14.25">
      <c r="A377" s="31">
        <v>487</v>
      </c>
      <c r="B377" s="32" t="s">
        <v>390</v>
      </c>
      <c r="C377" s="33" t="s">
        <v>15</v>
      </c>
      <c r="D377" s="29">
        <v>3950000</v>
      </c>
      <c r="E377" s="29">
        <v>3627000</v>
      </c>
      <c r="F377" s="29">
        <v>3585000</v>
      </c>
      <c r="G377" s="29">
        <v>4307000</v>
      </c>
      <c r="H377" s="29">
        <v>3585000</v>
      </c>
      <c r="I377" s="29">
        <v>3585000</v>
      </c>
      <c r="J377" s="29">
        <v>3627000</v>
      </c>
    </row>
    <row r="378" spans="1:10" s="30" customFormat="1" ht="14.25">
      <c r="A378" s="31">
        <v>488</v>
      </c>
      <c r="B378" s="32" t="s">
        <v>391</v>
      </c>
      <c r="C378" s="33" t="s">
        <v>15</v>
      </c>
      <c r="D378" s="8" t="s">
        <v>19</v>
      </c>
      <c r="E378" s="9" t="s">
        <v>19</v>
      </c>
      <c r="F378" s="9" t="s">
        <v>19</v>
      </c>
      <c r="G378" s="9" t="s">
        <v>19</v>
      </c>
      <c r="H378" s="9" t="s">
        <v>19</v>
      </c>
      <c r="I378" s="9" t="s">
        <v>19</v>
      </c>
      <c r="J378" s="9" t="s">
        <v>19</v>
      </c>
    </row>
    <row r="379" spans="1:10" s="30" customFormat="1" ht="14.25">
      <c r="A379" s="31">
        <v>489</v>
      </c>
      <c r="B379" s="32" t="s">
        <v>392</v>
      </c>
      <c r="C379" s="33" t="s">
        <v>15</v>
      </c>
      <c r="D379" s="8" t="s">
        <v>19</v>
      </c>
      <c r="E379" s="29">
        <v>553000</v>
      </c>
      <c r="F379" s="29">
        <v>805000</v>
      </c>
      <c r="G379" s="29">
        <v>805000</v>
      </c>
      <c r="H379" s="29">
        <v>805000</v>
      </c>
      <c r="I379" s="29">
        <v>805000</v>
      </c>
      <c r="J379" s="29">
        <v>553000</v>
      </c>
    </row>
    <row r="380" spans="1:10" s="30" customFormat="1" ht="14.25">
      <c r="A380" s="31">
        <v>490</v>
      </c>
      <c r="B380" s="32" t="s">
        <v>393</v>
      </c>
      <c r="C380" s="33" t="s">
        <v>15</v>
      </c>
      <c r="D380" s="29">
        <v>78000</v>
      </c>
      <c r="E380" s="29">
        <v>127000</v>
      </c>
      <c r="F380" s="29">
        <v>127000</v>
      </c>
      <c r="G380" s="29">
        <v>99000</v>
      </c>
      <c r="H380" s="29">
        <v>127000</v>
      </c>
      <c r="I380" s="29">
        <v>127000</v>
      </c>
      <c r="J380" s="29">
        <v>127000</v>
      </c>
    </row>
    <row r="381" spans="1:10" s="30" customFormat="1" ht="14.25">
      <c r="A381" s="31">
        <v>491</v>
      </c>
      <c r="B381" s="32" t="s">
        <v>394</v>
      </c>
      <c r="C381" s="33" t="s">
        <v>15</v>
      </c>
      <c r="D381" s="29">
        <v>78000</v>
      </c>
      <c r="E381" s="29">
        <v>127000</v>
      </c>
      <c r="F381" s="9" t="s">
        <v>69</v>
      </c>
      <c r="G381" s="29">
        <v>99000</v>
      </c>
      <c r="H381" s="9" t="s">
        <v>69</v>
      </c>
      <c r="I381" s="9" t="s">
        <v>69</v>
      </c>
      <c r="J381" s="29">
        <v>127000</v>
      </c>
    </row>
    <row r="382" spans="1:10" s="30" customFormat="1" ht="14.25">
      <c r="A382" s="31">
        <v>492</v>
      </c>
      <c r="B382" s="32" t="s">
        <v>395</v>
      </c>
      <c r="C382" s="33" t="s">
        <v>15</v>
      </c>
      <c r="D382" s="8" t="s">
        <v>19</v>
      </c>
      <c r="E382" s="9" t="s">
        <v>19</v>
      </c>
      <c r="F382" s="9" t="s">
        <v>19</v>
      </c>
      <c r="G382" s="9" t="s">
        <v>19</v>
      </c>
      <c r="H382" s="9" t="s">
        <v>19</v>
      </c>
      <c r="I382" s="9" t="s">
        <v>19</v>
      </c>
      <c r="J382" s="9" t="s">
        <v>19</v>
      </c>
    </row>
    <row r="383" spans="1:10" s="30" customFormat="1" ht="14.25">
      <c r="A383" s="31">
        <v>493</v>
      </c>
      <c r="B383" s="32" t="s">
        <v>396</v>
      </c>
      <c r="C383" s="33" t="s">
        <v>15</v>
      </c>
      <c r="D383" s="8" t="s">
        <v>19</v>
      </c>
      <c r="E383" s="9" t="s">
        <v>19</v>
      </c>
      <c r="F383" s="9" t="s">
        <v>19</v>
      </c>
      <c r="G383" s="9" t="s">
        <v>19</v>
      </c>
      <c r="H383" s="9" t="s">
        <v>19</v>
      </c>
      <c r="I383" s="9" t="s">
        <v>19</v>
      </c>
      <c r="J383" s="9" t="s">
        <v>19</v>
      </c>
    </row>
    <row r="384" spans="1:10" s="30" customFormat="1" ht="14.25">
      <c r="A384" s="31">
        <v>494</v>
      </c>
      <c r="B384" s="32" t="s">
        <v>397</v>
      </c>
      <c r="C384" s="33" t="s">
        <v>15</v>
      </c>
      <c r="D384" s="8" t="s">
        <v>19</v>
      </c>
      <c r="E384" s="9" t="s">
        <v>19</v>
      </c>
      <c r="F384" s="9" t="s">
        <v>19</v>
      </c>
      <c r="G384" s="9" t="s">
        <v>19</v>
      </c>
      <c r="H384" s="9" t="s">
        <v>19</v>
      </c>
      <c r="I384" s="9" t="s">
        <v>19</v>
      </c>
      <c r="J384" s="9" t="s">
        <v>19</v>
      </c>
    </row>
    <row r="385" spans="1:10" s="30" customFormat="1" ht="14.25">
      <c r="A385" s="31">
        <v>497</v>
      </c>
      <c r="B385" s="32" t="s">
        <v>398</v>
      </c>
      <c r="C385" s="33" t="s">
        <v>15</v>
      </c>
      <c r="D385" s="29">
        <v>53000</v>
      </c>
      <c r="E385" s="29">
        <v>671001</v>
      </c>
      <c r="F385" s="29">
        <v>45999</v>
      </c>
      <c r="G385" s="29">
        <v>151000</v>
      </c>
      <c r="H385" s="29">
        <v>45999</v>
      </c>
      <c r="I385" s="29">
        <v>45999</v>
      </c>
      <c r="J385" s="29">
        <v>671001</v>
      </c>
    </row>
    <row r="386" spans="1:10" s="30" customFormat="1" ht="14.25">
      <c r="A386" s="31">
        <v>500</v>
      </c>
      <c r="B386" s="32" t="s">
        <v>399</v>
      </c>
      <c r="C386" s="33" t="s">
        <v>15</v>
      </c>
      <c r="D386" s="8" t="s">
        <v>19</v>
      </c>
      <c r="E386" s="9" t="s">
        <v>19</v>
      </c>
      <c r="F386" s="9" t="s">
        <v>19</v>
      </c>
      <c r="G386" s="9" t="s">
        <v>19</v>
      </c>
      <c r="H386" s="9" t="s">
        <v>19</v>
      </c>
      <c r="I386" s="9" t="s">
        <v>19</v>
      </c>
      <c r="J386" s="9" t="s">
        <v>19</v>
      </c>
    </row>
    <row r="387" spans="1:10" s="30" customFormat="1" ht="14.25">
      <c r="A387" s="31">
        <v>501</v>
      </c>
      <c r="B387" s="32" t="s">
        <v>400</v>
      </c>
      <c r="C387" s="33" t="s">
        <v>15</v>
      </c>
      <c r="D387" s="29">
        <v>740000</v>
      </c>
      <c r="E387" s="29">
        <v>788000</v>
      </c>
      <c r="F387" s="29">
        <v>661000</v>
      </c>
      <c r="G387" s="29">
        <v>609000</v>
      </c>
      <c r="H387" s="29">
        <v>661000</v>
      </c>
      <c r="I387" s="29">
        <v>661000</v>
      </c>
      <c r="J387" s="29">
        <v>788000</v>
      </c>
    </row>
    <row r="388" spans="1:10" s="30" customFormat="1" ht="14.25">
      <c r="A388" s="31">
        <v>502</v>
      </c>
      <c r="B388" s="32" t="s">
        <v>401</v>
      </c>
      <c r="C388" s="33" t="s">
        <v>15</v>
      </c>
      <c r="D388" s="29">
        <v>559000</v>
      </c>
      <c r="E388" s="29">
        <v>788000</v>
      </c>
      <c r="F388" s="29">
        <v>678000</v>
      </c>
      <c r="G388" s="29">
        <v>597000</v>
      </c>
      <c r="H388" s="29">
        <v>678000</v>
      </c>
      <c r="I388" s="29">
        <v>678000</v>
      </c>
      <c r="J388" s="29">
        <v>788000</v>
      </c>
    </row>
    <row r="389" spans="1:10" s="30" customFormat="1" ht="14.25">
      <c r="A389" s="31">
        <v>506</v>
      </c>
      <c r="B389" s="32" t="s">
        <v>402</v>
      </c>
      <c r="C389" s="33" t="s">
        <v>15</v>
      </c>
      <c r="D389" s="29">
        <v>740000</v>
      </c>
      <c r="E389" s="29">
        <v>788000</v>
      </c>
      <c r="F389" s="29">
        <v>661000</v>
      </c>
      <c r="G389" s="29">
        <v>609000</v>
      </c>
      <c r="H389" s="29">
        <v>661000</v>
      </c>
      <c r="I389" s="29">
        <v>661000</v>
      </c>
      <c r="J389" s="29">
        <v>788000</v>
      </c>
    </row>
    <row r="390" spans="1:10" s="30" customFormat="1" ht="14.25">
      <c r="A390" s="31">
        <v>507</v>
      </c>
      <c r="B390" s="32" t="s">
        <v>403</v>
      </c>
      <c r="C390" s="33" t="s">
        <v>15</v>
      </c>
      <c r="D390" s="29">
        <v>740000</v>
      </c>
      <c r="E390" s="29">
        <v>788000</v>
      </c>
      <c r="F390" s="29">
        <v>678000</v>
      </c>
      <c r="G390" s="29">
        <v>609000</v>
      </c>
      <c r="H390" s="29">
        <v>678000</v>
      </c>
      <c r="I390" s="29">
        <v>678000</v>
      </c>
      <c r="J390" s="29">
        <v>788000</v>
      </c>
    </row>
    <row r="391" spans="1:10" s="30" customFormat="1" ht="14.25">
      <c r="A391" s="31">
        <v>509</v>
      </c>
      <c r="B391" s="32" t="s">
        <v>404</v>
      </c>
      <c r="C391" s="33" t="s">
        <v>15</v>
      </c>
      <c r="D391" s="29">
        <v>586000</v>
      </c>
      <c r="E391" s="29">
        <v>507000</v>
      </c>
      <c r="F391" s="29">
        <v>958000</v>
      </c>
      <c r="G391" s="29">
        <v>490000</v>
      </c>
      <c r="H391" s="29">
        <v>958000</v>
      </c>
      <c r="I391" s="29">
        <v>958000</v>
      </c>
      <c r="J391" s="29">
        <v>507000</v>
      </c>
    </row>
    <row r="392" spans="1:10" s="30" customFormat="1" ht="14.25">
      <c r="A392" s="31">
        <v>510</v>
      </c>
      <c r="B392" s="32" t="s">
        <v>405</v>
      </c>
      <c r="C392" s="33" t="s">
        <v>15</v>
      </c>
      <c r="D392" s="29">
        <v>126000</v>
      </c>
      <c r="E392" s="29">
        <v>126000</v>
      </c>
      <c r="F392" s="29">
        <v>126000</v>
      </c>
      <c r="G392" s="29">
        <v>354000</v>
      </c>
      <c r="H392" s="29">
        <v>126000</v>
      </c>
      <c r="I392" s="29">
        <v>126000</v>
      </c>
      <c r="J392" s="29">
        <v>126000</v>
      </c>
    </row>
    <row r="393" spans="1:10" s="30" customFormat="1" ht="14.25">
      <c r="A393" s="31">
        <v>511</v>
      </c>
      <c r="B393" s="32" t="s">
        <v>406</v>
      </c>
      <c r="C393" s="33" t="s">
        <v>15</v>
      </c>
      <c r="D393" s="29">
        <v>160000</v>
      </c>
      <c r="E393" s="29">
        <v>182000</v>
      </c>
      <c r="F393" s="9" t="s">
        <v>19</v>
      </c>
      <c r="G393" s="29">
        <v>213000</v>
      </c>
      <c r="H393" s="9" t="s">
        <v>19</v>
      </c>
      <c r="I393" s="9" t="s">
        <v>19</v>
      </c>
      <c r="J393" s="29">
        <v>182000</v>
      </c>
    </row>
    <row r="394" spans="1:10" s="30" customFormat="1" ht="14.25">
      <c r="A394" s="31">
        <v>513</v>
      </c>
      <c r="B394" s="32" t="s">
        <v>407</v>
      </c>
      <c r="C394" s="33" t="s">
        <v>15</v>
      </c>
      <c r="D394" s="29">
        <v>113000</v>
      </c>
      <c r="E394" s="29">
        <v>132000</v>
      </c>
      <c r="F394" s="29">
        <v>141000</v>
      </c>
      <c r="G394" s="29">
        <v>113000</v>
      </c>
      <c r="H394" s="29">
        <v>141000</v>
      </c>
      <c r="I394" s="29">
        <v>141000</v>
      </c>
      <c r="J394" s="29">
        <v>132000</v>
      </c>
    </row>
    <row r="395" spans="1:10" s="30" customFormat="1" ht="14.25">
      <c r="A395" s="31">
        <v>514</v>
      </c>
      <c r="B395" s="32" t="s">
        <v>408</v>
      </c>
      <c r="C395" s="33" t="s">
        <v>15</v>
      </c>
      <c r="D395" s="29">
        <v>197000</v>
      </c>
      <c r="E395" s="29">
        <v>252000</v>
      </c>
      <c r="F395" s="29">
        <v>252000</v>
      </c>
      <c r="G395" s="29">
        <v>172000</v>
      </c>
      <c r="H395" s="29">
        <v>252000</v>
      </c>
      <c r="I395" s="29">
        <v>252000</v>
      </c>
      <c r="J395" s="29">
        <v>252000</v>
      </c>
    </row>
    <row r="396" spans="1:10" s="30" customFormat="1" ht="14.25">
      <c r="A396" s="31">
        <v>516</v>
      </c>
      <c r="B396" s="32" t="s">
        <v>409</v>
      </c>
      <c r="C396" s="33" t="s">
        <v>15</v>
      </c>
      <c r="D396" s="8" t="s">
        <v>19</v>
      </c>
      <c r="E396" s="9" t="s">
        <v>19</v>
      </c>
      <c r="F396" s="9" t="s">
        <v>19</v>
      </c>
      <c r="G396" s="9" t="s">
        <v>19</v>
      </c>
      <c r="H396" s="9" t="s">
        <v>19</v>
      </c>
      <c r="I396" s="9" t="s">
        <v>19</v>
      </c>
      <c r="J396" s="9" t="s">
        <v>19</v>
      </c>
    </row>
    <row r="397" spans="1:10" s="30" customFormat="1" ht="14.25">
      <c r="A397" s="31">
        <v>517</v>
      </c>
      <c r="B397" s="32" t="s">
        <v>410</v>
      </c>
      <c r="C397" s="33" t="s">
        <v>15</v>
      </c>
      <c r="D397" s="29">
        <v>25000</v>
      </c>
      <c r="E397" s="29">
        <v>25000</v>
      </c>
      <c r="F397" s="29">
        <v>25000</v>
      </c>
      <c r="G397" s="29">
        <v>25000</v>
      </c>
      <c r="H397" s="29">
        <v>25000</v>
      </c>
      <c r="I397" s="29">
        <v>25000</v>
      </c>
      <c r="J397" s="29">
        <v>25000</v>
      </c>
    </row>
    <row r="398" spans="1:10" s="30" customFormat="1" ht="14.25">
      <c r="A398" s="31">
        <v>521</v>
      </c>
      <c r="B398" s="32" t="s">
        <v>411</v>
      </c>
      <c r="C398" s="33" t="s">
        <v>15</v>
      </c>
      <c r="D398" s="29">
        <v>2203001</v>
      </c>
      <c r="E398" s="9" t="s">
        <v>69</v>
      </c>
      <c r="F398" s="29">
        <v>2043000</v>
      </c>
      <c r="G398" s="29">
        <v>2080000</v>
      </c>
      <c r="H398" s="29">
        <v>2043000</v>
      </c>
      <c r="I398" s="29">
        <v>2043000</v>
      </c>
      <c r="J398" s="9" t="s">
        <v>69</v>
      </c>
    </row>
    <row r="399" spans="1:10" s="30" customFormat="1" ht="14.25">
      <c r="A399" s="31">
        <v>522</v>
      </c>
      <c r="B399" s="32" t="s">
        <v>412</v>
      </c>
      <c r="C399" s="33" t="s">
        <v>15</v>
      </c>
      <c r="D399" s="29">
        <v>2203001</v>
      </c>
      <c r="E399" s="9" t="s">
        <v>69</v>
      </c>
      <c r="F399" s="29">
        <v>2043000</v>
      </c>
      <c r="G399" s="29">
        <v>2080000</v>
      </c>
      <c r="H399" s="29">
        <v>2043000</v>
      </c>
      <c r="I399" s="29">
        <v>2043000</v>
      </c>
      <c r="J399" s="9" t="s">
        <v>69</v>
      </c>
    </row>
    <row r="400" spans="1:10" s="30" customFormat="1" ht="14.25">
      <c r="A400" s="31">
        <v>524</v>
      </c>
      <c r="B400" s="32" t="s">
        <v>413</v>
      </c>
      <c r="C400" s="33" t="s">
        <v>15</v>
      </c>
      <c r="D400" s="8" t="s">
        <v>19</v>
      </c>
      <c r="E400" s="9" t="s">
        <v>19</v>
      </c>
      <c r="F400" s="9" t="s">
        <v>19</v>
      </c>
      <c r="G400" s="9" t="s">
        <v>19</v>
      </c>
      <c r="H400" s="9" t="s">
        <v>19</v>
      </c>
      <c r="I400" s="9" t="s">
        <v>19</v>
      </c>
      <c r="J400" s="9" t="s">
        <v>19</v>
      </c>
    </row>
    <row r="401" spans="1:10" s="30" customFormat="1" ht="14.25">
      <c r="A401" s="31">
        <v>526</v>
      </c>
      <c r="B401" s="32" t="s">
        <v>414</v>
      </c>
      <c r="C401" s="33" t="s">
        <v>15</v>
      </c>
      <c r="D401" s="29">
        <v>4755000</v>
      </c>
      <c r="E401" s="29">
        <v>4572000</v>
      </c>
      <c r="F401" s="29">
        <v>1135001</v>
      </c>
      <c r="G401" s="29">
        <v>5199001</v>
      </c>
      <c r="H401" s="29">
        <v>1135001</v>
      </c>
      <c r="I401" s="29">
        <v>1135001</v>
      </c>
      <c r="J401" s="29">
        <v>4572000</v>
      </c>
    </row>
    <row r="402" spans="1:10" s="30" customFormat="1" ht="14.25">
      <c r="A402" s="31">
        <v>527</v>
      </c>
      <c r="B402" s="32" t="s">
        <v>415</v>
      </c>
      <c r="C402" s="33" t="s">
        <v>15</v>
      </c>
      <c r="D402" s="8" t="s">
        <v>19</v>
      </c>
      <c r="E402" s="9" t="s">
        <v>19</v>
      </c>
      <c r="F402" s="9" t="s">
        <v>19</v>
      </c>
      <c r="G402" s="9" t="s">
        <v>19</v>
      </c>
      <c r="H402" s="9" t="s">
        <v>19</v>
      </c>
      <c r="I402" s="9" t="s">
        <v>19</v>
      </c>
      <c r="J402" s="9" t="s">
        <v>19</v>
      </c>
    </row>
    <row r="403" spans="1:10" s="30" customFormat="1" ht="14.25">
      <c r="A403" s="31">
        <v>528</v>
      </c>
      <c r="B403" s="32" t="s">
        <v>416</v>
      </c>
      <c r="C403" s="33" t="s">
        <v>15</v>
      </c>
      <c r="D403" s="8" t="s">
        <v>19</v>
      </c>
      <c r="E403" s="9" t="s">
        <v>19</v>
      </c>
      <c r="F403" s="9" t="s">
        <v>19</v>
      </c>
      <c r="G403" s="9" t="s">
        <v>19</v>
      </c>
      <c r="H403" s="9" t="s">
        <v>19</v>
      </c>
      <c r="I403" s="9" t="s">
        <v>19</v>
      </c>
      <c r="J403" s="9" t="s">
        <v>19</v>
      </c>
    </row>
    <row r="404" spans="1:10" s="30" customFormat="1" ht="14.25">
      <c r="A404" s="31">
        <v>529</v>
      </c>
      <c r="B404" s="32" t="s">
        <v>417</v>
      </c>
      <c r="C404" s="33" t="s">
        <v>15</v>
      </c>
      <c r="D404" s="29">
        <v>96000</v>
      </c>
      <c r="E404" s="29">
        <v>348000</v>
      </c>
      <c r="F404" s="29">
        <v>2809000</v>
      </c>
      <c r="G404" s="29">
        <v>125000</v>
      </c>
      <c r="H404" s="29">
        <v>2809000</v>
      </c>
      <c r="I404" s="29">
        <v>2809000</v>
      </c>
      <c r="J404" s="29">
        <v>348000</v>
      </c>
    </row>
    <row r="405" spans="1:10" s="30" customFormat="1" ht="14.25">
      <c r="A405" s="31">
        <v>532</v>
      </c>
      <c r="B405" s="32" t="s">
        <v>418</v>
      </c>
      <c r="C405" s="33" t="s">
        <v>15</v>
      </c>
      <c r="D405" s="29">
        <v>291000</v>
      </c>
      <c r="E405" s="29">
        <v>280999</v>
      </c>
      <c r="F405" s="29">
        <v>254000</v>
      </c>
      <c r="G405" s="29">
        <v>309000</v>
      </c>
      <c r="H405" s="29">
        <v>254000</v>
      </c>
      <c r="I405" s="29">
        <v>254000</v>
      </c>
      <c r="J405" s="29">
        <v>280999</v>
      </c>
    </row>
    <row r="406" spans="1:10" s="30" customFormat="1" ht="14.25">
      <c r="A406" s="31">
        <v>535</v>
      </c>
      <c r="B406" s="32" t="s">
        <v>419</v>
      </c>
      <c r="C406" s="33" t="s">
        <v>15</v>
      </c>
      <c r="D406" s="29">
        <v>664000</v>
      </c>
      <c r="E406" s="29">
        <v>349000</v>
      </c>
      <c r="F406" s="29">
        <v>2459001</v>
      </c>
      <c r="G406" s="29">
        <v>664000</v>
      </c>
      <c r="H406" s="29">
        <v>2459001</v>
      </c>
      <c r="I406" s="29">
        <v>2459001</v>
      </c>
      <c r="J406" s="29">
        <v>349000</v>
      </c>
    </row>
    <row r="407" spans="1:10" s="30" customFormat="1" ht="14.25">
      <c r="A407" s="31">
        <v>536</v>
      </c>
      <c r="B407" s="32" t="s">
        <v>420</v>
      </c>
      <c r="C407" s="33" t="s">
        <v>15</v>
      </c>
      <c r="D407" s="29">
        <v>269000</v>
      </c>
      <c r="E407" s="29">
        <v>1088000</v>
      </c>
      <c r="F407" s="29">
        <v>2043000</v>
      </c>
      <c r="G407" s="29">
        <v>228000</v>
      </c>
      <c r="H407" s="29">
        <v>2043000</v>
      </c>
      <c r="I407" s="29">
        <v>2043000</v>
      </c>
      <c r="J407" s="29">
        <v>1088000</v>
      </c>
    </row>
    <row r="408" spans="1:10" s="30" customFormat="1" ht="14.25">
      <c r="A408" s="31">
        <v>538</v>
      </c>
      <c r="B408" s="32" t="s">
        <v>421</v>
      </c>
      <c r="C408" s="33" t="s">
        <v>15</v>
      </c>
      <c r="D408" s="29">
        <v>113000</v>
      </c>
      <c r="E408" s="29">
        <v>102000</v>
      </c>
      <c r="F408" s="29">
        <v>105000</v>
      </c>
      <c r="G408" s="29">
        <v>133000</v>
      </c>
      <c r="H408" s="29">
        <v>105000</v>
      </c>
      <c r="I408" s="29">
        <v>105000</v>
      </c>
      <c r="J408" s="29">
        <v>102000</v>
      </c>
    </row>
    <row r="409" spans="1:10" s="30" customFormat="1" ht="14.25">
      <c r="A409" s="31">
        <v>539</v>
      </c>
      <c r="B409" s="32" t="s">
        <v>422</v>
      </c>
      <c r="C409" s="33" t="s">
        <v>15</v>
      </c>
      <c r="D409" s="29">
        <v>176000</v>
      </c>
      <c r="E409" s="29">
        <v>194000</v>
      </c>
      <c r="F409" s="29">
        <v>348000</v>
      </c>
      <c r="G409" s="29">
        <v>176000</v>
      </c>
      <c r="H409" s="29">
        <v>348000</v>
      </c>
      <c r="I409" s="29">
        <v>348000</v>
      </c>
      <c r="J409" s="29">
        <v>194000</v>
      </c>
    </row>
    <row r="410" spans="1:10" s="30" customFormat="1" ht="14.25">
      <c r="A410" s="31">
        <v>540</v>
      </c>
      <c r="B410" s="32" t="s">
        <v>423</v>
      </c>
      <c r="C410" s="33" t="s">
        <v>15</v>
      </c>
      <c r="D410" s="29">
        <v>173000</v>
      </c>
      <c r="E410" s="29">
        <v>221000</v>
      </c>
      <c r="F410" s="29">
        <v>348000</v>
      </c>
      <c r="G410" s="29">
        <v>176000</v>
      </c>
      <c r="H410" s="29">
        <v>348000</v>
      </c>
      <c r="I410" s="29">
        <v>348000</v>
      </c>
      <c r="J410" s="29">
        <v>221000</v>
      </c>
    </row>
    <row r="411" spans="1:10" s="30" customFormat="1" ht="14.25">
      <c r="A411" s="31">
        <v>541</v>
      </c>
      <c r="B411" s="32" t="s">
        <v>424</v>
      </c>
      <c r="C411" s="33" t="s">
        <v>15</v>
      </c>
      <c r="D411" s="29">
        <v>173000</v>
      </c>
      <c r="E411" s="29">
        <v>221000</v>
      </c>
      <c r="F411" s="29">
        <v>348000</v>
      </c>
      <c r="G411" s="29">
        <v>176000</v>
      </c>
      <c r="H411" s="29">
        <v>348000</v>
      </c>
      <c r="I411" s="29">
        <v>348000</v>
      </c>
      <c r="J411" s="29">
        <v>221000</v>
      </c>
    </row>
    <row r="412" spans="1:10" s="30" customFormat="1" ht="14.25">
      <c r="A412" s="31">
        <v>542</v>
      </c>
      <c r="B412" s="32" t="s">
        <v>425</v>
      </c>
      <c r="C412" s="33" t="s">
        <v>15</v>
      </c>
      <c r="D412" s="8" t="s">
        <v>19</v>
      </c>
      <c r="E412" s="9" t="s">
        <v>69</v>
      </c>
      <c r="F412" s="29">
        <v>365000</v>
      </c>
      <c r="G412" s="29">
        <v>243000</v>
      </c>
      <c r="H412" s="29">
        <v>365000</v>
      </c>
      <c r="I412" s="29">
        <v>365000</v>
      </c>
      <c r="J412" s="9" t="s">
        <v>69</v>
      </c>
    </row>
    <row r="413" spans="1:10" s="30" customFormat="1" ht="14.25">
      <c r="A413" s="31">
        <v>544</v>
      </c>
      <c r="B413" s="32" t="s">
        <v>426</v>
      </c>
      <c r="C413" s="33" t="s">
        <v>15</v>
      </c>
      <c r="D413" s="29">
        <v>1933000</v>
      </c>
      <c r="E413" s="29">
        <v>1066000</v>
      </c>
      <c r="F413" s="29">
        <v>1066000</v>
      </c>
      <c r="G413" s="29">
        <v>1481000</v>
      </c>
      <c r="H413" s="29">
        <v>1066000</v>
      </c>
      <c r="I413" s="29">
        <v>1066000</v>
      </c>
      <c r="J413" s="29">
        <v>1066000</v>
      </c>
    </row>
    <row r="414" spans="1:10" s="30" customFormat="1" ht="14.25">
      <c r="A414" s="31">
        <v>545</v>
      </c>
      <c r="B414" s="32" t="s">
        <v>427</v>
      </c>
      <c r="C414" s="33" t="s">
        <v>15</v>
      </c>
      <c r="D414" s="8" t="s">
        <v>19</v>
      </c>
      <c r="E414" s="29">
        <v>113000</v>
      </c>
      <c r="F414" s="29">
        <v>113000</v>
      </c>
      <c r="G414" s="29">
        <v>109000</v>
      </c>
      <c r="H414" s="29">
        <v>113000</v>
      </c>
      <c r="I414" s="29">
        <v>113000</v>
      </c>
      <c r="J414" s="29">
        <v>113000</v>
      </c>
    </row>
    <row r="415" spans="1:10" s="30" customFormat="1" ht="14.25">
      <c r="A415" s="31">
        <v>546</v>
      </c>
      <c r="B415" s="32" t="s">
        <v>428</v>
      </c>
      <c r="C415" s="33" t="s">
        <v>15</v>
      </c>
      <c r="D415" s="29">
        <v>733000</v>
      </c>
      <c r="E415" s="29">
        <v>288000</v>
      </c>
      <c r="F415" s="29">
        <v>733000</v>
      </c>
      <c r="G415" s="29">
        <v>2753000</v>
      </c>
      <c r="H415" s="29">
        <v>733000</v>
      </c>
      <c r="I415" s="29">
        <v>733000</v>
      </c>
      <c r="J415" s="29">
        <v>288000</v>
      </c>
    </row>
    <row r="416" spans="1:10" s="30" customFormat="1" ht="14.25">
      <c r="A416" s="31">
        <v>547</v>
      </c>
      <c r="B416" s="32" t="s">
        <v>429</v>
      </c>
      <c r="C416" s="33" t="s">
        <v>15</v>
      </c>
      <c r="D416" s="8" t="s">
        <v>19</v>
      </c>
      <c r="E416" s="9" t="s">
        <v>19</v>
      </c>
      <c r="F416" s="9" t="s">
        <v>19</v>
      </c>
      <c r="G416" s="9" t="s">
        <v>19</v>
      </c>
      <c r="H416" s="9" t="s">
        <v>19</v>
      </c>
      <c r="I416" s="9" t="s">
        <v>19</v>
      </c>
      <c r="J416" s="9" t="s">
        <v>19</v>
      </c>
    </row>
    <row r="417" spans="1:10" s="30" customFormat="1" ht="14.25">
      <c r="A417" s="31">
        <v>551</v>
      </c>
      <c r="B417" s="32" t="s">
        <v>430</v>
      </c>
      <c r="C417" s="33" t="s">
        <v>15</v>
      </c>
      <c r="D417" s="8" t="s">
        <v>19</v>
      </c>
      <c r="E417" s="9" t="s">
        <v>19</v>
      </c>
      <c r="F417" s="9" t="s">
        <v>19</v>
      </c>
      <c r="G417" s="9" t="s">
        <v>19</v>
      </c>
      <c r="H417" s="9" t="s">
        <v>19</v>
      </c>
      <c r="I417" s="9" t="s">
        <v>19</v>
      </c>
      <c r="J417" s="9" t="s">
        <v>19</v>
      </c>
    </row>
    <row r="418" spans="1:10" s="30" customFormat="1" ht="14.25">
      <c r="A418" s="31">
        <v>552</v>
      </c>
      <c r="B418" s="32" t="s">
        <v>431</v>
      </c>
      <c r="C418" s="33" t="s">
        <v>15</v>
      </c>
      <c r="D418" s="29">
        <v>2409000</v>
      </c>
      <c r="E418" s="29">
        <v>2178000</v>
      </c>
      <c r="F418" s="29">
        <v>2324000</v>
      </c>
      <c r="G418" s="29">
        <v>3130999</v>
      </c>
      <c r="H418" s="29">
        <v>2324000</v>
      </c>
      <c r="I418" s="29">
        <v>2324000</v>
      </c>
      <c r="J418" s="29">
        <v>2178000</v>
      </c>
    </row>
    <row r="419" spans="1:10" s="30" customFormat="1" ht="14.25">
      <c r="A419" s="31">
        <v>553</v>
      </c>
      <c r="B419" s="32" t="s">
        <v>432</v>
      </c>
      <c r="C419" s="33" t="s">
        <v>15</v>
      </c>
      <c r="D419" s="29">
        <v>3621999</v>
      </c>
      <c r="E419" s="29">
        <v>1553000</v>
      </c>
      <c r="F419" s="29">
        <v>3734999</v>
      </c>
      <c r="G419" s="29">
        <v>3130999</v>
      </c>
      <c r="H419" s="29">
        <v>3734999</v>
      </c>
      <c r="I419" s="29">
        <v>3734999</v>
      </c>
      <c r="J419" s="29">
        <v>1553000</v>
      </c>
    </row>
    <row r="420" spans="1:10" s="30" customFormat="1" ht="14.25">
      <c r="A420" s="31">
        <v>555</v>
      </c>
      <c r="B420" s="32" t="s">
        <v>433</v>
      </c>
      <c r="C420" s="33" t="s">
        <v>15</v>
      </c>
      <c r="D420" s="29">
        <v>4893000</v>
      </c>
      <c r="E420" s="29">
        <v>5188000</v>
      </c>
      <c r="F420" s="29">
        <v>4649000</v>
      </c>
      <c r="G420" s="29">
        <v>5188000</v>
      </c>
      <c r="H420" s="29">
        <v>4649000</v>
      </c>
      <c r="I420" s="29">
        <v>4649000</v>
      </c>
      <c r="J420" s="29">
        <v>5188000</v>
      </c>
    </row>
    <row r="421" spans="1:10" s="30" customFormat="1" ht="14.25">
      <c r="A421" s="31">
        <v>556</v>
      </c>
      <c r="B421" s="32" t="s">
        <v>434</v>
      </c>
      <c r="C421" s="33" t="s">
        <v>15</v>
      </c>
      <c r="D421" s="29">
        <v>3022000</v>
      </c>
      <c r="E421" s="29">
        <v>2702000</v>
      </c>
      <c r="F421" s="29">
        <v>2275000</v>
      </c>
      <c r="G421" s="29">
        <v>3041000</v>
      </c>
      <c r="H421" s="29">
        <v>2275000</v>
      </c>
      <c r="I421" s="29">
        <v>2275000</v>
      </c>
      <c r="J421" s="29">
        <v>2702000</v>
      </c>
    </row>
    <row r="422" spans="1:10" s="30" customFormat="1" ht="14.25">
      <c r="A422" s="31">
        <v>558</v>
      </c>
      <c r="B422" s="32" t="s">
        <v>435</v>
      </c>
      <c r="C422" s="33" t="s">
        <v>15</v>
      </c>
      <c r="D422" s="8" t="s">
        <v>19</v>
      </c>
      <c r="E422" s="9" t="s">
        <v>69</v>
      </c>
      <c r="F422" s="9" t="s">
        <v>69</v>
      </c>
      <c r="G422" s="9" t="s">
        <v>19</v>
      </c>
      <c r="H422" s="9" t="s">
        <v>69</v>
      </c>
      <c r="I422" s="9" t="s">
        <v>69</v>
      </c>
      <c r="J422" s="9" t="s">
        <v>69</v>
      </c>
    </row>
    <row r="423" spans="1:10" s="30" customFormat="1" ht="14.25">
      <c r="A423" s="31">
        <v>560</v>
      </c>
      <c r="B423" s="32" t="s">
        <v>436</v>
      </c>
      <c r="C423" s="33" t="s">
        <v>15</v>
      </c>
      <c r="D423" s="8" t="s">
        <v>19</v>
      </c>
      <c r="E423" s="9" t="s">
        <v>19</v>
      </c>
      <c r="F423" s="9" t="s">
        <v>19</v>
      </c>
      <c r="G423" s="9" t="s">
        <v>19</v>
      </c>
      <c r="H423" s="9" t="s">
        <v>19</v>
      </c>
      <c r="I423" s="9" t="s">
        <v>19</v>
      </c>
      <c r="J423" s="9" t="s">
        <v>19</v>
      </c>
    </row>
    <row r="424" spans="1:10" s="30" customFormat="1" ht="14.25">
      <c r="A424" s="31">
        <v>561</v>
      </c>
      <c r="B424" s="32" t="s">
        <v>437</v>
      </c>
      <c r="C424" s="33" t="s">
        <v>15</v>
      </c>
      <c r="D424" s="8" t="s">
        <v>19</v>
      </c>
      <c r="E424" s="9" t="s">
        <v>19</v>
      </c>
      <c r="F424" s="9" t="s">
        <v>19</v>
      </c>
      <c r="G424" s="9" t="s">
        <v>19</v>
      </c>
      <c r="H424" s="9" t="s">
        <v>19</v>
      </c>
      <c r="I424" s="9" t="s">
        <v>19</v>
      </c>
      <c r="J424" s="9" t="s">
        <v>19</v>
      </c>
    </row>
    <row r="425" spans="1:10" s="30" customFormat="1" ht="14.25">
      <c r="A425" s="31">
        <v>562</v>
      </c>
      <c r="B425" s="32" t="s">
        <v>438</v>
      </c>
      <c r="C425" s="33" t="s">
        <v>15</v>
      </c>
      <c r="D425" s="29">
        <v>750698</v>
      </c>
      <c r="E425" s="29">
        <v>836000</v>
      </c>
      <c r="F425" s="29">
        <v>2459001</v>
      </c>
      <c r="G425" s="29">
        <v>1069000</v>
      </c>
      <c r="H425" s="29">
        <v>2459001</v>
      </c>
      <c r="I425" s="29">
        <v>2459001</v>
      </c>
      <c r="J425" s="29">
        <v>836000</v>
      </c>
    </row>
    <row r="426" spans="1:10" s="30" customFormat="1" ht="14.25">
      <c r="A426" s="31">
        <v>563</v>
      </c>
      <c r="B426" s="32" t="s">
        <v>439</v>
      </c>
      <c r="C426" s="33" t="s">
        <v>15</v>
      </c>
      <c r="D426" s="29">
        <v>145000</v>
      </c>
      <c r="E426" s="29">
        <v>145000</v>
      </c>
      <c r="F426" s="29">
        <v>145000</v>
      </c>
      <c r="G426" s="29">
        <v>145000</v>
      </c>
      <c r="H426" s="29">
        <v>145000</v>
      </c>
      <c r="I426" s="29">
        <v>145000</v>
      </c>
      <c r="J426" s="29">
        <v>145000</v>
      </c>
    </row>
    <row r="427" spans="1:10" s="30" customFormat="1" ht="14.25">
      <c r="A427" s="31">
        <v>564</v>
      </c>
      <c r="B427" s="32" t="s">
        <v>440</v>
      </c>
      <c r="C427" s="33" t="s">
        <v>15</v>
      </c>
      <c r="D427" s="8" t="s">
        <v>19</v>
      </c>
      <c r="E427" s="9" t="s">
        <v>19</v>
      </c>
      <c r="F427" s="9" t="s">
        <v>19</v>
      </c>
      <c r="G427" s="9" t="s">
        <v>19</v>
      </c>
      <c r="H427" s="9" t="s">
        <v>19</v>
      </c>
      <c r="I427" s="9" t="s">
        <v>19</v>
      </c>
      <c r="J427" s="9" t="s">
        <v>19</v>
      </c>
    </row>
    <row r="428" spans="1:10" s="30" customFormat="1" ht="14.25">
      <c r="A428" s="31">
        <v>566</v>
      </c>
      <c r="B428" s="32" t="s">
        <v>441</v>
      </c>
      <c r="C428" s="33" t="s">
        <v>15</v>
      </c>
      <c r="D428" s="29">
        <v>12000</v>
      </c>
      <c r="E428" s="29">
        <v>84000</v>
      </c>
      <c r="F428" s="29">
        <v>12000</v>
      </c>
      <c r="G428" s="29">
        <v>18000</v>
      </c>
      <c r="H428" s="29">
        <v>12000</v>
      </c>
      <c r="I428" s="29">
        <v>12000</v>
      </c>
      <c r="J428" s="29">
        <v>84000</v>
      </c>
    </row>
    <row r="429" spans="1:10" s="30" customFormat="1" ht="14.25">
      <c r="A429" s="31">
        <v>567</v>
      </c>
      <c r="B429" s="32" t="s">
        <v>442</v>
      </c>
      <c r="C429" s="33" t="s">
        <v>15</v>
      </c>
      <c r="D429" s="29">
        <v>823000</v>
      </c>
      <c r="E429" s="29">
        <v>1172710</v>
      </c>
      <c r="F429" s="29">
        <v>979933</v>
      </c>
      <c r="G429" s="29">
        <v>780000</v>
      </c>
      <c r="H429" s="29">
        <v>979933</v>
      </c>
      <c r="I429" s="29">
        <v>979933</v>
      </c>
      <c r="J429" s="29">
        <v>1172710</v>
      </c>
    </row>
    <row r="430" spans="1:10" s="30" customFormat="1" ht="14.25">
      <c r="A430" s="31">
        <v>568</v>
      </c>
      <c r="B430" s="32" t="s">
        <v>443</v>
      </c>
      <c r="C430" s="33" t="s">
        <v>15</v>
      </c>
      <c r="D430" s="29">
        <v>680001</v>
      </c>
      <c r="E430" s="29">
        <v>776000</v>
      </c>
      <c r="F430" s="29">
        <v>722000</v>
      </c>
      <c r="G430" s="29">
        <v>1071000</v>
      </c>
      <c r="H430" s="29">
        <v>722000</v>
      </c>
      <c r="I430" s="29">
        <v>722000</v>
      </c>
      <c r="J430" s="29">
        <v>776000</v>
      </c>
    </row>
    <row r="431" spans="1:10" s="30" customFormat="1" ht="14.25">
      <c r="A431" s="31">
        <v>572</v>
      </c>
      <c r="B431" s="32" t="s">
        <v>444</v>
      </c>
      <c r="C431" s="33" t="s">
        <v>15</v>
      </c>
      <c r="D431" s="8" t="s">
        <v>19</v>
      </c>
      <c r="E431" s="9" t="s">
        <v>69</v>
      </c>
      <c r="F431" s="9" t="s">
        <v>19</v>
      </c>
      <c r="G431" s="9" t="s">
        <v>19</v>
      </c>
      <c r="H431" s="9" t="s">
        <v>19</v>
      </c>
      <c r="I431" s="9" t="s">
        <v>19</v>
      </c>
      <c r="J431" s="9" t="s">
        <v>69</v>
      </c>
    </row>
    <row r="432" spans="1:10" s="30" customFormat="1" ht="14.25">
      <c r="A432" s="31">
        <v>573</v>
      </c>
      <c r="B432" s="32" t="s">
        <v>445</v>
      </c>
      <c r="C432" s="33" t="s">
        <v>15</v>
      </c>
      <c r="D432" s="8" t="s">
        <v>19</v>
      </c>
      <c r="E432" s="9" t="s">
        <v>19</v>
      </c>
      <c r="F432" s="9" t="s">
        <v>19</v>
      </c>
      <c r="G432" s="9" t="s">
        <v>19</v>
      </c>
      <c r="H432" s="9" t="s">
        <v>19</v>
      </c>
      <c r="I432" s="9" t="s">
        <v>19</v>
      </c>
      <c r="J432" s="9" t="s">
        <v>19</v>
      </c>
    </row>
    <row r="433" spans="1:10" s="30" customFormat="1" ht="14.25">
      <c r="A433" s="31">
        <v>574</v>
      </c>
      <c r="B433" s="32" t="s">
        <v>446</v>
      </c>
      <c r="C433" s="33" t="s">
        <v>15</v>
      </c>
      <c r="D433" s="29">
        <v>57999</v>
      </c>
      <c r="E433" s="29">
        <v>134000</v>
      </c>
      <c r="F433" s="29">
        <v>86000</v>
      </c>
      <c r="G433" s="29">
        <v>19000</v>
      </c>
      <c r="H433" s="29">
        <v>86000</v>
      </c>
      <c r="I433" s="29">
        <v>86000</v>
      </c>
      <c r="J433" s="29">
        <v>134000</v>
      </c>
    </row>
    <row r="434" spans="1:10" s="30" customFormat="1" ht="14.25">
      <c r="A434" s="31">
        <v>575</v>
      </c>
      <c r="B434" s="32" t="s">
        <v>447</v>
      </c>
      <c r="C434" s="33" t="s">
        <v>15</v>
      </c>
      <c r="D434" s="29">
        <v>85001</v>
      </c>
      <c r="E434" s="29">
        <v>61001</v>
      </c>
      <c r="F434" s="29">
        <v>95000</v>
      </c>
      <c r="G434" s="29">
        <v>85001</v>
      </c>
      <c r="H434" s="29">
        <v>95000</v>
      </c>
      <c r="I434" s="29">
        <v>95000</v>
      </c>
      <c r="J434" s="29">
        <v>61001</v>
      </c>
    </row>
    <row r="435" spans="1:10" s="30" customFormat="1" ht="14.25">
      <c r="A435" s="31">
        <v>580</v>
      </c>
      <c r="B435" s="32" t="s">
        <v>448</v>
      </c>
      <c r="C435" s="33" t="s">
        <v>28</v>
      </c>
      <c r="D435" s="29">
        <v>85001</v>
      </c>
      <c r="E435" s="29">
        <v>61001</v>
      </c>
      <c r="F435" s="29">
        <v>95000</v>
      </c>
      <c r="G435" s="29">
        <v>85001</v>
      </c>
      <c r="H435" s="29">
        <v>95000</v>
      </c>
      <c r="I435" s="29">
        <v>95000</v>
      </c>
      <c r="J435" s="29">
        <v>61001</v>
      </c>
    </row>
    <row r="436" spans="1:10" s="30" customFormat="1" ht="14.25">
      <c r="A436" s="31">
        <v>581</v>
      </c>
      <c r="B436" s="32" t="s">
        <v>449</v>
      </c>
      <c r="C436" s="33" t="s">
        <v>15</v>
      </c>
      <c r="D436" s="29">
        <v>56000</v>
      </c>
      <c r="E436" s="29">
        <v>41000</v>
      </c>
      <c r="F436" s="29">
        <v>74000</v>
      </c>
      <c r="G436" s="29">
        <v>100000</v>
      </c>
      <c r="H436" s="29">
        <v>74000</v>
      </c>
      <c r="I436" s="29">
        <v>74000</v>
      </c>
      <c r="J436" s="29">
        <v>41000</v>
      </c>
    </row>
    <row r="437" spans="1:10" s="30" customFormat="1" ht="14.25">
      <c r="A437" s="31">
        <v>582</v>
      </c>
      <c r="B437" s="32" t="s">
        <v>450</v>
      </c>
      <c r="C437" s="33" t="s">
        <v>28</v>
      </c>
      <c r="D437" s="29">
        <v>61001</v>
      </c>
      <c r="E437" s="29">
        <v>11000</v>
      </c>
      <c r="F437" s="29">
        <v>11000</v>
      </c>
      <c r="G437" s="9" t="s">
        <v>19</v>
      </c>
      <c r="H437" s="29">
        <v>11000</v>
      </c>
      <c r="I437" s="29">
        <v>11000</v>
      </c>
      <c r="J437" s="29">
        <v>11000</v>
      </c>
    </row>
    <row r="438" spans="1:10" s="30" customFormat="1" ht="14.25">
      <c r="A438" s="31">
        <v>585</v>
      </c>
      <c r="B438" s="32" t="s">
        <v>451</v>
      </c>
      <c r="C438" s="33" t="s">
        <v>15</v>
      </c>
      <c r="D438" s="29">
        <v>202000</v>
      </c>
      <c r="E438" s="29">
        <v>76001</v>
      </c>
      <c r="F438" s="29">
        <v>76001</v>
      </c>
      <c r="G438" s="29">
        <v>45000</v>
      </c>
      <c r="H438" s="29">
        <v>76001</v>
      </c>
      <c r="I438" s="29">
        <v>76001</v>
      </c>
      <c r="J438" s="29">
        <v>76001</v>
      </c>
    </row>
    <row r="439" spans="1:10" s="30" customFormat="1" ht="14.25">
      <c r="A439" s="31">
        <v>587</v>
      </c>
      <c r="B439" s="32" t="s">
        <v>452</v>
      </c>
      <c r="C439" s="33" t="s">
        <v>15</v>
      </c>
      <c r="D439" s="29">
        <v>61001</v>
      </c>
      <c r="E439" s="29">
        <v>61001</v>
      </c>
      <c r="F439" s="29">
        <v>60000</v>
      </c>
      <c r="G439" s="29">
        <v>45000</v>
      </c>
      <c r="H439" s="29">
        <v>60000</v>
      </c>
      <c r="I439" s="29">
        <v>60000</v>
      </c>
      <c r="J439" s="29">
        <v>61001</v>
      </c>
    </row>
    <row r="440" spans="1:10" s="30" customFormat="1" ht="14.25">
      <c r="A440" s="31">
        <v>591</v>
      </c>
      <c r="B440" s="32" t="s">
        <v>453</v>
      </c>
      <c r="C440" s="33" t="s">
        <v>15</v>
      </c>
      <c r="D440" s="29">
        <v>61001</v>
      </c>
      <c r="E440" s="29">
        <v>51999</v>
      </c>
      <c r="F440" s="29">
        <v>42999</v>
      </c>
      <c r="G440" s="29">
        <v>36999</v>
      </c>
      <c r="H440" s="29">
        <v>42999</v>
      </c>
      <c r="I440" s="29">
        <v>42999</v>
      </c>
      <c r="J440" s="29">
        <v>51999</v>
      </c>
    </row>
    <row r="441" spans="1:10" s="30" customFormat="1" ht="14.25">
      <c r="A441" s="31">
        <v>593</v>
      </c>
      <c r="B441" s="32" t="s">
        <v>454</v>
      </c>
      <c r="C441" s="33" t="s">
        <v>15</v>
      </c>
      <c r="D441" s="29">
        <v>56000</v>
      </c>
      <c r="E441" s="29">
        <v>41000</v>
      </c>
      <c r="F441" s="29">
        <v>11000</v>
      </c>
      <c r="G441" s="9" t="s">
        <v>19</v>
      </c>
      <c r="H441" s="29">
        <v>11000</v>
      </c>
      <c r="I441" s="29">
        <v>11000</v>
      </c>
      <c r="J441" s="29">
        <v>41000</v>
      </c>
    </row>
    <row r="442" spans="1:10" s="30" customFormat="1" ht="14.25">
      <c r="A442" s="31">
        <v>595</v>
      </c>
      <c r="B442" s="32" t="s">
        <v>455</v>
      </c>
      <c r="C442" s="33" t="s">
        <v>15</v>
      </c>
      <c r="D442" s="29">
        <v>56000</v>
      </c>
      <c r="E442" s="29">
        <v>41000</v>
      </c>
      <c r="F442" s="29">
        <v>11000</v>
      </c>
      <c r="G442" s="9" t="s">
        <v>19</v>
      </c>
      <c r="H442" s="29">
        <v>11000</v>
      </c>
      <c r="I442" s="29">
        <v>11000</v>
      </c>
      <c r="J442" s="29">
        <v>41000</v>
      </c>
    </row>
    <row r="443" spans="1:10" s="30" customFormat="1" ht="14.25">
      <c r="A443" s="31">
        <v>597</v>
      </c>
      <c r="B443" s="32" t="s">
        <v>456</v>
      </c>
      <c r="C443" s="33" t="s">
        <v>18</v>
      </c>
      <c r="D443" s="29">
        <v>28000</v>
      </c>
      <c r="E443" s="9" t="s">
        <v>19</v>
      </c>
      <c r="F443" s="29">
        <v>28000</v>
      </c>
      <c r="G443" s="9" t="s">
        <v>19</v>
      </c>
      <c r="H443" s="29">
        <v>28000</v>
      </c>
      <c r="I443" s="29">
        <v>28000</v>
      </c>
      <c r="J443" s="9" t="s">
        <v>19</v>
      </c>
    </row>
    <row r="444" spans="1:10" s="30" customFormat="1" ht="14.25">
      <c r="A444" s="31">
        <v>598</v>
      </c>
      <c r="B444" s="32" t="s">
        <v>457</v>
      </c>
      <c r="C444" s="33" t="s">
        <v>18</v>
      </c>
      <c r="D444" s="29">
        <v>60000</v>
      </c>
      <c r="E444" s="29">
        <v>85001</v>
      </c>
      <c r="F444" s="29">
        <v>85001</v>
      </c>
      <c r="G444" s="29">
        <v>85001</v>
      </c>
      <c r="H444" s="29">
        <v>85001</v>
      </c>
      <c r="I444" s="29">
        <v>85001</v>
      </c>
      <c r="J444" s="29">
        <v>85001</v>
      </c>
    </row>
    <row r="445" spans="1:10" s="30" customFormat="1" ht="14.25">
      <c r="A445" s="31">
        <v>599</v>
      </c>
      <c r="B445" s="32" t="s">
        <v>458</v>
      </c>
      <c r="C445" s="33" t="s">
        <v>18</v>
      </c>
      <c r="D445" s="29">
        <v>61001</v>
      </c>
      <c r="E445" s="29">
        <v>51999</v>
      </c>
      <c r="F445" s="29">
        <v>42999</v>
      </c>
      <c r="G445" s="29">
        <v>36999</v>
      </c>
      <c r="H445" s="29">
        <v>42999</v>
      </c>
      <c r="I445" s="29">
        <v>42999</v>
      </c>
      <c r="J445" s="29">
        <v>51999</v>
      </c>
    </row>
    <row r="446" spans="1:10" s="30" customFormat="1" ht="14.25">
      <c r="A446" s="31">
        <v>600</v>
      </c>
      <c r="B446" s="32" t="s">
        <v>459</v>
      </c>
      <c r="C446" s="33" t="s">
        <v>15</v>
      </c>
      <c r="D446" s="29">
        <v>280999</v>
      </c>
      <c r="E446" s="29">
        <v>227000</v>
      </c>
      <c r="F446" s="29">
        <v>227000</v>
      </c>
      <c r="G446" s="29">
        <v>249000</v>
      </c>
      <c r="H446" s="29">
        <v>227000</v>
      </c>
      <c r="I446" s="29">
        <v>227000</v>
      </c>
      <c r="J446" s="29">
        <v>227000</v>
      </c>
    </row>
    <row r="447" spans="1:10" s="30" customFormat="1" ht="14.25">
      <c r="A447" s="31">
        <v>601</v>
      </c>
      <c r="B447" s="32" t="s">
        <v>460</v>
      </c>
      <c r="C447" s="33" t="s">
        <v>15</v>
      </c>
      <c r="D447" s="29">
        <v>105000</v>
      </c>
      <c r="E447" s="29">
        <v>74000</v>
      </c>
      <c r="F447" s="29">
        <v>75000</v>
      </c>
      <c r="G447" s="29">
        <v>124000</v>
      </c>
      <c r="H447" s="29">
        <v>75000</v>
      </c>
      <c r="I447" s="29">
        <v>75000</v>
      </c>
      <c r="J447" s="29">
        <v>74000</v>
      </c>
    </row>
    <row r="448" spans="1:10" s="30" customFormat="1" ht="14.25">
      <c r="A448" s="31">
        <v>603</v>
      </c>
      <c r="B448" s="32" t="s">
        <v>461</v>
      </c>
      <c r="C448" s="33" t="s">
        <v>15</v>
      </c>
      <c r="D448" s="29">
        <v>41000</v>
      </c>
      <c r="E448" s="29">
        <v>506000</v>
      </c>
      <c r="F448" s="9" t="s">
        <v>19</v>
      </c>
      <c r="G448" s="9" t="s">
        <v>19</v>
      </c>
      <c r="H448" s="9" t="s">
        <v>19</v>
      </c>
      <c r="I448" s="9" t="s">
        <v>19</v>
      </c>
      <c r="J448" s="29">
        <v>506000</v>
      </c>
    </row>
    <row r="449" spans="1:10" s="30" customFormat="1" ht="14.25">
      <c r="A449" s="31">
        <v>604</v>
      </c>
      <c r="B449" s="32" t="s">
        <v>462</v>
      </c>
      <c r="C449" s="33" t="s">
        <v>15</v>
      </c>
      <c r="D449" s="29">
        <v>202000</v>
      </c>
      <c r="E449" s="29">
        <v>76001</v>
      </c>
      <c r="F449" s="29">
        <v>76001</v>
      </c>
      <c r="G449" s="29">
        <v>45000</v>
      </c>
      <c r="H449" s="29">
        <v>76001</v>
      </c>
      <c r="I449" s="29">
        <v>76001</v>
      </c>
      <c r="J449" s="29">
        <v>76001</v>
      </c>
    </row>
    <row r="450" spans="1:10" s="30" customFormat="1" ht="14.25">
      <c r="A450" s="31">
        <v>605</v>
      </c>
      <c r="B450" s="32" t="s">
        <v>463</v>
      </c>
      <c r="C450" s="33" t="s">
        <v>15</v>
      </c>
      <c r="D450" s="29">
        <v>104000</v>
      </c>
      <c r="E450" s="29">
        <v>85001</v>
      </c>
      <c r="F450" s="29">
        <v>85001</v>
      </c>
      <c r="G450" s="29">
        <v>85001</v>
      </c>
      <c r="H450" s="29">
        <v>85001</v>
      </c>
      <c r="I450" s="29">
        <v>85001</v>
      </c>
      <c r="J450" s="29">
        <v>85001</v>
      </c>
    </row>
    <row r="451" spans="1:10" s="30" customFormat="1" thickBot="1">
      <c r="A451" s="37">
        <v>606</v>
      </c>
      <c r="B451" s="38" t="s">
        <v>464</v>
      </c>
      <c r="C451" s="39" t="s">
        <v>15</v>
      </c>
      <c r="D451" s="40">
        <v>105000</v>
      </c>
      <c r="E451" s="40">
        <v>74000</v>
      </c>
      <c r="F451" s="40">
        <v>75000</v>
      </c>
      <c r="G451" s="40">
        <v>31000</v>
      </c>
      <c r="H451" s="40">
        <v>75000</v>
      </c>
      <c r="I451" s="40">
        <v>75000</v>
      </c>
      <c r="J451" s="40">
        <v>74000</v>
      </c>
    </row>
  </sheetData>
  <mergeCells count="2">
    <mergeCell ref="A6:J6"/>
    <mergeCell ref="A1:J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ESTUDIO DE MERCADO</vt:lpstr>
      <vt:lpstr>VALOR HISTORICO - PRESENTE</vt:lpstr>
      <vt:lpstr>COTIZACIÓN CARCO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Ricardo Diaz Baquero</dc:creator>
  <cp:lastModifiedBy>Cristian David Alfaro Basto</cp:lastModifiedBy>
  <dcterms:created xsi:type="dcterms:W3CDTF">2026-03-05T21:39:33Z</dcterms:created>
  <dcterms:modified xsi:type="dcterms:W3CDTF">2026-08-13T21:46:32Z</dcterms:modified>
</cp:coreProperties>
</file>