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mc:AlternateContent xmlns:mc="http://schemas.openxmlformats.org/markup-compatibility/2006">
    <mc:Choice Requires="x15">
      <x15ac:absPath xmlns:x15ac="http://schemas.microsoft.com/office/spreadsheetml/2010/11/ac" url="https://fiscaliagovco-my.sharepoint.com/personal/leticia_diaz_fiscalia_gov_co/Documents/2026/SUBASTAS/FGN-NC-IPSE-0019-2026 EQUIPOS DE COMPUTO/PROYECTO/"/>
    </mc:Choice>
  </mc:AlternateContent>
  <xr:revisionPtr revIDLastSave="0" documentId="8_{85CB30EB-0432-43CF-810B-BB81B5C59ADD}" xr6:coauthVersionLast="47" xr6:coauthVersionMax="47" xr10:uidLastSave="{00000000-0000-0000-0000-000000000000}"/>
  <bookViews>
    <workbookView xWindow="-120" yWindow="-120" windowWidth="29040" windowHeight="15720" xr2:uid="{82C9A799-76C1-481E-8C98-18FAC14E3077}"/>
  </bookViews>
  <sheets>
    <sheet name="ANEXO3." sheetId="2" r:id="rId1"/>
    <sheet name="Hoja1" sheetId="1" r:id="rId2"/>
  </sheets>
  <externalReferences>
    <externalReference r:id="rId3"/>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19" i="2" l="1"/>
  <c r="F10" i="2"/>
  <c r="G10" i="2" s="1"/>
  <c r="F9" i="2"/>
  <c r="G9" i="2" s="1"/>
  <c r="H9" i="2" s="1"/>
  <c r="I9" i="2" s="1"/>
  <c r="F8" i="2"/>
  <c r="G8" i="2" s="1"/>
  <c r="H8" i="2" s="1"/>
  <c r="I8" i="2" s="1"/>
  <c r="F7" i="2"/>
  <c r="G7" i="2" s="1"/>
  <c r="H7" i="2" s="1"/>
  <c r="I7" i="2" s="1"/>
  <c r="C3" i="2"/>
  <c r="H10" i="2" l="1"/>
  <c r="I10" i="2" s="1"/>
  <c r="I11" i="2" s="1"/>
</calcChain>
</file>

<file path=xl/sharedStrings.xml><?xml version="1.0" encoding="utf-8"?>
<sst xmlns="http://schemas.openxmlformats.org/spreadsheetml/2006/main" count="22" uniqueCount="19">
  <si>
    <t>ANEXO 3</t>
  </si>
  <si>
    <t>ESTUDIO DE MERCADO DEFINITIVO</t>
  </si>
  <si>
    <t>ITEM</t>
  </si>
  <si>
    <t>DESCRIPCIÓN</t>
  </si>
  <si>
    <t>UNIDAD DE MEDIDA</t>
  </si>
  <si>
    <t>CANTIDAD</t>
  </si>
  <si>
    <t>VALOR SELECCIONADO</t>
  </si>
  <si>
    <t>VALOR UNITARIO SIN IVA</t>
  </si>
  <si>
    <t>IVA</t>
  </si>
  <si>
    <t>VALOR UNITARIO INCLUIDO IVA</t>
  </si>
  <si>
    <t>VALOR TOTAL INCLUIDO IVA</t>
  </si>
  <si>
    <t>Computador Portátil 
(Según Especificaciones Técnicas)</t>
  </si>
  <si>
    <t>Unidad</t>
  </si>
  <si>
    <t>Computador Portátil de Alto Rendimiento
(Según Especificaciones Técnicas)</t>
  </si>
  <si>
    <t>WorkStation
(Según Especificaciones Técnicas)</t>
  </si>
  <si>
    <t>Computador de Escritorio
(Según Especificaciones Técnicas)</t>
  </si>
  <si>
    <t>TOTAL ………………..</t>
  </si>
  <si>
    <r>
      <rPr>
        <b/>
        <sz val="10"/>
        <color theme="1"/>
        <rFont val="Arial Narrow"/>
        <charset val="134"/>
      </rPr>
      <t>NOTA:</t>
    </r>
    <r>
      <rPr>
        <sz val="10"/>
        <color theme="1"/>
        <rFont val="Arial Narrow"/>
        <charset val="134"/>
      </rPr>
      <t xml:space="preserve">
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
</t>
    </r>
  </si>
  <si>
    <t>Fecha de elaboración: 10/06/2026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</si>
</sst>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quot;#,##0"/>
  </numFmts>
  <fonts count="13">
    <font>
      <sz val="11"/>
      <color theme="1"/>
      <name val="Aptos Narrow"/>
      <family val="2"/>
      <scheme val="minor"/>
    </font>
    <font>
      <sz val="11"/>
      <color theme="1"/>
      <name val="Aptos Narrow"/>
      <charset val="134"/>
      <scheme val="minor"/>
    </font>
    <font>
      <b/>
      <sz val="11"/>
      <color theme="1"/>
      <name val="Arial Narrow"/>
      <charset val="134"/>
    </font>
    <font>
      <sz val="11"/>
      <color theme="1"/>
      <name val="Arial Narrow"/>
      <charset val="134"/>
    </font>
    <font>
      <b/>
      <sz val="8"/>
      <color theme="1"/>
      <name val="Arial Narrow"/>
      <charset val="134"/>
    </font>
    <font>
      <sz val="10"/>
      <color theme="1"/>
      <name val="Arial Narrow"/>
      <charset val="134"/>
    </font>
    <font>
      <b/>
      <sz val="10"/>
      <color theme="1"/>
      <name val="Arial Narrow"/>
      <charset val="134"/>
    </font>
    <font>
      <sz val="10"/>
      <color theme="1"/>
      <name val="Aptos Narrow"/>
      <charset val="134"/>
      <scheme val="minor"/>
    </font>
    <font>
      <b/>
      <sz val="12"/>
      <color theme="1"/>
      <name val="Arial Narrow"/>
      <charset val="134"/>
    </font>
    <font>
      <sz val="12"/>
      <color rgb="FFFF0000"/>
      <name val="Arial Narrow"/>
      <charset val="134"/>
    </font>
    <font>
      <sz val="12"/>
      <color theme="1"/>
      <name val="Arial Narrow"/>
      <charset val="134"/>
    </font>
    <font>
      <b/>
      <sz val="12"/>
      <color rgb="FFFF0000"/>
      <name val="Arial Narrow"/>
      <charset val="134"/>
    </font>
    <font>
      <sz val="12"/>
      <color rgb="FF44546A"/>
      <name val="Arial"/>
      <charset val="134"/>
    </font>
  </fonts>
  <fills count="4">
    <fill>
      <patternFill patternType="none"/>
    </fill>
    <fill>
      <patternFill patternType="gray125"/>
    </fill>
    <fill>
      <patternFill patternType="solid">
        <fgColor theme="3" tint="0.79992065187536243"/>
        <bgColor indexed="64"/>
      </patternFill>
    </fill>
    <fill>
      <patternFill patternType="solid">
        <fgColor rgb="FFD9D9D9"/>
        <bgColor indexed="64"/>
      </patternFill>
    </fill>
  </fills>
  <borders count="10">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0" fontId="1" fillId="0" borderId="0"/>
  </cellStyleXfs>
  <cellXfs count="42">
    <xf numFmtId="0" fontId="0" fillId="0" borderId="0" xfId="0"/>
    <xf numFmtId="0" fontId="3" fillId="0" borderId="0" xfId="1" applyFont="1" applyAlignment="1">
      <alignment vertical="center"/>
    </xf>
    <xf numFmtId="0" fontId="1" fillId="0" borderId="0" xfId="1" applyAlignment="1">
      <alignment horizontal="center" vertical="center"/>
    </xf>
    <xf numFmtId="0" fontId="2" fillId="0" borderId="0" xfId="1" applyFont="1" applyAlignment="1">
      <alignment horizontal="center" vertical="center" wrapText="1"/>
    </xf>
    <xf numFmtId="0" fontId="1" fillId="0" borderId="0" xfId="1" applyAlignment="1">
      <alignment horizontal="center" vertical="center" wrapText="1"/>
    </xf>
    <xf numFmtId="0" fontId="3" fillId="0" borderId="0" xfId="1" applyFont="1" applyAlignment="1">
      <alignment horizontal="center" vertical="center"/>
    </xf>
    <xf numFmtId="0" fontId="2" fillId="0" borderId="0" xfId="1" applyFont="1" applyAlignment="1">
      <alignment vertical="center"/>
    </xf>
    <xf numFmtId="0" fontId="4" fillId="3" borderId="8" xfId="1" applyFont="1" applyFill="1" applyBorder="1" applyAlignment="1">
      <alignment horizontal="center" vertical="center" wrapText="1"/>
    </xf>
    <xf numFmtId="0" fontId="3" fillId="0" borderId="9" xfId="1" applyFont="1" applyBorder="1" applyAlignment="1">
      <alignment horizontal="center" vertical="center" wrapText="1"/>
    </xf>
    <xf numFmtId="0" fontId="3" fillId="0" borderId="9" xfId="1" applyFont="1" applyBorder="1" applyAlignment="1">
      <alignment horizontal="left" vertical="center" wrapText="1"/>
    </xf>
    <xf numFmtId="3" fontId="3" fillId="0" borderId="8" xfId="1" applyNumberFormat="1" applyFont="1" applyBorder="1" applyAlignment="1">
      <alignment horizontal="center" vertical="center" wrapText="1"/>
    </xf>
    <xf numFmtId="164" fontId="3" fillId="0" borderId="8" xfId="1" applyNumberFormat="1" applyFont="1" applyBorder="1" applyAlignment="1">
      <alignment horizontal="center" vertical="center"/>
    </xf>
    <xf numFmtId="0" fontId="3" fillId="0" borderId="8" xfId="1" applyFont="1" applyBorder="1" applyAlignment="1">
      <alignment horizontal="center" vertical="center" wrapText="1"/>
    </xf>
    <xf numFmtId="0" fontId="3" fillId="0" borderId="8" xfId="1" applyFont="1" applyBorder="1" applyAlignment="1">
      <alignment horizontal="left" vertical="center" wrapText="1"/>
    </xf>
    <xf numFmtId="164" fontId="2" fillId="2" borderId="9" xfId="1" applyNumberFormat="1" applyFont="1" applyFill="1" applyBorder="1" applyAlignment="1">
      <alignment horizontal="center" vertical="center"/>
    </xf>
    <xf numFmtId="0" fontId="3" fillId="0" borderId="0" xfId="1" applyFont="1" applyAlignment="1">
      <alignment horizontal="left" vertical="center" wrapText="1"/>
    </xf>
    <xf numFmtId="164" fontId="2" fillId="0" borderId="0" xfId="1" applyNumberFormat="1" applyFont="1" applyAlignment="1">
      <alignment vertical="center"/>
    </xf>
    <xf numFmtId="0" fontId="8" fillId="0" borderId="0" xfId="1" applyFont="1"/>
    <xf numFmtId="0" fontId="9" fillId="0" borderId="0" xfId="1" applyFont="1"/>
    <xf numFmtId="0" fontId="10" fillId="0" borderId="0" xfId="1" applyFont="1"/>
    <xf numFmtId="3" fontId="10" fillId="0" borderId="0" xfId="1" applyNumberFormat="1" applyFont="1"/>
    <xf numFmtId="0" fontId="11" fillId="0" borderId="0" xfId="1" applyFont="1"/>
    <xf numFmtId="0" fontId="10" fillId="0" borderId="0" xfId="1" applyFont="1" applyAlignment="1">
      <alignment horizontal="left"/>
    </xf>
    <xf numFmtId="0" fontId="12" fillId="0" borderId="0" xfId="1" applyFont="1"/>
    <xf numFmtId="165" fontId="10" fillId="0" borderId="0" xfId="1" applyNumberFormat="1" applyFont="1"/>
    <xf numFmtId="0" fontId="10" fillId="0" borderId="0" xfId="1" applyFont="1" applyAlignment="1">
      <alignment horizontal="center"/>
    </xf>
    <xf numFmtId="0" fontId="3" fillId="0" borderId="0" xfId="1" applyFont="1" applyAlignment="1">
      <alignment horizontal="left" vertical="center"/>
    </xf>
    <xf numFmtId="0" fontId="3" fillId="2" borderId="8" xfId="1" applyFont="1" applyFill="1" applyBorder="1" applyAlignment="1">
      <alignment horizontal="left" vertical="center" wrapText="1"/>
    </xf>
    <xf numFmtId="0" fontId="5" fillId="0" borderId="0" xfId="1" applyFont="1" applyAlignment="1">
      <alignment vertical="center" wrapText="1"/>
    </xf>
    <xf numFmtId="0" fontId="7" fillId="0" borderId="0" xfId="1" applyFont="1" applyAlignment="1">
      <alignment vertical="center" wrapText="1"/>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2" fillId="0" borderId="4" xfId="1" applyFont="1" applyBorder="1" applyAlignment="1">
      <alignment horizontal="center" vertical="center"/>
    </xf>
    <xf numFmtId="0" fontId="1" fillId="0" borderId="5" xfId="1" applyBorder="1" applyAlignment="1">
      <alignment horizontal="center" vertical="center"/>
    </xf>
    <xf numFmtId="0" fontId="1" fillId="0" borderId="6" xfId="1" applyBorder="1" applyAlignment="1">
      <alignment horizontal="center" vertical="center"/>
    </xf>
    <xf numFmtId="0" fontId="1" fillId="0" borderId="7" xfId="1" applyBorder="1" applyAlignment="1">
      <alignment horizontal="center" vertical="center"/>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3" borderId="8" xfId="1" applyFont="1" applyFill="1" applyBorder="1" applyAlignment="1">
      <alignment horizontal="center" vertical="center" wrapText="1"/>
    </xf>
    <xf numFmtId="0" fontId="2" fillId="2" borderId="8" xfId="1" applyFont="1" applyFill="1" applyBorder="1" applyAlignment="1">
      <alignment horizontal="center" vertical="center" wrapText="1"/>
    </xf>
  </cellXfs>
  <cellStyles count="2">
    <cellStyle name="Normal" xfId="0" builtinId="0"/>
    <cellStyle name="Normal 2" xfId="1" xr:uid="{17B4F63E-0137-4722-B64A-99FD1A2518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276225</xdr:colOff>
      <xdr:row>1</xdr:row>
      <xdr:rowOff>304801</xdr:rowOff>
    </xdr:from>
    <xdr:to>
      <xdr:col>1</xdr:col>
      <xdr:colOff>1924050</xdr:colOff>
      <xdr:row>2</xdr:row>
      <xdr:rowOff>412206</xdr:rowOff>
    </xdr:to>
    <xdr:pic>
      <xdr:nvPicPr>
        <xdr:cNvPr id="2" name="Imagen 1">
          <a:extLst>
            <a:ext uri="{FF2B5EF4-FFF2-40B4-BE49-F238E27FC236}">
              <a16:creationId xmlns:a16="http://schemas.microsoft.com/office/drawing/2014/main" id="{D9B2FD69-BDF4-4BA2-9C56-CBE1E0E84721}"/>
            </a:ext>
          </a:extLst>
        </xdr:cNvPr>
        <xdr:cNvPicPr>
          <a:picLocks noChangeAspect="1"/>
        </xdr:cNvPicPr>
      </xdr:nvPicPr>
      <xdr:blipFill>
        <a:blip xmlns:r="http://schemas.openxmlformats.org/officeDocument/2006/relationships" r:embed="rId1"/>
        <a:stretch>
          <a:fillRect/>
        </a:stretch>
      </xdr:blipFill>
      <xdr:spPr>
        <a:xfrm>
          <a:off x="276225" y="609601"/>
          <a:ext cx="2085975" cy="421730"/>
        </a:xfrm>
        <a:prstGeom prst="rect">
          <a:avLst/>
        </a:prstGeom>
      </xdr:spPr>
    </xdr:pic>
    <xdr:clientData/>
  </xdr:twoCellAnchor>
  <xdr:twoCellAnchor editAs="oneCell">
    <xdr:from>
      <xdr:col>0</xdr:col>
      <xdr:colOff>133350</xdr:colOff>
      <xdr:row>17</xdr:row>
      <xdr:rowOff>51223</xdr:rowOff>
    </xdr:from>
    <xdr:to>
      <xdr:col>4</xdr:col>
      <xdr:colOff>19050</xdr:colOff>
      <xdr:row>20</xdr:row>
      <xdr:rowOff>57320</xdr:rowOff>
    </xdr:to>
    <xdr:pic>
      <xdr:nvPicPr>
        <xdr:cNvPr id="3" name="Imagen 2">
          <a:extLst>
            <a:ext uri="{FF2B5EF4-FFF2-40B4-BE49-F238E27FC236}">
              <a16:creationId xmlns:a16="http://schemas.microsoft.com/office/drawing/2014/main" id="{EFE06A72-5FB0-43BF-BAF0-79722D558499}"/>
            </a:ext>
          </a:extLst>
        </xdr:cNvPr>
        <xdr:cNvPicPr>
          <a:picLocks noChangeAspect="1"/>
        </xdr:cNvPicPr>
      </xdr:nvPicPr>
      <xdr:blipFill>
        <a:blip xmlns:r="http://schemas.openxmlformats.org/officeDocument/2006/relationships" r:embed="rId2"/>
        <a:stretch>
          <a:fillRect/>
        </a:stretch>
      </xdr:blipFill>
      <xdr:spPr>
        <a:xfrm>
          <a:off x="133350" y="8242723"/>
          <a:ext cx="4457700" cy="987172"/>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ESTUDIO%20DE%20SECTOR/1.%20Estudio%20del%20Sector%20Adq%20Equipos%20Computov2.xlsx" TargetMode="External"/><Relationship Id="rId2" Type="http://schemas.openxmlformats.org/officeDocument/2006/relationships/externalLinkPath" Target="https://fiscaliagovco-my.sharepoint.com/personal/leticia_diaz_fiscalia_gov_co/Documents/2026/SUBASTAS/FGN-NC-IPSE-0019-2026%20EQUIPOS%20DE%20COMPUTO/ESTUDIO%20DE%20SECTOR/1.%20Estudio%20del%20Sector%20Adq%20Equipos%20Computov2.xlsx" TargetMode="External"/><Relationship Id="rId1" Type="http://schemas.openxmlformats.org/officeDocument/2006/relationships/externalLinkPath" Target="/personal/leticia_diaz_fiscalia_gov_co/Documents/2026/SUBASTAS/FGN-NC-IPSE-0019-2026%20EQUIPOS%20DE%20COMPUTO/ESTUDIO%20DE%20SECTOR/1.%20Estudio%20del%20Sector%20Adq%20Equipos%20Computo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EXO 1"/>
      <sheetName val="ANEXO 2"/>
      <sheetName val="ANEXO 2.."/>
      <sheetName val="ANEXO3."/>
    </sheetNames>
    <sheetDataSet>
      <sheetData sheetId="0"/>
      <sheetData sheetId="1"/>
      <sheetData sheetId="2">
        <row r="3">
          <cell r="C3" t="str">
            <v>ADQUISICIÓN DE EQUIPOS DE CÓMPUTO PARA LA FISCALÍA GENERAL DE LA
NACIÓN</v>
          </cell>
        </row>
        <row r="7">
          <cell r="K7">
            <v>8244781.8700000001</v>
          </cell>
        </row>
        <row r="8">
          <cell r="K8">
            <v>12071701.18</v>
          </cell>
        </row>
        <row r="9">
          <cell r="K9">
            <v>27803351.800000001</v>
          </cell>
        </row>
        <row r="10">
          <cell r="K10">
            <v>7540647.1699999999</v>
          </cell>
        </row>
      </sheetData>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AA161-2E35-436A-BFE5-32DAE8AD5F53}">
  <dimension ref="A1:R27"/>
  <sheetViews>
    <sheetView showGridLines="0" tabSelected="1" workbookViewId="0">
      <selection activeCell="I6" sqref="I6"/>
    </sheetView>
  </sheetViews>
  <sheetFormatPr defaultColWidth="11.42578125" defaultRowHeight="16.5"/>
  <cols>
    <col min="1" max="1" width="6.5703125" style="1" customWidth="1"/>
    <col min="2" max="2" width="38.85546875" style="26" customWidth="1"/>
    <col min="3" max="3" width="11.42578125" style="1"/>
    <col min="4" max="4" width="11.7109375" style="1" customWidth="1"/>
    <col min="5" max="5" width="2.85546875" style="1" customWidth="1"/>
    <col min="6" max="6" width="15.7109375" style="1" customWidth="1"/>
    <col min="7" max="8" width="14.28515625" style="1" customWidth="1"/>
    <col min="9" max="9" width="17.42578125" style="1" customWidth="1"/>
    <col min="10" max="16384" width="11.42578125" style="1"/>
  </cols>
  <sheetData>
    <row r="1" spans="1:9" ht="24" customHeight="1" thickBot="1">
      <c r="A1" s="30" t="s">
        <v>0</v>
      </c>
      <c r="B1" s="31"/>
      <c r="C1" s="31"/>
      <c r="D1" s="31"/>
      <c r="E1" s="31"/>
      <c r="F1" s="31"/>
      <c r="G1" s="31"/>
      <c r="H1" s="31"/>
      <c r="I1" s="32"/>
    </row>
    <row r="2" spans="1:9" ht="24.75" customHeight="1" thickBot="1">
      <c r="A2" s="33"/>
      <c r="B2" s="34"/>
      <c r="C2" s="30" t="s">
        <v>1</v>
      </c>
      <c r="D2" s="31"/>
      <c r="E2" s="31"/>
      <c r="F2" s="31"/>
      <c r="G2" s="31"/>
      <c r="H2" s="31"/>
      <c r="I2" s="32"/>
    </row>
    <row r="3" spans="1:9" ht="53.25" customHeight="1" thickBot="1">
      <c r="A3" s="35"/>
      <c r="B3" s="36"/>
      <c r="C3" s="37" t="str">
        <f>'[1]ANEXO 2..'!C3:N3</f>
        <v>ADQUISICIÓN DE EQUIPOS DE CÓMPUTO PARA LA FISCALÍA GENERAL DE LA
NACIÓN</v>
      </c>
      <c r="D3" s="38"/>
      <c r="E3" s="38"/>
      <c r="F3" s="38"/>
      <c r="G3" s="38"/>
      <c r="H3" s="38"/>
      <c r="I3" s="39"/>
    </row>
    <row r="4" spans="1:9" ht="29.25" customHeight="1">
      <c r="A4" s="2"/>
      <c r="B4" s="2"/>
      <c r="C4" s="3"/>
      <c r="D4" s="4"/>
      <c r="E4" s="4"/>
    </row>
    <row r="5" spans="1:9" ht="34.5" customHeight="1">
      <c r="A5" s="40" t="s">
        <v>2</v>
      </c>
      <c r="B5" s="40" t="s">
        <v>3</v>
      </c>
      <c r="C5" s="40" t="s">
        <v>4</v>
      </c>
      <c r="D5" s="40" t="s">
        <v>5</v>
      </c>
      <c r="E5" s="5"/>
      <c r="F5" s="41" t="s">
        <v>6</v>
      </c>
      <c r="G5" s="41"/>
      <c r="H5" s="41"/>
      <c r="I5" s="41"/>
    </row>
    <row r="6" spans="1:9" s="6" customFormat="1" ht="47.25" customHeight="1">
      <c r="A6" s="40"/>
      <c r="B6" s="40"/>
      <c r="C6" s="40"/>
      <c r="D6" s="40"/>
      <c r="F6" s="7" t="s">
        <v>7</v>
      </c>
      <c r="G6" s="7" t="s">
        <v>8</v>
      </c>
      <c r="H6" s="7" t="s">
        <v>9</v>
      </c>
      <c r="I6" s="7" t="s">
        <v>10</v>
      </c>
    </row>
    <row r="7" spans="1:9" ht="65.25" customHeight="1">
      <c r="A7" s="8">
        <v>1</v>
      </c>
      <c r="B7" s="9" t="s">
        <v>11</v>
      </c>
      <c r="C7" s="8" t="s">
        <v>12</v>
      </c>
      <c r="D7" s="10">
        <v>550</v>
      </c>
      <c r="F7" s="11">
        <f>'[1]ANEXO 2..'!K7</f>
        <v>8244781.8700000001</v>
      </c>
      <c r="G7" s="11">
        <f>ROUND(F7*19%,2)</f>
        <v>1566508.56</v>
      </c>
      <c r="H7" s="11">
        <f>ROUND(F7+G7,2)</f>
        <v>9811290.4299999997</v>
      </c>
      <c r="I7" s="11">
        <f>ROUND(H7*D7,2)</f>
        <v>5396209736.5</v>
      </c>
    </row>
    <row r="8" spans="1:9" ht="52.5" customHeight="1">
      <c r="A8" s="12">
        <v>2</v>
      </c>
      <c r="B8" s="13" t="s">
        <v>13</v>
      </c>
      <c r="C8" s="8" t="s">
        <v>12</v>
      </c>
      <c r="D8" s="10">
        <v>100</v>
      </c>
      <c r="F8" s="11">
        <f>'[1]ANEXO 2..'!K8</f>
        <v>12071701.18</v>
      </c>
      <c r="G8" s="11">
        <f t="shared" ref="G8:G10" si="0">ROUND(F8*19%,2)</f>
        <v>2293623.2200000002</v>
      </c>
      <c r="H8" s="11">
        <f t="shared" ref="H8:H10" si="1">ROUND(F8+G8,2)</f>
        <v>14365324.4</v>
      </c>
      <c r="I8" s="11">
        <f t="shared" ref="I8:I10" si="2">ROUND(H8*D8,2)</f>
        <v>1436532440</v>
      </c>
    </row>
    <row r="9" spans="1:9" ht="53.25" customHeight="1">
      <c r="A9" s="12">
        <v>3</v>
      </c>
      <c r="B9" s="13" t="s">
        <v>14</v>
      </c>
      <c r="C9" s="8" t="s">
        <v>12</v>
      </c>
      <c r="D9" s="10">
        <v>100</v>
      </c>
      <c r="F9" s="11">
        <f>'[1]ANEXO 2..'!K9</f>
        <v>27803351.800000001</v>
      </c>
      <c r="G9" s="11">
        <f t="shared" si="0"/>
        <v>5282636.84</v>
      </c>
      <c r="H9" s="11">
        <f t="shared" si="1"/>
        <v>33085988.640000001</v>
      </c>
      <c r="I9" s="11">
        <f t="shared" si="2"/>
        <v>3308598864</v>
      </c>
    </row>
    <row r="10" spans="1:9" ht="54" customHeight="1">
      <c r="A10" s="8">
        <v>4</v>
      </c>
      <c r="B10" s="13" t="s">
        <v>15</v>
      </c>
      <c r="C10" s="8" t="s">
        <v>12</v>
      </c>
      <c r="D10" s="10">
        <v>550</v>
      </c>
      <c r="F10" s="11">
        <f>'[1]ANEXO 2..'!K10</f>
        <v>7540647.1699999999</v>
      </c>
      <c r="G10" s="11">
        <f t="shared" si="0"/>
        <v>1432722.96</v>
      </c>
      <c r="H10" s="11">
        <f t="shared" si="1"/>
        <v>8973370.1300000008</v>
      </c>
      <c r="I10" s="11">
        <f t="shared" si="2"/>
        <v>4935353571.5</v>
      </c>
    </row>
    <row r="11" spans="1:9" ht="33" customHeight="1">
      <c r="A11" s="27" t="s">
        <v>16</v>
      </c>
      <c r="B11" s="27"/>
      <c r="C11" s="27"/>
      <c r="D11" s="27"/>
      <c r="I11" s="14">
        <f>SUM(I7:I10)</f>
        <v>15076694612</v>
      </c>
    </row>
    <row r="12" spans="1:9" ht="21.75" customHeight="1">
      <c r="A12" s="15"/>
      <c r="B12" s="15"/>
      <c r="C12" s="15"/>
      <c r="D12" s="15"/>
      <c r="I12" s="16"/>
    </row>
    <row r="13" spans="1:9" ht="89.25" customHeight="1">
      <c r="A13" s="28" t="s">
        <v>17</v>
      </c>
      <c r="B13" s="29"/>
      <c r="C13" s="29"/>
      <c r="D13" s="29"/>
    </row>
    <row r="14" spans="1:9" s="19" customFormat="1" ht="15.75">
      <c r="A14" s="17" t="s">
        <v>18</v>
      </c>
      <c r="B14" s="18"/>
      <c r="D14" s="20"/>
    </row>
    <row r="15" spans="1:9" s="19" customFormat="1" ht="15.75">
      <c r="A15" s="21"/>
      <c r="B15" s="18"/>
      <c r="D15" s="20"/>
    </row>
    <row r="16" spans="1:9" s="19" customFormat="1" ht="15.75">
      <c r="A16" s="17"/>
      <c r="D16" s="20"/>
    </row>
    <row r="17" spans="1:18" s="19" customFormat="1" ht="15.75">
      <c r="A17" s="22"/>
      <c r="D17" s="22"/>
    </row>
    <row r="18" spans="1:18" s="19" customFormat="1" ht="45.75" customHeight="1">
      <c r="A18" s="22"/>
      <c r="D18" s="22"/>
    </row>
    <row r="19" spans="1:18" s="19" customFormat="1" ht="15.75">
      <c r="A19" s="22"/>
      <c r="D19" s="22"/>
      <c r="I19" s="23"/>
      <c r="N19" s="19" t="str">
        <f>LOWER(I19)</f>
        <v/>
      </c>
      <c r="P19" s="24"/>
      <c r="R19" s="24"/>
    </row>
    <row r="20" spans="1:18" s="19" customFormat="1" ht="15.75">
      <c r="A20" s="22"/>
      <c r="D20" s="22"/>
    </row>
    <row r="21" spans="1:18" s="19" customFormat="1" ht="15.75">
      <c r="A21" s="22"/>
      <c r="D21" s="22"/>
    </row>
    <row r="22" spans="1:18" s="19" customFormat="1" ht="15.75">
      <c r="A22" s="25"/>
      <c r="D22" s="20"/>
    </row>
    <row r="23" spans="1:18" s="19" customFormat="1" ht="15.75">
      <c r="A23" s="25"/>
      <c r="D23" s="20"/>
    </row>
    <row r="24" spans="1:18" s="19" customFormat="1" ht="15.75">
      <c r="A24" s="25"/>
      <c r="D24" s="20"/>
    </row>
    <row r="25" spans="1:18" s="19" customFormat="1" ht="15.75">
      <c r="A25" s="25"/>
      <c r="D25" s="20"/>
    </row>
    <row r="26" spans="1:18" s="19" customFormat="1" ht="15.75">
      <c r="A26" s="25"/>
      <c r="D26" s="20"/>
    </row>
    <row r="27" spans="1:18" s="19" customFormat="1" ht="15.75">
      <c r="A27" s="25"/>
      <c r="D27" s="20"/>
    </row>
  </sheetData>
  <mergeCells count="11">
    <mergeCell ref="A11:D11"/>
    <mergeCell ref="A13:D13"/>
    <mergeCell ref="A1:I1"/>
    <mergeCell ref="A2:B3"/>
    <mergeCell ref="C2:I2"/>
    <mergeCell ref="C3:I3"/>
    <mergeCell ref="A5:A6"/>
    <mergeCell ref="B5:B6"/>
    <mergeCell ref="C5:C6"/>
    <mergeCell ref="D5:D6"/>
    <mergeCell ref="F5:I5"/>
  </mergeCells>
  <printOptions horizontalCentered="1"/>
  <pageMargins left="0.70866141732283505" right="0.70866141732283505" top="0.74803149606299202" bottom="0.74803149606299202" header="0.31496062992126" footer="0.31496062992126"/>
  <pageSetup scale="65"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FE149-FF3F-4A08-BED4-5E2626494FE1}">
  <dimension ref="A1"/>
  <sheetViews>
    <sheetView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Leticia Diaz Silva</dc:creator>
  <cp:keywords/>
  <dc:description/>
  <cp:lastModifiedBy>Claudia Leticia Diaz Silva</cp:lastModifiedBy>
  <cp:revision/>
  <dcterms:created xsi:type="dcterms:W3CDTF">2026-07-03T16:45:05Z</dcterms:created>
  <dcterms:modified xsi:type="dcterms:W3CDTF">2026-07-29T22:08:54Z</dcterms:modified>
  <cp:category/>
  <cp:contentStatus/>
</cp:coreProperties>
</file>