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VILIDAD\Desktop\SECRETARÍA DE MOVILIDAD - 2024 - 2027\SEC.MOVILIDAD 2026\CONTRATOS\SEMAFORO\WORD\"/>
    </mc:Choice>
  </mc:AlternateContent>
  <xr:revisionPtr revIDLastSave="0" documentId="8_{8E8A8AC4-0294-4CD6-8471-7D464CB302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R07XCL32" sheetId="4" r:id="rId1"/>
  </sheets>
  <definedNames>
    <definedName name="_xlnm.Print_Area" localSheetId="0">KR07XCL32!$A$1:$F$49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4" l="1"/>
  <c r="F10" i="4"/>
  <c r="F8" i="4" l="1"/>
  <c r="F7" i="4"/>
  <c r="F43" i="4"/>
  <c r="F42" i="4"/>
  <c r="F41" i="4"/>
  <c r="F37" i="4"/>
  <c r="F36" i="4"/>
  <c r="F35" i="4"/>
  <c r="F34" i="4"/>
  <c r="F33" i="4"/>
  <c r="F32" i="4"/>
  <c r="F28" i="4"/>
  <c r="F27" i="4"/>
  <c r="F26" i="4"/>
  <c r="F25" i="4"/>
  <c r="F24" i="4"/>
  <c r="F23" i="4"/>
  <c r="F22" i="4"/>
  <c r="F18" i="4"/>
  <c r="F17" i="4"/>
  <c r="F16" i="4"/>
  <c r="F15" i="4"/>
  <c r="F14" i="4"/>
  <c r="F13" i="4"/>
  <c r="F12" i="4"/>
  <c r="F11" i="4"/>
  <c r="F9" i="4"/>
  <c r="F6" i="4"/>
  <c r="F44" i="4" l="1"/>
  <c r="F38" i="4"/>
  <c r="F29" i="4"/>
  <c r="F19" i="4"/>
  <c r="F46" i="4" l="1"/>
  <c r="F48" i="4" l="1"/>
  <c r="F47" i="4"/>
</calcChain>
</file>

<file path=xl/sharedStrings.xml><?xml version="1.0" encoding="utf-8"?>
<sst xmlns="http://schemas.openxmlformats.org/spreadsheetml/2006/main" count="125" uniqueCount="77">
  <si>
    <t>UND</t>
  </si>
  <si>
    <t>DESCRIPCIÓN</t>
  </si>
  <si>
    <t>CANTIDAD</t>
  </si>
  <si>
    <t>VALOR UNITARIO</t>
  </si>
  <si>
    <t>VALOR TOTAL</t>
  </si>
  <si>
    <t>ÍTEM</t>
  </si>
  <si>
    <t>SUBTOTAL ANTES AIU</t>
  </si>
  <si>
    <t>COMPONENTE DE OBRA CIVIL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</si>
  <si>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</si>
  <si>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</si>
  <si>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</si>
  <si>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</si>
  <si>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</si>
  <si>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</si>
  <si>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</si>
  <si>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</si>
  <si>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</si>
  <si>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</si>
  <si>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</si>
  <si>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</si>
  <si>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ML</t>
  </si>
  <si>
    <t>M3</t>
  </si>
  <si>
    <t>M2</t>
  </si>
  <si>
    <t>COMPONENTE DE AMOBLAMIENTO SEMAFÓRICO</t>
  </si>
  <si>
    <t>2.1</t>
  </si>
  <si>
    <t>2.2</t>
  </si>
  <si>
    <t>2.3</t>
  </si>
  <si>
    <t>2.4</t>
  </si>
  <si>
    <t>2.5</t>
  </si>
  <si>
    <t>2.6</t>
  </si>
  <si>
    <t>2.7</t>
  </si>
  <si>
    <t>3.1</t>
  </si>
  <si>
    <t>3.2</t>
  </si>
  <si>
    <t>3.3</t>
  </si>
  <si>
    <t>3.4</t>
  </si>
  <si>
    <t>3.5</t>
  </si>
  <si>
    <t>4.1</t>
  </si>
  <si>
    <t>COMPONENTE ELÉCTRICO</t>
  </si>
  <si>
    <t>COMPONENTE DE SERVICIOS</t>
  </si>
  <si>
    <t>Implementación de Plan de Manejo de Tránsito</t>
  </si>
  <si>
    <t>ADMINISTRACIÓN</t>
  </si>
  <si>
    <t>UTILIDAD</t>
  </si>
  <si>
    <t>SUBTOTAL COMPONENTES</t>
  </si>
  <si>
    <t xml:space="preserve">Suministro e instalación de cable para acometida eléctrica de cobre aislado de 7 hilos 2X8 AWG. </t>
  </si>
  <si>
    <t>Suministro e instalación de cable para semáforos peatonales de cobre aislado de 7 hilos 3X16 AWG.</t>
  </si>
  <si>
    <t>Suministro e instalación de cable para semáforos vehiculares de cobre aislado de 7 hilos 4X16 AWG.</t>
  </si>
  <si>
    <t>Suministro e instalación de bajante CONDUIT galvanizado de 2” EMT para conexión eléctrica de hasta 6m. (Incluye: capacete EMT, unión EMT, curva EMT).</t>
  </si>
  <si>
    <t>Suministro e instalación de dispositivos sonoros para personal en condición de discapacidad (Debe incluir fijación para instalación en semáforo S3, cumplimiento de norma NTC 4902).</t>
  </si>
  <si>
    <t>Excavación manual en material común (incluye retiro y transporte de material suelto)</t>
  </si>
  <si>
    <t>Construcción de canalización en anden en un (1) tubo PVC tipo TPD de dos pulgadas (3") de diámetro corrugado. (Incluye excavación, instalación de tubería, terminado de anden y botada de escombros)</t>
  </si>
  <si>
    <t>Construcción de andén en concreto con resistencia a la compresión de 17,5 MPA (2500 PSI), espesor de diez centímetros (0,10 m).</t>
  </si>
  <si>
    <t>Suministro e instalación de base para poste metálico para semaforización (0.8x0.80x0.8m) (Incluye: excavación, anclaje de acero, platinas, laminas soldadas, curva PVC 2", fundida y concreto 3000 PSI).</t>
  </si>
  <si>
    <t>Suministro e instalación de pedestal equipo de control con UPS. (Incluye: puerta para almacenamiento de UPS).</t>
  </si>
  <si>
    <t>4.2</t>
  </si>
  <si>
    <t>4.3</t>
  </si>
  <si>
    <t>PRESUPUESTO DE INTERSECCIONES SEMAFORIZADAS</t>
  </si>
  <si>
    <t>3.6</t>
  </si>
  <si>
    <t>Suministro e instalación de sistema de puesta a tierra para intersección semaforizada (Incluye: varilla de cobre, sales de tratamiento, cableado).</t>
  </si>
  <si>
    <t>Suministro e instalación de UPS online 2KVA. (Incluye accesorios de instalación y circuito electrico)</t>
  </si>
  <si>
    <t>KR07xCL32</t>
  </si>
  <si>
    <t>1.13</t>
  </si>
  <si>
    <t>Demolición de pompeyano existente. Incluye: demolición y retiro de escombros.</t>
  </si>
  <si>
    <t>Suministro y aplicación de pintura en plástico en frío metilmetacrilato para marcas viales espesor seco mínimo de 22 mils (por pulverización o spray)</t>
  </si>
  <si>
    <t>Suministro y aplicación de pintura acrílica líneas continuas y descontinuas de 12 cm según norma INVIAS</t>
  </si>
  <si>
    <t>Suministro y aplicación de imprimación en pintura acrílica líneas continuas y descontinuas de 12 cm según norma INVIAS</t>
  </si>
  <si>
    <t>Suministro y aplicación de imprimación en pintura de tráfico acrílica para marcas viales.</t>
  </si>
  <si>
    <t>Suministro e instalación de controlador electrónico de tráfico con capacidad para 16 grupos vehiculares o peatonales con programas residentes en la CPU, agenda de programación diaria, semanal y días festivo; modos de operación coordinados, circuitos de supervisión de verdes conflictivos, rutina de seguridad por falla de lámparas rojas, gabinete en material tipo policarbonato y/o fibra de vidrio reforzado con poliéster. Debe cumplir con protocolo de comunicaciones abierto y ser compatible con la tecnología implementada actualmente en el municipio.</t>
  </si>
  <si>
    <t>Fabricación, suministro e instalación de señal reglamentaria SR-28 de 60x60cm, reflectivo alta intensidad Tipo IV, en lámina galvanizada C-16 con pedestal sencillos en ángulo o tubo y parales en ángulo o tubo según norma</t>
  </si>
  <si>
    <t>Suministro e instalación de poste tipo mástil (T1) de 3.80 metros de altura. Tubo ASTM a 53 GRAB SCH 40. Pintado de blanco con cuatro franjas negras.</t>
  </si>
  <si>
    <t>Suministro e instalación de poste tipo ménsula (T2) de ménsula de 4.50 metros. Tubo ASTM a 53 GRAB SCH 40. Pintado de blanco con cuatro franjas negras.</t>
  </si>
  <si>
    <t>Suministro e instalación de semáforo vehicular de policarbonato (3x200mm), tres luces plenas, sistema de iluminación a LEDs, fijación a mástil (S1). Incluye accesorios de instalación.</t>
  </si>
  <si>
    <t>Suministro e instalación de semáforo vehicular de policarbonato (3x200mm), tres luces plenas, sistema de iluminación a LEDs, fijación a ménsula (S2). Incluye accesorios de instalación.</t>
  </si>
  <si>
    <t>Suministro e instalación semáforo peatonal de policarbonato (2x200mm), dos luces (silueta roja fija – silueta verde animada), sistema de iluminación a LEDs, fijación a mástil (S3). Incluye accesorios de instalación.</t>
  </si>
  <si>
    <t>Toma de volumenes vehicular para intersección semaforizada durante 2 días (1 típico y 1 atípico) durante 10 horas teniendo en cuenta clasificación, direccionalidad y hora de toma.</t>
  </si>
  <si>
    <t>Planeamiento de tráfico para intersección semaforizada (Incluye: Matriz Conflictos, Automatico semana, Plan de señales, Plan conexión y desconexión, diagrama de intersección con movimientos definidos.)</t>
  </si>
  <si>
    <t>Perforación horizontal dirigida para paso de calzada mediante TOPO (Incluye cajas de lanzamiento, tubería de cruce 3” máximo 1 ductos)</t>
  </si>
  <si>
    <t>Construcción de caja de paso sencilla (0.5x0.5m). Incluye: marco, tapa, rejilla de desagüe.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</si>
</sst>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 &quot;$&quot;\ * #,##0_ ;_ &quot;$&quot;\ * \-#,##0_ ;_ &quot;$&quot;\ * &quot;-&quot;_ ;_ @_ "/>
    <numFmt numFmtId="166" formatCode="&quot;$&quot;\ #,##0.00;[Red]&quot;$&quot;\ \-#,##0.00"/>
  </numFmts>
  <fonts count="11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name val="Arial Narrow"/>
      <family val="2"/>
    </font>
    <font>
      <sz val="11"/>
      <color rgb="FF000000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i/>
      <sz val="14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44" fontId="6" fillId="0" borderId="1" xfId="6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4" fontId="6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44" fontId="6" fillId="0" borderId="1" xfId="6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top"/>
    </xf>
    <xf numFmtId="44" fontId="5" fillId="0" borderId="1" xfId="0" applyNumberFormat="1" applyFont="1" applyBorder="1" applyAlignment="1">
      <alignment horizontal="left" vertical="top"/>
    </xf>
    <xf numFmtId="9" fontId="5" fillId="0" borderId="1" xfId="7" applyFont="1" applyFill="1" applyBorder="1" applyAlignment="1">
      <alignment horizontal="center" vertical="center"/>
    </xf>
    <xf numFmtId="44" fontId="9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 wrapText="1"/>
    </xf>
    <xf numFmtId="44" fontId="4" fillId="2" borderId="1" xfId="6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/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wrapText="1"/>
    </xf>
    <xf numFmtId="0" fontId="5" fillId="0" borderId="1" xfId="0" applyFont="1" applyBorder="1" applyAlignment="1">
      <alignment horizontal="justify" vertical="top" wrapText="1"/>
    </xf>
    <xf numFmtId="0" fontId="4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</cellXfs>
  <cellStyles count="8">
    <cellStyle name="Millares" xfId="1" builtinId="3"/>
    <cellStyle name="Millares 2 2" xfId="3" xr:uid="{00000000-0005-0000-0000-000001000000}"/>
    <cellStyle name="Moneda" xfId="6" builtinId="4"/>
    <cellStyle name="Moneda 2" xfId="5" xr:uid="{00000000-0005-0000-0000-000002000000}"/>
    <cellStyle name="Normal" xfId="0" builtinId="0"/>
    <cellStyle name="Normal 2 10 2 2" xfId="2" xr:uid="{00000000-0005-0000-0000-000004000000}"/>
    <cellStyle name="Normal 3" xfId="4" xr:uid="{00000000-0005-0000-0000-000005000000}"/>
    <cellStyle name="Porcentaje" xfId="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D359-8A20-4C52-AFA5-2EFF92B333D2}">
  <dimension ref="A1:F49"/>
  <sheetViews>
    <sheetView showGridLines="0" tabSelected="1" view="pageBreakPreview" topLeftCell="A37" zoomScaleNormal="100" zoomScaleSheetLayoutView="100" workbookViewId="0">
      <selection activeCell="M49" sqref="M49"/>
    </sheetView>
  </sheetViews>
  <sheetFormatPr baseColWidth="10" defaultRowHeight="12.75" x14ac:dyDescent="0.2"/>
  <cols>
    <col min="1" max="1" width="4.83203125" bestFit="1" customWidth="1"/>
    <col min="2" max="2" width="88.33203125" customWidth="1"/>
    <col min="4" max="4" width="17.83203125" customWidth="1"/>
    <col min="5" max="5" width="17.1640625" bestFit="1" customWidth="1"/>
    <col min="6" max="6" width="19.6640625" customWidth="1"/>
  </cols>
  <sheetData>
    <row r="1" spans="1:6" ht="16.5" x14ac:dyDescent="0.3">
      <c r="A1" s="1"/>
      <c r="B1" s="2"/>
      <c r="C1" s="2"/>
      <c r="D1" s="3"/>
      <c r="E1" s="3"/>
      <c r="F1" s="3"/>
    </row>
    <row r="2" spans="1:6" ht="19.350000000000001" customHeight="1" x14ac:dyDescent="0.2">
      <c r="A2" s="27" t="s">
        <v>55</v>
      </c>
      <c r="B2" s="27"/>
      <c r="C2" s="28" t="s">
        <v>59</v>
      </c>
      <c r="D2" s="28"/>
      <c r="E2" s="28"/>
      <c r="F2" s="28"/>
    </row>
    <row r="3" spans="1:6" ht="16.5" x14ac:dyDescent="0.3">
      <c r="A3" s="18"/>
      <c r="B3" s="19"/>
      <c r="C3" s="20"/>
      <c r="D3" s="21"/>
      <c r="E3" s="21"/>
      <c r="F3" s="22"/>
    </row>
    <row r="4" spans="1:6" ht="33" x14ac:dyDescent="0.2">
      <c r="A4" s="6" t="s">
        <v>5</v>
      </c>
      <c r="B4" s="6" t="s">
        <v>1</v>
      </c>
      <c r="C4" s="6" t="s">
        <v>0</v>
      </c>
      <c r="D4" s="6" t="s">
        <v>2</v>
      </c>
      <c r="E4" s="6" t="s">
        <v>3</v>
      </c>
      <c r="F4" s="6" t="s">
        <v>4</v>
      </c>
    </row>
    <row r="5" spans="1:6" ht="14.1" customHeight="1" x14ac:dyDescent="0.2">
      <c r="A5" s="15">
        <v>1</v>
      </c>
      <c r="B5" s="24" t="s">
        <v>7</v>
      </c>
      <c r="C5" s="24"/>
      <c r="D5" s="24"/>
      <c r="E5" s="24"/>
      <c r="F5" s="24"/>
    </row>
    <row r="6" spans="1:6" ht="33" x14ac:dyDescent="0.2">
      <c r="A6" s="4" t="s">
        <v>8</v>
      </c>
      <c r="B6" s="8" t="s">
        <v>75</v>
      </c>
      <c r="C6" s="4" t="s">
        <v>20</v>
      </c>
      <c r="D6" s="7">
        <v>22</v>
      </c>
      <c r="E6" s="9">
        <v>477500</v>
      </c>
      <c r="F6" s="5">
        <f t="shared" ref="F6:F18" si="0">D6*E6</f>
        <v>10505000</v>
      </c>
    </row>
    <row r="7" spans="1:6" ht="49.5" x14ac:dyDescent="0.2">
      <c r="A7" s="4" t="s">
        <v>9</v>
      </c>
      <c r="B7" s="8" t="s">
        <v>49</v>
      </c>
      <c r="C7" s="4" t="s">
        <v>20</v>
      </c>
      <c r="D7" s="7">
        <v>36</v>
      </c>
      <c r="E7" s="9">
        <v>294400</v>
      </c>
      <c r="F7" s="5">
        <f t="shared" ref="F7:F8" si="1">D7*E7</f>
        <v>10598400</v>
      </c>
    </row>
    <row r="8" spans="1:6" ht="16.5" x14ac:dyDescent="0.2">
      <c r="A8" s="4" t="s">
        <v>10</v>
      </c>
      <c r="B8" s="8" t="s">
        <v>48</v>
      </c>
      <c r="C8" s="4" t="s">
        <v>21</v>
      </c>
      <c r="D8" s="7">
        <v>30</v>
      </c>
      <c r="E8" s="9">
        <v>103400</v>
      </c>
      <c r="F8" s="5">
        <f t="shared" si="1"/>
        <v>3102000</v>
      </c>
    </row>
    <row r="9" spans="1:6" ht="33" x14ac:dyDescent="0.2">
      <c r="A9" s="4" t="s">
        <v>11</v>
      </c>
      <c r="B9" s="8" t="s">
        <v>50</v>
      </c>
      <c r="C9" s="4" t="s">
        <v>22</v>
      </c>
      <c r="D9" s="7">
        <v>11</v>
      </c>
      <c r="E9" s="9">
        <v>278500</v>
      </c>
      <c r="F9" s="5">
        <f t="shared" si="0"/>
        <v>3063500</v>
      </c>
    </row>
    <row r="10" spans="1:6" ht="16.5" x14ac:dyDescent="0.2">
      <c r="A10" s="4" t="s">
        <v>12</v>
      </c>
      <c r="B10" s="8" t="s">
        <v>61</v>
      </c>
      <c r="C10" s="4" t="s">
        <v>22</v>
      </c>
      <c r="D10" s="7">
        <v>1</v>
      </c>
      <c r="E10" s="9">
        <v>1114100</v>
      </c>
      <c r="F10" s="5">
        <f t="shared" si="0"/>
        <v>1114100</v>
      </c>
    </row>
    <row r="11" spans="1:6" ht="16.5" x14ac:dyDescent="0.2">
      <c r="A11" s="4" t="s">
        <v>13</v>
      </c>
      <c r="B11" s="8" t="s">
        <v>76</v>
      </c>
      <c r="C11" s="4" t="s">
        <v>0</v>
      </c>
      <c r="D11" s="7">
        <v>6</v>
      </c>
      <c r="E11" s="9">
        <v>1432400</v>
      </c>
      <c r="F11" s="5">
        <f t="shared" si="0"/>
        <v>8594400</v>
      </c>
    </row>
    <row r="12" spans="1:6" ht="49.5" x14ac:dyDescent="0.2">
      <c r="A12" s="4" t="s">
        <v>14</v>
      </c>
      <c r="B12" s="8" t="s">
        <v>51</v>
      </c>
      <c r="C12" s="4" t="s">
        <v>0</v>
      </c>
      <c r="D12" s="7">
        <v>4</v>
      </c>
      <c r="E12" s="9">
        <v>1909800</v>
      </c>
      <c r="F12" s="5">
        <f t="shared" si="0"/>
        <v>7639200</v>
      </c>
    </row>
    <row r="13" spans="1:6" ht="33" x14ac:dyDescent="0.2">
      <c r="A13" s="4" t="s">
        <v>15</v>
      </c>
      <c r="B13" s="8" t="s">
        <v>52</v>
      </c>
      <c r="C13" s="4" t="s">
        <v>0</v>
      </c>
      <c r="D13" s="7">
        <v>1</v>
      </c>
      <c r="E13" s="9">
        <v>2307700</v>
      </c>
      <c r="F13" s="5">
        <f t="shared" si="0"/>
        <v>2307700</v>
      </c>
    </row>
    <row r="14" spans="1:6" ht="33" x14ac:dyDescent="0.2">
      <c r="A14" s="4" t="s">
        <v>16</v>
      </c>
      <c r="B14" s="8" t="s">
        <v>62</v>
      </c>
      <c r="C14" s="4" t="s">
        <v>22</v>
      </c>
      <c r="D14" s="7">
        <v>55</v>
      </c>
      <c r="E14" s="9">
        <v>52500</v>
      </c>
      <c r="F14" s="5">
        <f t="shared" si="0"/>
        <v>2887500</v>
      </c>
    </row>
    <row r="15" spans="1:6" ht="33" x14ac:dyDescent="0.2">
      <c r="A15" s="4" t="s">
        <v>17</v>
      </c>
      <c r="B15" s="8" t="s">
        <v>63</v>
      </c>
      <c r="C15" s="4" t="s">
        <v>20</v>
      </c>
      <c r="D15" s="7">
        <v>80</v>
      </c>
      <c r="E15" s="9">
        <v>10300</v>
      </c>
      <c r="F15" s="5">
        <f t="shared" si="0"/>
        <v>824000</v>
      </c>
    </row>
    <row r="16" spans="1:6" ht="33" x14ac:dyDescent="0.2">
      <c r="A16" s="4" t="s">
        <v>18</v>
      </c>
      <c r="B16" s="8" t="s">
        <v>64</v>
      </c>
      <c r="C16" s="4" t="s">
        <v>20</v>
      </c>
      <c r="D16" s="7">
        <v>100</v>
      </c>
      <c r="E16" s="9">
        <v>10300</v>
      </c>
      <c r="F16" s="5">
        <f t="shared" si="0"/>
        <v>1030000</v>
      </c>
    </row>
    <row r="17" spans="1:6" ht="33" x14ac:dyDescent="0.2">
      <c r="A17" s="4" t="s">
        <v>19</v>
      </c>
      <c r="B17" s="8" t="s">
        <v>65</v>
      </c>
      <c r="C17" s="4" t="s">
        <v>22</v>
      </c>
      <c r="D17" s="7">
        <v>75</v>
      </c>
      <c r="E17" s="9">
        <v>46900</v>
      </c>
      <c r="F17" s="5">
        <f t="shared" si="0"/>
        <v>3517500</v>
      </c>
    </row>
    <row r="18" spans="1:6" ht="49.5" x14ac:dyDescent="0.2">
      <c r="A18" s="4" t="s">
        <v>60</v>
      </c>
      <c r="B18" s="8" t="s">
        <v>67</v>
      </c>
      <c r="C18" s="4" t="s">
        <v>0</v>
      </c>
      <c r="D18" s="7">
        <v>4</v>
      </c>
      <c r="E18" s="9">
        <v>612700</v>
      </c>
      <c r="F18" s="5">
        <f t="shared" si="0"/>
        <v>2450800</v>
      </c>
    </row>
    <row r="19" spans="1:6" ht="16.5" x14ac:dyDescent="0.2">
      <c r="A19" s="29"/>
      <c r="B19" s="29"/>
      <c r="C19" s="29"/>
      <c r="D19" s="26" t="s">
        <v>6</v>
      </c>
      <c r="E19" s="26"/>
      <c r="F19" s="16">
        <f>SUM(F6:F18)</f>
        <v>57634100</v>
      </c>
    </row>
    <row r="20" spans="1:6" ht="33" x14ac:dyDescent="0.2">
      <c r="A20" s="15" t="s">
        <v>5</v>
      </c>
      <c r="B20" s="15" t="s">
        <v>1</v>
      </c>
      <c r="C20" s="15" t="s">
        <v>0</v>
      </c>
      <c r="D20" s="15" t="s">
        <v>2</v>
      </c>
      <c r="E20" s="15" t="s">
        <v>3</v>
      </c>
      <c r="F20" s="15" t="s">
        <v>4</v>
      </c>
    </row>
    <row r="21" spans="1:6" ht="16.5" x14ac:dyDescent="0.2">
      <c r="A21" s="15">
        <v>2</v>
      </c>
      <c r="B21" s="24" t="s">
        <v>23</v>
      </c>
      <c r="C21" s="24"/>
      <c r="D21" s="24"/>
      <c r="E21" s="24"/>
      <c r="F21" s="24"/>
    </row>
    <row r="22" spans="1:6" ht="84.6" customHeight="1" x14ac:dyDescent="0.2">
      <c r="A22" s="4" t="s">
        <v>24</v>
      </c>
      <c r="B22" s="8" t="s">
        <v>66</v>
      </c>
      <c r="C22" s="4" t="s">
        <v>0</v>
      </c>
      <c r="D22" s="7">
        <v>1</v>
      </c>
      <c r="E22" s="9">
        <v>29511900</v>
      </c>
      <c r="F22" s="5">
        <f t="shared" ref="F22:F28" si="2">D22*E22</f>
        <v>29511900</v>
      </c>
    </row>
    <row r="23" spans="1:6" ht="33" x14ac:dyDescent="0.2">
      <c r="A23" s="4" t="s">
        <v>25</v>
      </c>
      <c r="B23" s="8" t="s">
        <v>68</v>
      </c>
      <c r="C23" s="4" t="s">
        <v>0</v>
      </c>
      <c r="D23" s="7">
        <v>2</v>
      </c>
      <c r="E23" s="9">
        <v>4975700</v>
      </c>
      <c r="F23" s="5">
        <f t="shared" si="2"/>
        <v>9951400</v>
      </c>
    </row>
    <row r="24" spans="1:6" ht="33" x14ac:dyDescent="0.2">
      <c r="A24" s="4" t="s">
        <v>26</v>
      </c>
      <c r="B24" s="8" t="s">
        <v>69</v>
      </c>
      <c r="C24" s="4" t="s">
        <v>0</v>
      </c>
      <c r="D24" s="7">
        <v>2</v>
      </c>
      <c r="E24" s="9">
        <v>6408000</v>
      </c>
      <c r="F24" s="5">
        <f t="shared" si="2"/>
        <v>12816000</v>
      </c>
    </row>
    <row r="25" spans="1:6" ht="49.5" x14ac:dyDescent="0.2">
      <c r="A25" s="4" t="s">
        <v>27</v>
      </c>
      <c r="B25" s="8" t="s">
        <v>70</v>
      </c>
      <c r="C25" s="4" t="s">
        <v>0</v>
      </c>
      <c r="D25" s="7">
        <v>2</v>
      </c>
      <c r="E25" s="9">
        <v>1789000</v>
      </c>
      <c r="F25" s="5">
        <f t="shared" si="2"/>
        <v>3578000</v>
      </c>
    </row>
    <row r="26" spans="1:6" ht="49.5" x14ac:dyDescent="0.2">
      <c r="A26" s="4" t="s">
        <v>28</v>
      </c>
      <c r="B26" s="8" t="s">
        <v>71</v>
      </c>
      <c r="C26" s="4" t="s">
        <v>0</v>
      </c>
      <c r="D26" s="7">
        <v>2</v>
      </c>
      <c r="E26" s="9">
        <v>1953300</v>
      </c>
      <c r="F26" s="5">
        <f t="shared" si="2"/>
        <v>3906600</v>
      </c>
    </row>
    <row r="27" spans="1:6" ht="49.5" x14ac:dyDescent="0.2">
      <c r="A27" s="4" t="s">
        <v>29</v>
      </c>
      <c r="B27" s="8" t="s">
        <v>72</v>
      </c>
      <c r="C27" s="4" t="s">
        <v>0</v>
      </c>
      <c r="D27" s="7">
        <v>4</v>
      </c>
      <c r="E27" s="9">
        <v>1752400</v>
      </c>
      <c r="F27" s="5">
        <f t="shared" si="2"/>
        <v>7009600</v>
      </c>
    </row>
    <row r="28" spans="1:6" ht="49.5" x14ac:dyDescent="0.2">
      <c r="A28" s="4" t="s">
        <v>30</v>
      </c>
      <c r="B28" s="8" t="s">
        <v>47</v>
      </c>
      <c r="C28" s="4" t="s">
        <v>0</v>
      </c>
      <c r="D28" s="7">
        <v>4</v>
      </c>
      <c r="E28" s="9">
        <v>1959400</v>
      </c>
      <c r="F28" s="5">
        <f t="shared" si="2"/>
        <v>7837600</v>
      </c>
    </row>
    <row r="29" spans="1:6" ht="16.5" x14ac:dyDescent="0.2">
      <c r="A29" s="25"/>
      <c r="B29" s="25"/>
      <c r="C29" s="25"/>
      <c r="D29" s="26" t="s">
        <v>6</v>
      </c>
      <c r="E29" s="26"/>
      <c r="F29" s="16">
        <f>SUM(F22:F28)</f>
        <v>74611100</v>
      </c>
    </row>
    <row r="30" spans="1:6" ht="33" x14ac:dyDescent="0.2">
      <c r="A30" s="15" t="s">
        <v>5</v>
      </c>
      <c r="B30" s="15" t="s">
        <v>1</v>
      </c>
      <c r="C30" s="15" t="s">
        <v>0</v>
      </c>
      <c r="D30" s="15" t="s">
        <v>2</v>
      </c>
      <c r="E30" s="15" t="s">
        <v>3</v>
      </c>
      <c r="F30" s="15" t="s">
        <v>4</v>
      </c>
    </row>
    <row r="31" spans="1:6" ht="16.5" x14ac:dyDescent="0.2">
      <c r="A31" s="15">
        <v>3</v>
      </c>
      <c r="B31" s="24" t="s">
        <v>37</v>
      </c>
      <c r="C31" s="24"/>
      <c r="D31" s="24"/>
      <c r="E31" s="24"/>
      <c r="F31" s="24"/>
    </row>
    <row r="32" spans="1:6" ht="33" x14ac:dyDescent="0.2">
      <c r="A32" s="4" t="s">
        <v>31</v>
      </c>
      <c r="B32" s="8" t="s">
        <v>43</v>
      </c>
      <c r="C32" s="4" t="s">
        <v>20</v>
      </c>
      <c r="D32" s="7">
        <v>40</v>
      </c>
      <c r="E32" s="9">
        <v>21600</v>
      </c>
      <c r="F32" s="5">
        <f t="shared" ref="F32:F37" si="3">D32*E32</f>
        <v>864000</v>
      </c>
    </row>
    <row r="33" spans="1:6" ht="33" x14ac:dyDescent="0.2">
      <c r="A33" s="4" t="s">
        <v>32</v>
      </c>
      <c r="B33" s="8" t="s">
        <v>44</v>
      </c>
      <c r="C33" s="4" t="s">
        <v>20</v>
      </c>
      <c r="D33" s="7">
        <v>80</v>
      </c>
      <c r="E33" s="9">
        <v>16700</v>
      </c>
      <c r="F33" s="5">
        <f t="shared" si="3"/>
        <v>1336000</v>
      </c>
    </row>
    <row r="34" spans="1:6" ht="33" x14ac:dyDescent="0.2">
      <c r="A34" s="4" t="s">
        <v>33</v>
      </c>
      <c r="B34" s="8" t="s">
        <v>45</v>
      </c>
      <c r="C34" s="4" t="s">
        <v>20</v>
      </c>
      <c r="D34" s="7">
        <v>60</v>
      </c>
      <c r="E34" s="9">
        <v>18300</v>
      </c>
      <c r="F34" s="5">
        <f t="shared" si="3"/>
        <v>1098000</v>
      </c>
    </row>
    <row r="35" spans="1:6" ht="33" x14ac:dyDescent="0.2">
      <c r="A35" s="4" t="s">
        <v>34</v>
      </c>
      <c r="B35" s="8" t="s">
        <v>46</v>
      </c>
      <c r="C35" s="4" t="s">
        <v>0</v>
      </c>
      <c r="D35" s="7">
        <v>1</v>
      </c>
      <c r="E35" s="9">
        <v>511000</v>
      </c>
      <c r="F35" s="5">
        <f t="shared" si="3"/>
        <v>511000</v>
      </c>
    </row>
    <row r="36" spans="1:6" ht="33" x14ac:dyDescent="0.2">
      <c r="A36" s="4" t="s">
        <v>35</v>
      </c>
      <c r="B36" s="8" t="s">
        <v>57</v>
      </c>
      <c r="C36" s="4" t="s">
        <v>0</v>
      </c>
      <c r="D36" s="7">
        <v>1</v>
      </c>
      <c r="E36" s="9">
        <v>381300</v>
      </c>
      <c r="F36" s="5">
        <f t="shared" si="3"/>
        <v>381300</v>
      </c>
    </row>
    <row r="37" spans="1:6" ht="33" x14ac:dyDescent="0.2">
      <c r="A37" s="4" t="s">
        <v>56</v>
      </c>
      <c r="B37" s="8" t="s">
        <v>58</v>
      </c>
      <c r="C37" s="4" t="s">
        <v>0</v>
      </c>
      <c r="D37" s="7">
        <v>1</v>
      </c>
      <c r="E37" s="9">
        <v>2705900</v>
      </c>
      <c r="F37" s="5">
        <f t="shared" si="3"/>
        <v>2705900</v>
      </c>
    </row>
    <row r="38" spans="1:6" ht="16.5" x14ac:dyDescent="0.2">
      <c r="A38" s="25"/>
      <c r="B38" s="25"/>
      <c r="C38" s="25"/>
      <c r="D38" s="26" t="s">
        <v>6</v>
      </c>
      <c r="E38" s="26"/>
      <c r="F38" s="16">
        <f>SUM(F32:F37)</f>
        <v>6896200</v>
      </c>
    </row>
    <row r="39" spans="1:6" ht="33" x14ac:dyDescent="0.2">
      <c r="A39" s="15" t="s">
        <v>5</v>
      </c>
      <c r="B39" s="15" t="s">
        <v>1</v>
      </c>
      <c r="C39" s="15" t="s">
        <v>0</v>
      </c>
      <c r="D39" s="15" t="s">
        <v>2</v>
      </c>
      <c r="E39" s="15" t="s">
        <v>3</v>
      </c>
      <c r="F39" s="15" t="s">
        <v>4</v>
      </c>
    </row>
    <row r="40" spans="1:6" ht="16.5" x14ac:dyDescent="0.2">
      <c r="A40" s="15">
        <v>4</v>
      </c>
      <c r="B40" s="24" t="s">
        <v>38</v>
      </c>
      <c r="C40" s="24"/>
      <c r="D40" s="24"/>
      <c r="E40" s="24"/>
      <c r="F40" s="24"/>
    </row>
    <row r="41" spans="1:6" ht="16.5" x14ac:dyDescent="0.2">
      <c r="A41" s="4" t="s">
        <v>36</v>
      </c>
      <c r="B41" s="10" t="s">
        <v>39</v>
      </c>
      <c r="C41" s="4" t="s">
        <v>0</v>
      </c>
      <c r="D41" s="7">
        <v>1</v>
      </c>
      <c r="E41" s="9">
        <v>795800</v>
      </c>
      <c r="F41" s="5">
        <f t="shared" ref="F41:F43" si="4">D41*E41</f>
        <v>795800</v>
      </c>
    </row>
    <row r="42" spans="1:6" ht="33" x14ac:dyDescent="0.2">
      <c r="A42" s="4" t="s">
        <v>53</v>
      </c>
      <c r="B42" s="23" t="s">
        <v>73</v>
      </c>
      <c r="C42" s="4" t="s">
        <v>0</v>
      </c>
      <c r="D42" s="7">
        <v>1</v>
      </c>
      <c r="E42" s="9">
        <v>1591500</v>
      </c>
      <c r="F42" s="5">
        <f t="shared" si="4"/>
        <v>1591500</v>
      </c>
    </row>
    <row r="43" spans="1:6" ht="49.5" x14ac:dyDescent="0.2">
      <c r="A43" s="4" t="s">
        <v>54</v>
      </c>
      <c r="B43" s="23" t="s">
        <v>74</v>
      </c>
      <c r="C43" s="4" t="s">
        <v>0</v>
      </c>
      <c r="D43" s="7">
        <v>1</v>
      </c>
      <c r="E43" s="9">
        <v>954900</v>
      </c>
      <c r="F43" s="5">
        <f t="shared" si="4"/>
        <v>954900</v>
      </c>
    </row>
    <row r="44" spans="1:6" ht="16.5" x14ac:dyDescent="0.2">
      <c r="A44" s="14"/>
      <c r="B44" s="14"/>
      <c r="C44" s="14"/>
      <c r="D44" s="26" t="s">
        <v>6</v>
      </c>
      <c r="E44" s="26"/>
      <c r="F44" s="16">
        <f>SUM(F41:F43)</f>
        <v>3342200</v>
      </c>
    </row>
    <row r="45" spans="1:6" x14ac:dyDescent="0.2">
      <c r="A45" s="30"/>
      <c r="B45" s="31"/>
      <c r="C45" s="31"/>
      <c r="D45" s="31"/>
      <c r="E45" s="31"/>
      <c r="F45" s="32"/>
    </row>
    <row r="46" spans="1:6" ht="16.5" x14ac:dyDescent="0.2">
      <c r="A46" s="25"/>
      <c r="B46" s="25"/>
      <c r="C46" s="25"/>
      <c r="D46" s="33" t="s">
        <v>42</v>
      </c>
      <c r="E46" s="33"/>
      <c r="F46" s="11">
        <f>SUM(F44,F29,F19,F38)</f>
        <v>142483600</v>
      </c>
    </row>
    <row r="47" spans="1:6" ht="16.5" x14ac:dyDescent="0.2">
      <c r="A47" s="25"/>
      <c r="B47" s="25"/>
      <c r="C47" s="25"/>
      <c r="D47" s="17" t="s">
        <v>40</v>
      </c>
      <c r="E47" s="12">
        <v>0.25</v>
      </c>
      <c r="F47" s="11">
        <f>$F$46*E47</f>
        <v>35620900</v>
      </c>
    </row>
    <row r="48" spans="1:6" ht="16.5" x14ac:dyDescent="0.2">
      <c r="A48" s="25"/>
      <c r="B48" s="25"/>
      <c r="C48" s="25"/>
      <c r="D48" s="17" t="s">
        <v>41</v>
      </c>
      <c r="E48" s="12">
        <v>0.05</v>
      </c>
      <c r="F48" s="11">
        <f t="shared" ref="F48" si="5">$F$46*E48</f>
        <v>7124180</v>
      </c>
    </row>
    <row r="49" spans="1:6" ht="16.5" x14ac:dyDescent="0.2">
      <c r="A49" s="25"/>
      <c r="B49" s="25"/>
      <c r="C49" s="25"/>
      <c r="D49" s="34" t="s">
        <v>4</v>
      </c>
      <c r="E49" s="34"/>
      <c r="F49" s="13">
        <f>SUM(F46:F48)</f>
        <v>185228680</v>
      </c>
    </row>
  </sheetData>
  <mergeCells count="17">
    <mergeCell ref="A45:F45"/>
    <mergeCell ref="D44:E44"/>
    <mergeCell ref="A46:C49"/>
    <mergeCell ref="D46:E46"/>
    <mergeCell ref="D49:E49"/>
    <mergeCell ref="B40:F40"/>
    <mergeCell ref="A38:C38"/>
    <mergeCell ref="D38:E38"/>
    <mergeCell ref="A2:B2"/>
    <mergeCell ref="A29:C29"/>
    <mergeCell ref="D29:E29"/>
    <mergeCell ref="B31:F31"/>
    <mergeCell ref="C2:F2"/>
    <mergeCell ref="B5:F5"/>
    <mergeCell ref="A19:C19"/>
    <mergeCell ref="D19:E19"/>
    <mergeCell ref="B21:F21"/>
  </mergeCells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KR07XCL32</vt:lpstr>
      <vt:lpstr>KR07XCL32!Área_de_impresión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www.todoexcel.com</dc:creator>
  <cp:lastModifiedBy>Juan Pablo Bustamante Arias</cp:lastModifiedBy>
  <cp:lastPrinted>2025-11-05T14:24:20Z</cp:lastPrinted>
  <dcterms:created xsi:type="dcterms:W3CDTF">2019-12-28T16:55:44Z</dcterms:created>
  <dcterms:modified xsi:type="dcterms:W3CDTF">2026-07-27T13:32:24Z</dcterms:modified>
</cp:coreProperties>
</file>