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6. RURAL\18. TANQUES\"/>
    </mc:Choice>
  </mc:AlternateContent>
  <xr:revisionPtr revIDLastSave="0" documentId="13_ncr:1_{3467EC66-5659-4275-9896-D1574FBACFA7}"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4" i="1" l="1"/>
  <c r="Y5" i="1"/>
  <c r="Y6" i="1"/>
  <c r="Y7" i="1"/>
  <c r="Y8" i="1"/>
  <c r="Y9" i="1"/>
  <c r="Y10" i="1"/>
  <c r="Y11" i="1"/>
  <c r="Y12" i="1"/>
  <c r="Y13" i="1"/>
  <c r="AA13" i="1" s="1"/>
  <c r="AB13" i="1" s="1"/>
  <c r="Y14" i="1"/>
  <c r="Y15" i="1"/>
  <c r="Y16" i="1"/>
  <c r="Y17" i="1"/>
  <c r="AA17" i="1" s="1"/>
  <c r="AB17" i="1" s="1"/>
  <c r="Y18" i="1"/>
  <c r="Y19" i="1"/>
  <c r="Y20" i="1"/>
  <c r="AB9" i="1"/>
  <c r="AB11" i="1"/>
  <c r="AA7" i="1"/>
  <c r="AB7" i="1" s="1"/>
  <c r="AA11" i="1"/>
  <c r="AA4" i="1"/>
  <c r="AB4" i="1" s="1"/>
  <c r="S4" i="1"/>
  <c r="T4" i="1" s="1"/>
  <c r="S20" i="1"/>
  <c r="T20" i="1" s="1"/>
  <c r="S19" i="1"/>
  <c r="T19" i="1" s="1"/>
  <c r="S18" i="1"/>
  <c r="T18" i="1" s="1"/>
  <c r="S17" i="1"/>
  <c r="T17" i="1" s="1"/>
  <c r="S16" i="1"/>
  <c r="T16" i="1" s="1"/>
  <c r="S15" i="1"/>
  <c r="T15" i="1" s="1"/>
  <c r="S14" i="1"/>
  <c r="T14" i="1" s="1"/>
  <c r="S13" i="1"/>
  <c r="T13" i="1" s="1"/>
  <c r="S12" i="1"/>
  <c r="T12" i="1" s="1"/>
  <c r="T11" i="1"/>
  <c r="S11" i="1"/>
  <c r="S10" i="1"/>
  <c r="T10" i="1" s="1"/>
  <c r="S9" i="1"/>
  <c r="T9" i="1" s="1"/>
  <c r="S8" i="1"/>
  <c r="T8" i="1" s="1"/>
  <c r="T7" i="1"/>
  <c r="S7" i="1"/>
  <c r="S6" i="1"/>
  <c r="T6" i="1" s="1"/>
  <c r="S5" i="1"/>
  <c r="T5" i="1" s="1"/>
  <c r="AA9" i="1"/>
  <c r="AA15" i="1"/>
  <c r="AB15" i="1" s="1"/>
  <c r="K5" i="1"/>
  <c r="L5" i="1" s="1"/>
  <c r="K6" i="1"/>
  <c r="L6" i="1" s="1"/>
  <c r="K7" i="1"/>
  <c r="L7" i="1" s="1"/>
  <c r="K8" i="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4" i="1"/>
  <c r="L4" i="1" s="1"/>
  <c r="G9" i="1"/>
  <c r="H9" i="1" s="1"/>
  <c r="O9" i="1"/>
  <c r="P9" i="1" s="1"/>
  <c r="U9" i="1"/>
  <c r="V9" i="1"/>
  <c r="W9" i="1"/>
  <c r="X9" i="1"/>
  <c r="G10" i="1"/>
  <c r="H10" i="1" s="1"/>
  <c r="O10" i="1"/>
  <c r="P10" i="1" s="1"/>
  <c r="U10" i="1"/>
  <c r="V10" i="1"/>
  <c r="W10" i="1"/>
  <c r="X10" i="1"/>
  <c r="G11" i="1"/>
  <c r="H11" i="1" s="1"/>
  <c r="O11" i="1"/>
  <c r="P11" i="1" s="1"/>
  <c r="U11" i="1"/>
  <c r="V11" i="1"/>
  <c r="W11" i="1"/>
  <c r="X11" i="1"/>
  <c r="G12" i="1"/>
  <c r="H12" i="1" s="1"/>
  <c r="O12" i="1"/>
  <c r="P12" i="1" s="1"/>
  <c r="U12" i="1"/>
  <c r="V12" i="1"/>
  <c r="W12" i="1"/>
  <c r="X12" i="1"/>
  <c r="G13" i="1"/>
  <c r="H13" i="1" s="1"/>
  <c r="O13" i="1"/>
  <c r="P13" i="1" s="1"/>
  <c r="U13" i="1"/>
  <c r="V13" i="1"/>
  <c r="W13" i="1"/>
  <c r="X13" i="1"/>
  <c r="G14" i="1"/>
  <c r="H14" i="1" s="1"/>
  <c r="O14" i="1"/>
  <c r="P14" i="1" s="1"/>
  <c r="U14" i="1"/>
  <c r="V14" i="1"/>
  <c r="W14" i="1"/>
  <c r="X14" i="1"/>
  <c r="G15" i="1"/>
  <c r="H15" i="1" s="1"/>
  <c r="O15" i="1"/>
  <c r="P15" i="1" s="1"/>
  <c r="U15" i="1"/>
  <c r="V15" i="1"/>
  <c r="W15" i="1"/>
  <c r="X15" i="1"/>
  <c r="G16" i="1"/>
  <c r="H16" i="1" s="1"/>
  <c r="O16" i="1"/>
  <c r="P16" i="1" s="1"/>
  <c r="U16" i="1"/>
  <c r="V16" i="1"/>
  <c r="W16" i="1"/>
  <c r="X16" i="1"/>
  <c r="G17" i="1"/>
  <c r="H17" i="1" s="1"/>
  <c r="O17" i="1"/>
  <c r="P17" i="1" s="1"/>
  <c r="U17" i="1"/>
  <c r="V17" i="1"/>
  <c r="W17" i="1"/>
  <c r="X17" i="1"/>
  <c r="G18" i="1"/>
  <c r="H18" i="1" s="1"/>
  <c r="O18" i="1"/>
  <c r="P18" i="1" s="1"/>
  <c r="U18" i="1"/>
  <c r="V18" i="1"/>
  <c r="W18" i="1"/>
  <c r="X18" i="1"/>
  <c r="G19" i="1"/>
  <c r="H19" i="1" s="1"/>
  <c r="O19" i="1"/>
  <c r="P19" i="1" s="1"/>
  <c r="U19" i="1"/>
  <c r="V19" i="1"/>
  <c r="W19" i="1"/>
  <c r="X19" i="1"/>
  <c r="G20" i="1"/>
  <c r="H20" i="1" s="1"/>
  <c r="O20" i="1"/>
  <c r="P20" i="1" s="1"/>
  <c r="U20" i="1"/>
  <c r="V20" i="1"/>
  <c r="W20" i="1"/>
  <c r="X20" i="1"/>
  <c r="G4" i="1"/>
  <c r="H4" i="1" s="1"/>
  <c r="O8" i="1"/>
  <c r="P8" i="1" s="1"/>
  <c r="O7" i="1"/>
  <c r="P7" i="1" s="1"/>
  <c r="O6" i="1"/>
  <c r="P6" i="1" s="1"/>
  <c r="O5" i="1"/>
  <c r="P5" i="1" s="1"/>
  <c r="O4" i="1"/>
  <c r="P4" i="1" s="1"/>
  <c r="W5" i="1"/>
  <c r="W6" i="1"/>
  <c r="W7" i="1"/>
  <c r="W8" i="1"/>
  <c r="W4" i="1"/>
  <c r="V5" i="1"/>
  <c r="V6" i="1"/>
  <c r="V7" i="1"/>
  <c r="V8" i="1"/>
  <c r="V4" i="1"/>
  <c r="X5" i="1"/>
  <c r="X6" i="1"/>
  <c r="X7" i="1"/>
  <c r="X8" i="1"/>
  <c r="X4" i="1"/>
  <c r="U7" i="1"/>
  <c r="U5" i="1"/>
  <c r="U6" i="1"/>
  <c r="U8" i="1"/>
  <c r="U4" i="1"/>
  <c r="G5" i="1"/>
  <c r="H5" i="1" s="1"/>
  <c r="G6" i="1"/>
  <c r="H6" i="1" s="1"/>
  <c r="G7" i="1"/>
  <c r="H7" i="1" s="1"/>
  <c r="G8" i="1"/>
  <c r="H8" i="1" s="1"/>
  <c r="AB14" i="1" l="1"/>
  <c r="T21" i="1"/>
  <c r="P21" i="1"/>
  <c r="AA20" i="1"/>
  <c r="AB20" i="1" s="1"/>
  <c r="AA12" i="1"/>
  <c r="AB12" i="1" s="1"/>
  <c r="AA6" i="1"/>
  <c r="AB6" i="1" s="1"/>
  <c r="AA8" i="1"/>
  <c r="AB8" i="1" s="1"/>
  <c r="L21" i="1"/>
  <c r="AA16" i="1"/>
  <c r="AB16" i="1" s="1"/>
  <c r="AA19" i="1"/>
  <c r="AB19" i="1" s="1"/>
  <c r="AA18" i="1"/>
  <c r="AB18" i="1" s="1"/>
  <c r="AA14" i="1"/>
  <c r="AA10" i="1"/>
  <c r="AB10" i="1" s="1"/>
  <c r="H21" i="1"/>
  <c r="AA5" i="1"/>
  <c r="AB5" i="1" s="1"/>
  <c r="AB21" i="1" l="1"/>
</calcChain>
</file>

<file path=xl/sharedStrings.xml><?xml version="1.0" encoding="utf-8"?>
<sst xmlns="http://schemas.openxmlformats.org/spreadsheetml/2006/main" count="75" uniqueCount="37">
  <si>
    <t>Ítem</t>
  </si>
  <si>
    <t>Unidad de medida</t>
  </si>
  <si>
    <t>Can</t>
  </si>
  <si>
    <t>Valor Unitario</t>
  </si>
  <si>
    <t>Valor IVA</t>
  </si>
  <si>
    <t>Descripción</t>
  </si>
  <si>
    <t>Unidad de Medida</t>
  </si>
  <si>
    <t>TOTALES</t>
  </si>
  <si>
    <t>(%) IVA</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</si>
  <si>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</si>
  <si>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</si>
  <si>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</si>
  <si>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</si>
  <si>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</si>
  <si>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 xml:space="preserve">TANQUE PARA ALMACENAMIENTO DE AGUA CÓNICO NEGRO MARCADO CON TAPA 2000 LITROS.
-Dimensiones: 155 x 152 cm
-Color: Negro o Azul
-Capacidad Volumétrica: 2.000 Litros
-Diámetro: 152 cm
-Material: Polietileno 100% Virgen Con Aditivo U.V. Avalado Por La F.D.A De EE.UU Para Contener Líquido.
-Cantidad de Capas: 2
-Incluye: Tapa y accesorios de entrada (1/2"), salida (1") y rebose (1") en PVC
-Peso aproximado: 36 a 50 kg
-Norma de fabricación: NTC 4384
-Marcado: Que contenga 2 logos y leyenda de la Alcaldía, según Manuel de imagen corporativa.
El tanque debe tener una perforación de lateral de 3’’ en la parte superior para conectar con bajante.
El fabricante de los tanques debe tener la certificación ISO 14001-2015 del sistema de gestión ambiental.
</t>
  </si>
  <si>
    <t>Unidad</t>
  </si>
  <si>
    <t xml:space="preserve">TANQUE PARA ALMACENAMIENTO DE AGUA CÓNICO NEGRO MARCADO CON TAPA 1000 LITROS.
-Dimensiones: 145 x 126 cm
-Color: Negro o Azul
-Capacidad Volumétrica: 1.000 Litros
-Diámetro: 126 cm
-Material: Polietileno 100% Virgen Con Aditivo U.V. Avalado Por La F.D.A De EE.UU Para Contener Líquido.
-Cantidad de Capas: 2
-Acabado: Mate
-Incluye: Tapa y accesorios de entrada (1/2"), salida (1") y rebose (1") en PVC
-Peso aproximado: 18 a 20 kg
-Norma de fabricación: RAS 0330
-Marcado: Que contenga 2 logos y leyenda de la Alcaldía, según Manuel de imagen corporativa.
El tanque debe tener una perforación de lateral de 3’’ en la parte superior para conectar con bajante.
El fabricante de los tanques debe tener la certificación ISO 14001-2015 del sistema de gestión ambiental.
</t>
  </si>
  <si>
    <t xml:space="preserve">KIT DE CANAL TIPO AMAZONAS EN PVC (16x14cm X 3mt)
-Espesor: 2 mm
-Material: PVC
-Peso: 3 kg
-Largo: 300 cm
-Color: Blanco
-Ancho: 16 cm
Canal extremo liso para empatar con los accesorios, en material de PVC con protección solar. La canal debe ser inmune a hongos bacterias y sus aditivos protegen el sistema de agentes externos del medio ambiente, radiación, u.v.a, lluvia, brisa marina, contaminación. La superficie interna debe garantizar un alto desempeño hidráulico y capacidad de autolimpieza.
</t>
  </si>
  <si>
    <t xml:space="preserve">TAPA CANAL EXTERIOR IZQUIERDA MATERIAL PVC
Tipo Amazona o similar, que sea compatible con la canal. Con un peso de 0.14 kilogramos aproximadamente.
La canal se acopla con el accesorio a presión y la hermeticidad la garantiza un hidrosello en material de caucho, sin utilizar sellantes o soldadura para el empate, no debe generar goteo.
</t>
  </si>
  <si>
    <t xml:space="preserve">TAPA CANAL EXTERIOR DERECHA MATERIAL PVC
Tipo Amazona o similar, que sea compatible con la canal. Con un peso de 0.14 kilogramos aproximadamente.
La canal se acopla con el accesorio a presión y la hermeticidad la garantiza un hidrosello en material de caucho, sin utilizar sellantes o soldadura para el empate, no debe generar goteo.
</t>
  </si>
  <si>
    <t xml:space="preserve">UNIÓN CANAL A BAJANTE
Tipo Amazona o similar, que sea compatible con la canal, peso aproximado 0.49 kg. Accesorio que se utiliza para acoplarse de canal a bajante cuadrada en material en PVC con protección solar, inmune a hongos, bacterias y sus aditivos protegen el sistema de agentes externos del medio ambiente, radiación u.v.a, lluvia, brisa marina, contaminación.
</t>
  </si>
  <si>
    <t xml:space="preserve">SOPORTE PARA BAJANTE
Soporte para bajante cuadrado en material en PVC, con peso aproximado de 0,028 kg, Espesor de pared 2 mm +0- 0,5 mm de color blanco, con protección UV.
</t>
  </si>
  <si>
    <t>SOPORTE PARA CANAL METÁLICO Permite fijarse y atornillarse a la teja para la instalación adecuada de la canal tipo amazona o similar. En lámina galvanizada para Tejado voladizos con un peso de 0.13 kilogramos aproximadamente. Con un diámetro de 280 mm de largo. Espesor de lámina 2 mm +0- 0,5 mm de color Gris.</t>
  </si>
  <si>
    <t xml:space="preserve">SOPORTE PARA CANAL PLÁSTICO MATERIAL PVC 
Tipo Amazona o similar pecho de paloma que sea compatible con la canal. con un peso de 0.0090 kilogramos. Espesor de pared mínimo 2 mm +0- 0,5 mm de color Blanco, soporte para canal con protección solar, inmune a hongos, bacterias y sus aditivos protegen el sistema de agentes externos del medio ambiente, radiación u.v.a, lluvia, brisa marina, contaminación. El soporte debe proporcionar la resistencia al peso de la canal en uso.
</t>
  </si>
  <si>
    <t>TUBO BAJANTE PARA CANAL. Material PVC referencia cuadrada, peso 1,986 kg aproximadamente, Tramos De 3M, espesor de pared 1,70 mm +0-0,5mm color blanco, con protección UV.</t>
  </si>
  <si>
    <t xml:space="preserve">CODO 45° BAJANTE: 
Material PVC, referencia 45° campana por espigo, peso de 0,127 kg aproximadamente, espesor de pared 2 mm +0-0,5mm color blanco, con protección UV
</t>
  </si>
  <si>
    <t xml:space="preserve">CODO 90° BAJANTE 
Material PVC, referencia 90° campana por espigo, peso de 0,161 kg aproximadamente, espesor de pared 2 mm +0-0,5mm color blanco, con protección UV
</t>
  </si>
  <si>
    <t xml:space="preserve">ADAPTADOR BAJANTE AGUAS LLUVIAS DE 3" 
Adaptador de bajante para empatar a tubo de 3" en material en PVC, con peso de 0,121 kg, espesor de pared mínimo 2 mm +0-0,5mm color blanco, con protección UV, su diseño exclusivo del sello impide fugas en el sistema.
</t>
  </si>
  <si>
    <t xml:space="preserve">BUJE ROSCADO PVC PRESIÓN DE 1 X 1/2" 
Diámetro de 1 pulgadas a 1/2 pulgadas, fabricado en material PVC, color blanco, debe cumplir la NTC 1339 - resolución 0501
</t>
  </si>
  <si>
    <t>LLAVE PARA JARDÍN EN PVC 1/2" llave plástica con alta resistencia a la corrosión, fabricada en cuerpo compacto tipo pesado, con inserto plástico y cierre ambos lados, resistente a impactos, presión de trabajo a 150 PSI a 23 °C, Debe cumplir NTC 1339 (ASTM D2466)</t>
  </si>
  <si>
    <t xml:space="preserve">TORNILLO, TUERCA Y ARANDELA 1" x 5/32 
Material zincado, referencia cabeza redonda 1", tuerca hexagonal y arandela plana de 5/32, con un espesor de 5/32, color cromado. para atornillar tipo pala o estrella
</t>
  </si>
  <si>
    <t xml:space="preserve">BOLSA DE TELA CAMBREL
Bolsa de tela no tejida Kambrel (Cambrel) re-utilizables, color naranja.
</t>
  </si>
  <si>
    <t>Cotización ITMCOL SAS</t>
  </si>
  <si>
    <t>Valor Total UNITARIO</t>
  </si>
  <si>
    <t xml:space="preserve">Cotización JULIAN RIOS MURCIA </t>
  </si>
  <si>
    <t>Cotización LUZ FANNY PENAGOS GONZALEZ</t>
  </si>
  <si>
    <t>Cotización FERRICENTROS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</si>
</sst>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
      <patternFill patternType="solid">
        <fgColor theme="8"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88">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9" fontId="4" fillId="3" borderId="1" xfId="0" applyNumberFormat="1"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165" fontId="2" fillId="5" borderId="11" xfId="0" applyNumberFormat="1" applyFont="1" applyFill="1" applyBorder="1" applyAlignment="1">
      <alignment vertical="center"/>
    </xf>
    <xf numFmtId="166" fontId="3" fillId="7" borderId="7" xfId="2"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165" fontId="4" fillId="7" borderId="7" xfId="2" applyNumberFormat="1" applyFont="1" applyFill="1" applyBorder="1" applyAlignment="1">
      <alignment horizontal="right" vertical="center"/>
    </xf>
    <xf numFmtId="9" fontId="5" fillId="7" borderId="1" xfId="1" applyFont="1" applyFill="1" applyBorder="1" applyAlignment="1">
      <alignment horizontal="center" vertical="center"/>
    </xf>
    <xf numFmtId="165" fontId="4" fillId="7" borderId="1" xfId="2" applyNumberFormat="1" applyFont="1" applyFill="1" applyBorder="1" applyAlignment="1">
      <alignment horizontal="right" vertical="center"/>
    </xf>
    <xf numFmtId="9" fontId="4" fillId="4" borderId="1" xfId="1" applyFont="1" applyFill="1" applyBorder="1" applyAlignment="1">
      <alignment horizontal="center" vertical="center"/>
    </xf>
    <xf numFmtId="9" fontId="4" fillId="6" borderId="1" xfId="1" applyFont="1" applyFill="1" applyBorder="1" applyAlignment="1">
      <alignment horizontal="center" vertical="center"/>
    </xf>
    <xf numFmtId="9" fontId="4" fillId="5" borderId="1" xfId="1" applyFont="1" applyFill="1" applyBorder="1" applyAlignment="1">
      <alignment horizontal="center" vertical="center"/>
    </xf>
    <xf numFmtId="9" fontId="4" fillId="7" borderId="1" xfId="1" applyFont="1" applyFill="1" applyBorder="1" applyAlignment="1">
      <alignment horizontal="center" vertical="center"/>
    </xf>
    <xf numFmtId="165" fontId="2" fillId="7" borderId="11" xfId="0" applyNumberFormat="1" applyFont="1" applyFill="1" applyBorder="1" applyAlignment="1">
      <alignment vertical="center"/>
    </xf>
    <xf numFmtId="0" fontId="6" fillId="2" borderId="0" xfId="0" applyFont="1" applyFill="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0" fontId="2" fillId="5" borderId="12" xfId="0" applyFont="1" applyFill="1" applyBorder="1" applyAlignment="1">
      <alignment horizontal="right" vertical="center"/>
    </xf>
    <xf numFmtId="0" fontId="2" fillId="5" borderId="13" xfId="0" applyFont="1" applyFill="1" applyBorder="1" applyAlignment="1">
      <alignment horizontal="right" vertical="center"/>
    </xf>
    <xf numFmtId="0" fontId="2" fillId="5" borderId="14" xfId="0" applyFont="1" applyFill="1" applyBorder="1" applyAlignment="1">
      <alignment horizontal="right"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7" borderId="4" xfId="0" applyFont="1" applyFill="1" applyBorder="1" applyAlignment="1">
      <alignment horizontal="center" vertical="center"/>
    </xf>
    <xf numFmtId="0" fontId="2" fillId="7" borderId="5" xfId="0" applyFont="1" applyFill="1" applyBorder="1" applyAlignment="1">
      <alignment horizontal="center" vertical="center"/>
    </xf>
    <xf numFmtId="0" fontId="2" fillId="7" borderId="12" xfId="0" applyFont="1" applyFill="1" applyBorder="1" applyAlignment="1">
      <alignment horizontal="right" vertical="center"/>
    </xf>
    <xf numFmtId="0" fontId="2" fillId="7" borderId="13" xfId="0" applyFont="1" applyFill="1" applyBorder="1" applyAlignment="1">
      <alignment horizontal="right" vertical="center"/>
    </xf>
    <xf numFmtId="0" fontId="2" fillId="7" borderId="14" xfId="0" applyFont="1" applyFill="1" applyBorder="1" applyAlignment="1">
      <alignment horizontal="right"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26</xdr:col>
      <xdr:colOff>0</xdr:colOff>
      <xdr:row>0</xdr:row>
      <xdr:rowOff>0</xdr:rowOff>
    </xdr:from>
    <xdr:to>
      <xdr:col>26</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B26"/>
  <sheetViews>
    <sheetView tabSelected="1" topLeftCell="F1" zoomScaleNormal="100" workbookViewId="0">
      <selection activeCell="Y5" sqref="Y5"/>
    </sheetView>
  </sheetViews>
  <sheetFormatPr baseColWidth="10" defaultColWidth="11.5703125" defaultRowHeight="12.75" x14ac:dyDescent="0.2"/>
  <cols>
    <col min="1" max="1" width="4.28515625" style="4" customWidth="1"/>
    <col min="2" max="2" width="27.5703125" style="4" customWidth="1"/>
    <col min="3" max="3" width="9.5703125" style="8" customWidth="1"/>
    <col min="4" max="4" width="6.42578125" style="8" customWidth="1"/>
    <col min="5" max="5" width="11.7109375" style="9" customWidth="1"/>
    <col min="6" max="6" width="5.42578125" style="8" customWidth="1"/>
    <col min="7" max="7" width="9.85546875" style="8" customWidth="1"/>
    <col min="8" max="8" width="12.7109375" style="8" customWidth="1"/>
    <col min="9" max="9" width="12.28515625" style="8" bestFit="1" customWidth="1"/>
    <col min="10" max="10" width="5.7109375" style="8" customWidth="1"/>
    <col min="11" max="11" width="10.85546875" style="8" customWidth="1"/>
    <col min="12" max="12" width="11" style="8" customWidth="1"/>
    <col min="13" max="13" width="12.28515625" style="10" bestFit="1" customWidth="1"/>
    <col min="14" max="14" width="5.85546875" style="11" customWidth="1"/>
    <col min="15" max="15" width="9.85546875" style="10" customWidth="1"/>
    <col min="16" max="17" width="11.42578125" style="10" customWidth="1"/>
    <col min="18" max="18" width="6.5703125" style="10" customWidth="1"/>
    <col min="19" max="19" width="10" style="10" customWidth="1"/>
    <col min="20" max="20" width="11.42578125" style="10" customWidth="1"/>
    <col min="21" max="21" width="6.28515625" style="10" customWidth="1"/>
    <col min="22" max="22" width="35.5703125" style="10" customWidth="1"/>
    <col min="23" max="23" width="11.5703125" style="10"/>
    <col min="24" max="24" width="5.5703125" style="4" customWidth="1"/>
    <col min="25" max="25" width="10.28515625" style="4" customWidth="1"/>
    <col min="26" max="26" width="5.5703125" style="4" customWidth="1"/>
    <col min="27" max="27" width="10.7109375" style="4" customWidth="1"/>
    <col min="28" max="28" width="15.140625" style="4" customWidth="1"/>
    <col min="29" max="16384" width="11.5703125" style="4"/>
  </cols>
  <sheetData>
    <row r="1" spans="1:28" ht="49.5" customHeight="1" thickBot="1" x14ac:dyDescent="0.25">
      <c r="C1" s="78" t="s">
        <v>10</v>
      </c>
      <c r="D1" s="78"/>
      <c r="E1" s="78"/>
      <c r="F1" s="78"/>
      <c r="G1" s="78"/>
      <c r="H1" s="78"/>
      <c r="I1" s="78"/>
      <c r="J1" s="78"/>
      <c r="K1" s="78"/>
      <c r="L1" s="78"/>
      <c r="M1" s="78"/>
      <c r="N1" s="78"/>
      <c r="O1" s="78"/>
      <c r="P1" s="78"/>
      <c r="Q1" s="78"/>
      <c r="R1" s="78"/>
      <c r="S1" s="78"/>
      <c r="T1" s="78"/>
      <c r="U1" s="78"/>
      <c r="V1" s="78"/>
      <c r="W1" s="78"/>
      <c r="X1" s="78"/>
      <c r="Y1" s="78"/>
      <c r="Z1" s="10"/>
      <c r="AA1" s="10"/>
      <c r="AB1" s="10"/>
    </row>
    <row r="2" spans="1:28" ht="26.25" customHeight="1" x14ac:dyDescent="0.2">
      <c r="A2" s="80" t="s">
        <v>0</v>
      </c>
      <c r="B2" s="80" t="s">
        <v>5</v>
      </c>
      <c r="C2" s="81" t="s">
        <v>1</v>
      </c>
      <c r="D2" s="82" t="s">
        <v>2</v>
      </c>
      <c r="E2" s="67" t="s">
        <v>32</v>
      </c>
      <c r="F2" s="68"/>
      <c r="G2" s="68"/>
      <c r="H2" s="69"/>
      <c r="I2" s="70" t="s">
        <v>34</v>
      </c>
      <c r="J2" s="71"/>
      <c r="K2" s="71"/>
      <c r="L2" s="72"/>
      <c r="M2" s="58" t="s">
        <v>35</v>
      </c>
      <c r="N2" s="59"/>
      <c r="O2" s="59"/>
      <c r="P2" s="59"/>
      <c r="Q2" s="83" t="s">
        <v>36</v>
      </c>
      <c r="R2" s="84"/>
      <c r="S2" s="84"/>
      <c r="T2" s="84"/>
      <c r="U2" s="60" t="s">
        <v>13</v>
      </c>
      <c r="V2" s="61"/>
      <c r="W2" s="61"/>
      <c r="X2" s="61"/>
      <c r="Y2" s="61"/>
      <c r="Z2" s="61"/>
      <c r="AA2" s="61"/>
      <c r="AB2" s="62"/>
    </row>
    <row r="3" spans="1:28" s="5" customFormat="1" ht="25.5" x14ac:dyDescent="0.2">
      <c r="A3" s="80"/>
      <c r="B3" s="80"/>
      <c r="C3" s="81"/>
      <c r="D3" s="82"/>
      <c r="E3" s="20" t="s">
        <v>3</v>
      </c>
      <c r="F3" s="21" t="s">
        <v>8</v>
      </c>
      <c r="G3" s="21" t="s">
        <v>4</v>
      </c>
      <c r="H3" s="22" t="s">
        <v>33</v>
      </c>
      <c r="I3" s="37" t="s">
        <v>3</v>
      </c>
      <c r="J3" s="38" t="s">
        <v>8</v>
      </c>
      <c r="K3" s="38" t="s">
        <v>4</v>
      </c>
      <c r="L3" s="39" t="s">
        <v>33</v>
      </c>
      <c r="M3" s="24" t="s">
        <v>3</v>
      </c>
      <c r="N3" s="25" t="s">
        <v>8</v>
      </c>
      <c r="O3" s="25" t="s">
        <v>4</v>
      </c>
      <c r="P3" s="25" t="s">
        <v>33</v>
      </c>
      <c r="Q3" s="47" t="s">
        <v>3</v>
      </c>
      <c r="R3" s="48" t="s">
        <v>8</v>
      </c>
      <c r="S3" s="48" t="s">
        <v>4</v>
      </c>
      <c r="T3" s="48" t="s">
        <v>33</v>
      </c>
      <c r="U3" s="12" t="s">
        <v>0</v>
      </c>
      <c r="V3" s="13" t="s">
        <v>5</v>
      </c>
      <c r="W3" s="13" t="s">
        <v>6</v>
      </c>
      <c r="X3" s="13" t="s">
        <v>2</v>
      </c>
      <c r="Y3" s="33" t="s">
        <v>3</v>
      </c>
      <c r="Z3" s="14" t="s">
        <v>8</v>
      </c>
      <c r="AA3" s="14" t="s">
        <v>4</v>
      </c>
      <c r="AB3" s="15" t="s">
        <v>33</v>
      </c>
    </row>
    <row r="4" spans="1:28" ht="12" customHeight="1" x14ac:dyDescent="0.2">
      <c r="A4" s="1">
        <v>1</v>
      </c>
      <c r="B4" s="6" t="s">
        <v>14</v>
      </c>
      <c r="C4" s="2" t="s">
        <v>15</v>
      </c>
      <c r="D4" s="3">
        <v>1</v>
      </c>
      <c r="E4" s="27">
        <v>1052252</v>
      </c>
      <c r="F4" s="23">
        <v>0.19</v>
      </c>
      <c r="G4" s="28">
        <f>E4*F4</f>
        <v>199927.88</v>
      </c>
      <c r="H4" s="29">
        <f>E4+G4</f>
        <v>1252179.8799999999</v>
      </c>
      <c r="I4" s="40">
        <v>999640</v>
      </c>
      <c r="J4" s="41">
        <v>0.19</v>
      </c>
      <c r="K4" s="42">
        <f>I4*J4</f>
        <v>189931.6</v>
      </c>
      <c r="L4" s="43">
        <f>+I4+K4</f>
        <v>1189571.6000000001</v>
      </c>
      <c r="M4" s="30">
        <v>949658</v>
      </c>
      <c r="N4" s="26">
        <v>0.19</v>
      </c>
      <c r="O4" s="31">
        <f>M4*N4</f>
        <v>180435.02</v>
      </c>
      <c r="P4" s="31">
        <f>M4+O4</f>
        <v>1130093.02</v>
      </c>
      <c r="Q4" s="49">
        <v>1300000</v>
      </c>
      <c r="R4" s="50">
        <v>0.19</v>
      </c>
      <c r="S4" s="51">
        <f>Q4*R4</f>
        <v>247000</v>
      </c>
      <c r="T4" s="51">
        <f>Q4+S4</f>
        <v>1547000</v>
      </c>
      <c r="U4" s="16">
        <f t="shared" ref="U4:U20" si="0">+A4</f>
        <v>1</v>
      </c>
      <c r="V4" s="17" t="str">
        <f t="shared" ref="V4:V20" si="1">+B4</f>
        <v xml:space="preserve">TANQUE PARA ALMACENAMIENTO DE AGUA CÓNICO NEGRO MARCADO CON TAPA 2000 LITROS.
-Dimensiones: 155 x 152 cm
-Color: Negro o Azul
-Capacidad Volumétrica: 2.000 Litros
-Diámetro: 152 cm
-Material: Polietileno 100% Virgen Con Aditivo U.V. Avalado Por La F.D.A De EE.UU Para Contener Líquido.
-Cantidad de Capas: 2
-Incluye: Tapa y accesorios de entrada (1/2"), salida (1") y rebose (1") en PVC
-Peso aproximado: 36 a 50 kg
-Norma de fabricación: NTC 4384
-Marcado: Que contenga 2 logos y leyenda de la Alcaldía, según Manuel de imagen corporativa.
El tanque debe tener una perforación de lateral de 3’’ en la parte superior para conectar con bajante.
El fabricante de los tanques debe tener la certificación ISO 14001-2015 del sistema de gestión ambiental.
</v>
      </c>
      <c r="W4" s="18" t="str">
        <f t="shared" ref="W4:W20" si="2">+C4</f>
        <v>Unidad</v>
      </c>
      <c r="X4" s="18">
        <f t="shared" ref="X4:X20" si="3">+D4</f>
        <v>1</v>
      </c>
      <c r="Y4" s="34">
        <f>MIN(E4,I4,M4,Q4)</f>
        <v>949658</v>
      </c>
      <c r="Z4" s="19">
        <v>0.19</v>
      </c>
      <c r="AA4" s="34">
        <f>SUM(Y4*Z4)</f>
        <v>180435.02</v>
      </c>
      <c r="AB4" s="35">
        <f>+Y4+AA4</f>
        <v>1130093.02</v>
      </c>
    </row>
    <row r="5" spans="1:28" ht="12" customHeight="1" x14ac:dyDescent="0.2">
      <c r="A5" s="1">
        <v>2</v>
      </c>
      <c r="B5" s="6" t="s">
        <v>16</v>
      </c>
      <c r="C5" s="2" t="s">
        <v>15</v>
      </c>
      <c r="D5" s="3">
        <v>1</v>
      </c>
      <c r="E5" s="27">
        <v>685961</v>
      </c>
      <c r="F5" s="23">
        <v>0.19</v>
      </c>
      <c r="G5" s="28">
        <f t="shared" ref="G5:G8" si="4">E5*F5</f>
        <v>130332.59</v>
      </c>
      <c r="H5" s="29">
        <f t="shared" ref="H5:H20" si="5">E5+G5</f>
        <v>816293.59</v>
      </c>
      <c r="I5" s="40">
        <v>651663</v>
      </c>
      <c r="J5" s="41">
        <v>0.19</v>
      </c>
      <c r="K5" s="42">
        <f t="shared" ref="K5:K20" si="6">I5*J5</f>
        <v>123815.97</v>
      </c>
      <c r="L5" s="43">
        <f t="shared" ref="L5:L20" si="7">+I5+K5</f>
        <v>775478.97</v>
      </c>
      <c r="M5" s="30">
        <v>619080</v>
      </c>
      <c r="N5" s="26">
        <v>0.19</v>
      </c>
      <c r="O5" s="31">
        <f t="shared" ref="O5:O8" si="8">M5*N5</f>
        <v>117625.2</v>
      </c>
      <c r="P5" s="31">
        <f t="shared" ref="P5:P8" si="9">M5+O5</f>
        <v>736705.2</v>
      </c>
      <c r="Q5" s="49">
        <v>742900</v>
      </c>
      <c r="R5" s="50">
        <v>0.19</v>
      </c>
      <c r="S5" s="51">
        <f t="shared" ref="S5:S20" si="10">Q5*R5</f>
        <v>141151</v>
      </c>
      <c r="T5" s="51">
        <f t="shared" ref="T5:T20" si="11">Q5+S5</f>
        <v>884051</v>
      </c>
      <c r="U5" s="16">
        <f t="shared" si="0"/>
        <v>2</v>
      </c>
      <c r="V5" s="17" t="str">
        <f t="shared" si="1"/>
        <v xml:space="preserve">TANQUE PARA ALMACENAMIENTO DE AGUA CÓNICO NEGRO MARCADO CON TAPA 1000 LITROS.
-Dimensiones: 145 x 126 cm
-Color: Negro o Azul
-Capacidad Volumétrica: 1.000 Litros
-Diámetro: 126 cm
-Material: Polietileno 100% Virgen Con Aditivo U.V. Avalado Por La F.D.A De EE.UU Para Contener Líquido.
-Cantidad de Capas: 2
-Acabado: Mate
-Incluye: Tapa y accesorios de entrada (1/2"), salida (1") y rebose (1") en PVC
-Peso aproximado: 18 a 20 kg
-Norma de fabricación: RAS 0330
-Marcado: Que contenga 2 logos y leyenda de la Alcaldía, según Manuel de imagen corporativa.
El tanque debe tener una perforación de lateral de 3’’ en la parte superior para conectar con bajante.
El fabricante de los tanques debe tener la certificación ISO 14001-2015 del sistema de gestión ambiental.
</v>
      </c>
      <c r="W5" s="18" t="str">
        <f t="shared" si="2"/>
        <v>Unidad</v>
      </c>
      <c r="X5" s="18">
        <f t="shared" si="3"/>
        <v>1</v>
      </c>
      <c r="Y5" s="34">
        <f t="shared" ref="Y5:Y20" si="12">MIN(E5,I5,M5,Q5)</f>
        <v>619080</v>
      </c>
      <c r="Z5" s="19">
        <v>0.19</v>
      </c>
      <c r="AA5" s="34">
        <f t="shared" ref="AA5:AA8" si="13">SUM(Y5*Z5)</f>
        <v>117625.2</v>
      </c>
      <c r="AB5" s="35">
        <f t="shared" ref="AB5:AB20" si="14">+Y5+AA5</f>
        <v>736705.2</v>
      </c>
    </row>
    <row r="6" spans="1:28" ht="12" customHeight="1" x14ac:dyDescent="0.2">
      <c r="A6" s="1">
        <v>3</v>
      </c>
      <c r="B6" s="6" t="s">
        <v>17</v>
      </c>
      <c r="C6" s="2" t="s">
        <v>15</v>
      </c>
      <c r="D6" s="3">
        <v>1</v>
      </c>
      <c r="E6" s="27">
        <v>86095</v>
      </c>
      <c r="F6" s="23">
        <v>0.19</v>
      </c>
      <c r="G6" s="28">
        <f t="shared" si="4"/>
        <v>16358.050000000001</v>
      </c>
      <c r="H6" s="29">
        <f t="shared" si="5"/>
        <v>102453.05</v>
      </c>
      <c r="I6" s="40">
        <v>86095</v>
      </c>
      <c r="J6" s="41">
        <v>0.19</v>
      </c>
      <c r="K6" s="42">
        <f t="shared" si="6"/>
        <v>16358.050000000001</v>
      </c>
      <c r="L6" s="43">
        <f t="shared" si="7"/>
        <v>102453.05</v>
      </c>
      <c r="M6" s="30">
        <v>80929</v>
      </c>
      <c r="N6" s="26">
        <v>0.19</v>
      </c>
      <c r="O6" s="31">
        <f t="shared" si="8"/>
        <v>15376.51</v>
      </c>
      <c r="P6" s="31">
        <f t="shared" si="9"/>
        <v>96305.51</v>
      </c>
      <c r="Q6" s="49">
        <v>59200</v>
      </c>
      <c r="R6" s="50">
        <v>0.19</v>
      </c>
      <c r="S6" s="51">
        <f t="shared" si="10"/>
        <v>11248</v>
      </c>
      <c r="T6" s="51">
        <f t="shared" si="11"/>
        <v>70448</v>
      </c>
      <c r="U6" s="16">
        <f t="shared" si="0"/>
        <v>3</v>
      </c>
      <c r="V6" s="17" t="str">
        <f t="shared" si="1"/>
        <v xml:space="preserve">KIT DE CANAL TIPO AMAZONAS EN PVC (16x14cm X 3mt)
-Espesor: 2 mm
-Material: PVC
-Peso: 3 kg
-Largo: 300 cm
-Color: Blanco
-Ancho: 16 cm
Canal extremo liso para empatar con los accesorios, en material de PVC con protección solar. La canal debe ser inmune a hongos bacterias y sus aditivos protegen el sistema de agentes externos del medio ambiente, radiación, u.v.a, lluvia, brisa marina, contaminación. La superficie interna debe garantizar un alto desempeño hidráulico y capacidad de autolimpieza.
</v>
      </c>
      <c r="W6" s="18" t="str">
        <f t="shared" si="2"/>
        <v>Unidad</v>
      </c>
      <c r="X6" s="18">
        <f t="shared" si="3"/>
        <v>1</v>
      </c>
      <c r="Y6" s="34">
        <f t="shared" si="12"/>
        <v>59200</v>
      </c>
      <c r="Z6" s="19">
        <v>0.19</v>
      </c>
      <c r="AA6" s="34">
        <f t="shared" si="13"/>
        <v>11248</v>
      </c>
      <c r="AB6" s="35">
        <f t="shared" si="14"/>
        <v>70448</v>
      </c>
    </row>
    <row r="7" spans="1:28" ht="12" customHeight="1" x14ac:dyDescent="0.2">
      <c r="A7" s="1">
        <v>4</v>
      </c>
      <c r="B7" s="6" t="s">
        <v>18</v>
      </c>
      <c r="C7" s="2" t="s">
        <v>15</v>
      </c>
      <c r="D7" s="3">
        <v>1</v>
      </c>
      <c r="E7" s="27">
        <v>8395</v>
      </c>
      <c r="F7" s="23">
        <v>0.19</v>
      </c>
      <c r="G7" s="28">
        <f t="shared" si="4"/>
        <v>1595.05</v>
      </c>
      <c r="H7" s="29">
        <f t="shared" si="5"/>
        <v>9990.0499999999993</v>
      </c>
      <c r="I7" s="40">
        <v>8395</v>
      </c>
      <c r="J7" s="41">
        <v>0.19</v>
      </c>
      <c r="K7" s="42">
        <f t="shared" si="6"/>
        <v>1595.05</v>
      </c>
      <c r="L7" s="43">
        <f t="shared" si="7"/>
        <v>9990.0499999999993</v>
      </c>
      <c r="M7" s="30">
        <v>8059</v>
      </c>
      <c r="N7" s="26">
        <v>0.19</v>
      </c>
      <c r="O7" s="31">
        <f t="shared" si="8"/>
        <v>1531.21</v>
      </c>
      <c r="P7" s="31">
        <f t="shared" si="9"/>
        <v>9590.2099999999991</v>
      </c>
      <c r="Q7" s="49">
        <v>17100</v>
      </c>
      <c r="R7" s="50">
        <v>0.19</v>
      </c>
      <c r="S7" s="51">
        <f t="shared" si="10"/>
        <v>3249</v>
      </c>
      <c r="T7" s="51">
        <f t="shared" si="11"/>
        <v>20349</v>
      </c>
      <c r="U7" s="16">
        <f t="shared" si="0"/>
        <v>4</v>
      </c>
      <c r="V7" s="17" t="str">
        <f t="shared" si="1"/>
        <v xml:space="preserve">TAPA CANAL EXTERIOR IZQUIERDA MATERIAL PVC
Tipo Amazona o similar, que sea compatible con la canal. Con un peso de 0.14 kilogramos aproximadamente.
La canal se acopla con el accesorio a presión y la hermeticidad la garantiza un hidrosello en material de caucho, sin utilizar sellantes o soldadura para el empate, no debe generar goteo.
</v>
      </c>
      <c r="W7" s="18" t="str">
        <f t="shared" si="2"/>
        <v>Unidad</v>
      </c>
      <c r="X7" s="18">
        <f t="shared" si="3"/>
        <v>1</v>
      </c>
      <c r="Y7" s="34">
        <f t="shared" si="12"/>
        <v>8059</v>
      </c>
      <c r="Z7" s="19">
        <v>0.19</v>
      </c>
      <c r="AA7" s="34">
        <f t="shared" si="13"/>
        <v>1531.21</v>
      </c>
      <c r="AB7" s="35">
        <f t="shared" si="14"/>
        <v>9590.2099999999991</v>
      </c>
    </row>
    <row r="8" spans="1:28" ht="12" customHeight="1" x14ac:dyDescent="0.2">
      <c r="A8" s="1">
        <v>5</v>
      </c>
      <c r="B8" s="6" t="s">
        <v>19</v>
      </c>
      <c r="C8" s="2" t="s">
        <v>15</v>
      </c>
      <c r="D8" s="3">
        <v>1</v>
      </c>
      <c r="E8" s="27">
        <v>8395</v>
      </c>
      <c r="F8" s="23">
        <v>0.19</v>
      </c>
      <c r="G8" s="28">
        <f t="shared" si="4"/>
        <v>1595.05</v>
      </c>
      <c r="H8" s="29">
        <f t="shared" si="5"/>
        <v>9990.0499999999993</v>
      </c>
      <c r="I8" s="40">
        <v>8395</v>
      </c>
      <c r="J8" s="41">
        <v>0.19</v>
      </c>
      <c r="K8" s="42">
        <f t="shared" si="6"/>
        <v>1595.05</v>
      </c>
      <c r="L8" s="43">
        <f t="shared" si="7"/>
        <v>9990.0499999999993</v>
      </c>
      <c r="M8" s="30">
        <v>8059</v>
      </c>
      <c r="N8" s="26">
        <v>0.19</v>
      </c>
      <c r="O8" s="31">
        <f t="shared" si="8"/>
        <v>1531.21</v>
      </c>
      <c r="P8" s="31">
        <f t="shared" si="9"/>
        <v>9590.2099999999991</v>
      </c>
      <c r="Q8" s="49">
        <v>17100</v>
      </c>
      <c r="R8" s="50">
        <v>0.19</v>
      </c>
      <c r="S8" s="51">
        <f t="shared" si="10"/>
        <v>3249</v>
      </c>
      <c r="T8" s="51">
        <f t="shared" si="11"/>
        <v>20349</v>
      </c>
      <c r="U8" s="16">
        <f t="shared" si="0"/>
        <v>5</v>
      </c>
      <c r="V8" s="17" t="str">
        <f t="shared" si="1"/>
        <v xml:space="preserve">TAPA CANAL EXTERIOR DERECHA MATERIAL PVC
Tipo Amazona o similar, que sea compatible con la canal. Con un peso de 0.14 kilogramos aproximadamente.
La canal se acopla con el accesorio a presión y la hermeticidad la garantiza un hidrosello en material de caucho, sin utilizar sellantes o soldadura para el empate, no debe generar goteo.
</v>
      </c>
      <c r="W8" s="18" t="str">
        <f t="shared" si="2"/>
        <v>Unidad</v>
      </c>
      <c r="X8" s="18">
        <f t="shared" si="3"/>
        <v>1</v>
      </c>
      <c r="Y8" s="34">
        <f t="shared" si="12"/>
        <v>8059</v>
      </c>
      <c r="Z8" s="19">
        <v>0.19</v>
      </c>
      <c r="AA8" s="34">
        <f t="shared" si="13"/>
        <v>1531.21</v>
      </c>
      <c r="AB8" s="35">
        <f t="shared" si="14"/>
        <v>9590.2099999999991</v>
      </c>
    </row>
    <row r="9" spans="1:28" ht="12" customHeight="1" x14ac:dyDescent="0.2">
      <c r="A9" s="1">
        <v>6</v>
      </c>
      <c r="B9" s="6" t="s">
        <v>20</v>
      </c>
      <c r="C9" s="2" t="s">
        <v>15</v>
      </c>
      <c r="D9" s="3">
        <v>1</v>
      </c>
      <c r="E9" s="27">
        <v>23039</v>
      </c>
      <c r="F9" s="23">
        <v>0.19</v>
      </c>
      <c r="G9" s="28">
        <f t="shared" ref="G9:G20" si="15">E9*F9</f>
        <v>4377.41</v>
      </c>
      <c r="H9" s="29">
        <f t="shared" si="5"/>
        <v>27416.41</v>
      </c>
      <c r="I9" s="40">
        <v>23039</v>
      </c>
      <c r="J9" s="41">
        <v>0.19</v>
      </c>
      <c r="K9" s="42">
        <f t="shared" si="6"/>
        <v>4377.41</v>
      </c>
      <c r="L9" s="43">
        <f t="shared" si="7"/>
        <v>27416.41</v>
      </c>
      <c r="M9" s="30">
        <v>21887</v>
      </c>
      <c r="N9" s="26">
        <v>0.19</v>
      </c>
      <c r="O9" s="31">
        <f t="shared" ref="O9:O20" si="16">M9*N9</f>
        <v>4158.53</v>
      </c>
      <c r="P9" s="31">
        <f t="shared" ref="P9:P20" si="17">M9+O9</f>
        <v>26045.53</v>
      </c>
      <c r="Q9" s="49">
        <v>47500</v>
      </c>
      <c r="R9" s="50">
        <v>0.19</v>
      </c>
      <c r="S9" s="51">
        <f t="shared" si="10"/>
        <v>9025</v>
      </c>
      <c r="T9" s="51">
        <f t="shared" si="11"/>
        <v>56525</v>
      </c>
      <c r="U9" s="16">
        <f t="shared" si="0"/>
        <v>6</v>
      </c>
      <c r="V9" s="17" t="str">
        <f t="shared" si="1"/>
        <v xml:space="preserve">UNIÓN CANAL A BAJANTE
Tipo Amazona o similar, que sea compatible con la canal, peso aproximado 0.49 kg. Accesorio que se utiliza para acoplarse de canal a bajante cuadrada en material en PVC con protección solar, inmune a hongos, bacterias y sus aditivos protegen el sistema de agentes externos del medio ambiente, radiación u.v.a, lluvia, brisa marina, contaminación.
</v>
      </c>
      <c r="W9" s="18" t="str">
        <f t="shared" si="2"/>
        <v>Unidad</v>
      </c>
      <c r="X9" s="18">
        <f t="shared" si="3"/>
        <v>1</v>
      </c>
      <c r="Y9" s="34">
        <f t="shared" si="12"/>
        <v>21887</v>
      </c>
      <c r="Z9" s="19">
        <v>0.19</v>
      </c>
      <c r="AA9" s="34">
        <f t="shared" ref="AA9:AA20" si="18">SUM(Y9*Z9)</f>
        <v>4158.53</v>
      </c>
      <c r="AB9" s="35">
        <f t="shared" si="14"/>
        <v>26045.53</v>
      </c>
    </row>
    <row r="10" spans="1:28" ht="12" customHeight="1" x14ac:dyDescent="0.2">
      <c r="A10" s="1">
        <v>7</v>
      </c>
      <c r="B10" s="6" t="s">
        <v>21</v>
      </c>
      <c r="C10" s="2" t="s">
        <v>15</v>
      </c>
      <c r="D10" s="3">
        <v>1</v>
      </c>
      <c r="E10" s="27">
        <v>2705</v>
      </c>
      <c r="F10" s="23">
        <v>0.19</v>
      </c>
      <c r="G10" s="28">
        <f t="shared" si="15"/>
        <v>513.95000000000005</v>
      </c>
      <c r="H10" s="29">
        <f t="shared" si="5"/>
        <v>3218.95</v>
      </c>
      <c r="I10" s="40">
        <v>2705</v>
      </c>
      <c r="J10" s="41">
        <v>0.19</v>
      </c>
      <c r="K10" s="42">
        <f t="shared" si="6"/>
        <v>513.95000000000005</v>
      </c>
      <c r="L10" s="43">
        <f t="shared" si="7"/>
        <v>3218.95</v>
      </c>
      <c r="M10" s="30">
        <v>2597</v>
      </c>
      <c r="N10" s="26">
        <v>0.19</v>
      </c>
      <c r="O10" s="31">
        <f t="shared" si="16"/>
        <v>493.43</v>
      </c>
      <c r="P10" s="31">
        <f t="shared" si="17"/>
        <v>3090.43</v>
      </c>
      <c r="Q10" s="49">
        <v>5300</v>
      </c>
      <c r="R10" s="50">
        <v>0.19</v>
      </c>
      <c r="S10" s="51">
        <f t="shared" si="10"/>
        <v>1007</v>
      </c>
      <c r="T10" s="51">
        <f t="shared" si="11"/>
        <v>6307</v>
      </c>
      <c r="U10" s="16">
        <f t="shared" si="0"/>
        <v>7</v>
      </c>
      <c r="V10" s="17" t="str">
        <f t="shared" si="1"/>
        <v xml:space="preserve">SOPORTE PARA BAJANTE
Soporte para bajante cuadrado en material en PVC, con peso aproximado de 0,028 kg, Espesor de pared 2 mm +0- 0,5 mm de color blanco, con protección UV.
</v>
      </c>
      <c r="W10" s="18" t="str">
        <f t="shared" si="2"/>
        <v>Unidad</v>
      </c>
      <c r="X10" s="18">
        <f t="shared" si="3"/>
        <v>1</v>
      </c>
      <c r="Y10" s="34">
        <f t="shared" si="12"/>
        <v>2597</v>
      </c>
      <c r="Z10" s="19">
        <v>0.19</v>
      </c>
      <c r="AA10" s="34">
        <f t="shared" si="18"/>
        <v>493.43</v>
      </c>
      <c r="AB10" s="35">
        <f t="shared" si="14"/>
        <v>3090.43</v>
      </c>
    </row>
    <row r="11" spans="1:28" ht="12" customHeight="1" x14ac:dyDescent="0.2">
      <c r="A11" s="1">
        <v>8</v>
      </c>
      <c r="B11" s="6" t="s">
        <v>22</v>
      </c>
      <c r="C11" s="2" t="s">
        <v>15</v>
      </c>
      <c r="D11" s="3">
        <v>1</v>
      </c>
      <c r="E11" s="27">
        <v>8442</v>
      </c>
      <c r="F11" s="23">
        <v>0.19</v>
      </c>
      <c r="G11" s="28">
        <f t="shared" si="15"/>
        <v>1603.98</v>
      </c>
      <c r="H11" s="29">
        <f t="shared" si="5"/>
        <v>10045.98</v>
      </c>
      <c r="I11" s="40">
        <v>8442</v>
      </c>
      <c r="J11" s="41">
        <v>0.19</v>
      </c>
      <c r="K11" s="42">
        <f t="shared" si="6"/>
        <v>1603.98</v>
      </c>
      <c r="L11" s="43">
        <f t="shared" si="7"/>
        <v>10045.98</v>
      </c>
      <c r="M11" s="30">
        <v>8020</v>
      </c>
      <c r="N11" s="26">
        <v>0.19</v>
      </c>
      <c r="O11" s="31">
        <f t="shared" si="16"/>
        <v>1523.8</v>
      </c>
      <c r="P11" s="31">
        <f t="shared" si="17"/>
        <v>9543.7999999999993</v>
      </c>
      <c r="Q11" s="49">
        <v>17400</v>
      </c>
      <c r="R11" s="50">
        <v>0.19</v>
      </c>
      <c r="S11" s="51">
        <f t="shared" si="10"/>
        <v>3306</v>
      </c>
      <c r="T11" s="51">
        <f t="shared" si="11"/>
        <v>20706</v>
      </c>
      <c r="U11" s="16">
        <f t="shared" si="0"/>
        <v>8</v>
      </c>
      <c r="V11" s="17" t="str">
        <f t="shared" si="1"/>
        <v>SOPORTE PARA CANAL METÁLICO Permite fijarse y atornillarse a la teja para la instalación adecuada de la canal tipo amazona o similar. En lámina galvanizada para Tejado voladizos con un peso de 0.13 kilogramos aproximadamente. Con un diámetro de 280 mm de largo. Espesor de lámina 2 mm +0- 0,5 mm de color Gris.</v>
      </c>
      <c r="W11" s="18" t="str">
        <f t="shared" si="2"/>
        <v>Unidad</v>
      </c>
      <c r="X11" s="18">
        <f t="shared" si="3"/>
        <v>1</v>
      </c>
      <c r="Y11" s="34">
        <f t="shared" si="12"/>
        <v>8020</v>
      </c>
      <c r="Z11" s="19">
        <v>0.19</v>
      </c>
      <c r="AA11" s="34">
        <f t="shared" si="18"/>
        <v>1523.8</v>
      </c>
      <c r="AB11" s="35">
        <f t="shared" si="14"/>
        <v>9543.7999999999993</v>
      </c>
    </row>
    <row r="12" spans="1:28" ht="12" customHeight="1" x14ac:dyDescent="0.2">
      <c r="A12" s="1">
        <v>9</v>
      </c>
      <c r="B12" s="6" t="s">
        <v>23</v>
      </c>
      <c r="C12" s="2" t="s">
        <v>15</v>
      </c>
      <c r="D12" s="3">
        <v>1</v>
      </c>
      <c r="E12" s="27">
        <v>3078</v>
      </c>
      <c r="F12" s="23">
        <v>0.19</v>
      </c>
      <c r="G12" s="28">
        <f t="shared" si="15"/>
        <v>584.82000000000005</v>
      </c>
      <c r="H12" s="29">
        <f t="shared" si="5"/>
        <v>3662.82</v>
      </c>
      <c r="I12" s="40">
        <v>3078</v>
      </c>
      <c r="J12" s="41">
        <v>0.19</v>
      </c>
      <c r="K12" s="42">
        <f t="shared" si="6"/>
        <v>584.82000000000005</v>
      </c>
      <c r="L12" s="43">
        <f t="shared" si="7"/>
        <v>3662.82</v>
      </c>
      <c r="M12" s="30">
        <v>2955</v>
      </c>
      <c r="N12" s="26">
        <v>0.19</v>
      </c>
      <c r="O12" s="31">
        <f t="shared" si="16"/>
        <v>561.45000000000005</v>
      </c>
      <c r="P12" s="31">
        <f t="shared" si="17"/>
        <v>3516.45</v>
      </c>
      <c r="Q12" s="49">
        <v>6300</v>
      </c>
      <c r="R12" s="50">
        <v>0.19</v>
      </c>
      <c r="S12" s="51">
        <f t="shared" si="10"/>
        <v>1197</v>
      </c>
      <c r="T12" s="51">
        <f t="shared" si="11"/>
        <v>7497</v>
      </c>
      <c r="U12" s="16">
        <f t="shared" si="0"/>
        <v>9</v>
      </c>
      <c r="V12" s="17" t="str">
        <f t="shared" si="1"/>
        <v xml:space="preserve">SOPORTE PARA CANAL PLÁSTICO MATERIAL PVC 
Tipo Amazona o similar pecho de paloma que sea compatible con la canal. con un peso de 0.0090 kilogramos. Espesor de pared mínimo 2 mm +0- 0,5 mm de color Blanco, soporte para canal con protección solar, inmune a hongos, bacterias y sus aditivos protegen el sistema de agentes externos del medio ambiente, radiación u.v.a, lluvia, brisa marina, contaminación. El soporte debe proporcionar la resistencia al peso de la canal en uso.
</v>
      </c>
      <c r="W12" s="18" t="str">
        <f t="shared" si="2"/>
        <v>Unidad</v>
      </c>
      <c r="X12" s="18">
        <f t="shared" si="3"/>
        <v>1</v>
      </c>
      <c r="Y12" s="34">
        <f t="shared" si="12"/>
        <v>2955</v>
      </c>
      <c r="Z12" s="19">
        <v>0.19</v>
      </c>
      <c r="AA12" s="34">
        <f t="shared" si="18"/>
        <v>561.45000000000005</v>
      </c>
      <c r="AB12" s="35">
        <f t="shared" si="14"/>
        <v>3516.45</v>
      </c>
    </row>
    <row r="13" spans="1:28" ht="12" customHeight="1" x14ac:dyDescent="0.2">
      <c r="A13" s="1">
        <v>10</v>
      </c>
      <c r="B13" s="6" t="s">
        <v>24</v>
      </c>
      <c r="C13" s="2" t="s">
        <v>15</v>
      </c>
      <c r="D13" s="3">
        <v>1</v>
      </c>
      <c r="E13" s="27">
        <v>82140</v>
      </c>
      <c r="F13" s="23">
        <v>0.19</v>
      </c>
      <c r="G13" s="28">
        <f t="shared" si="15"/>
        <v>15606.6</v>
      </c>
      <c r="H13" s="29">
        <f t="shared" si="5"/>
        <v>97746.6</v>
      </c>
      <c r="I13" s="40">
        <v>74747</v>
      </c>
      <c r="J13" s="41">
        <v>0.19</v>
      </c>
      <c r="K13" s="42">
        <f t="shared" si="6"/>
        <v>14201.93</v>
      </c>
      <c r="L13" s="43">
        <f t="shared" si="7"/>
        <v>88948.93</v>
      </c>
      <c r="M13" s="30">
        <v>68767</v>
      </c>
      <c r="N13" s="26">
        <v>0.19</v>
      </c>
      <c r="O13" s="31">
        <f t="shared" si="16"/>
        <v>13065.73</v>
      </c>
      <c r="P13" s="31">
        <f t="shared" si="17"/>
        <v>81832.73</v>
      </c>
      <c r="Q13" s="49">
        <v>47900</v>
      </c>
      <c r="R13" s="50">
        <v>0.19</v>
      </c>
      <c r="S13" s="51">
        <f t="shared" si="10"/>
        <v>9101</v>
      </c>
      <c r="T13" s="51">
        <f t="shared" si="11"/>
        <v>57001</v>
      </c>
      <c r="U13" s="16">
        <f t="shared" si="0"/>
        <v>10</v>
      </c>
      <c r="V13" s="17" t="str">
        <f t="shared" si="1"/>
        <v>TUBO BAJANTE PARA CANAL. Material PVC referencia cuadrada, peso 1,986 kg aproximadamente, Tramos De 3M, espesor de pared 1,70 mm +0-0,5mm color blanco, con protección UV.</v>
      </c>
      <c r="W13" s="18" t="str">
        <f t="shared" si="2"/>
        <v>Unidad</v>
      </c>
      <c r="X13" s="18">
        <f t="shared" si="3"/>
        <v>1</v>
      </c>
      <c r="Y13" s="34">
        <f t="shared" si="12"/>
        <v>47900</v>
      </c>
      <c r="Z13" s="19">
        <v>0.19</v>
      </c>
      <c r="AA13" s="34">
        <f t="shared" si="18"/>
        <v>9101</v>
      </c>
      <c r="AB13" s="35">
        <f t="shared" si="14"/>
        <v>57001</v>
      </c>
    </row>
    <row r="14" spans="1:28" ht="12" customHeight="1" x14ac:dyDescent="0.2">
      <c r="A14" s="1">
        <v>11</v>
      </c>
      <c r="B14" s="6" t="s">
        <v>25</v>
      </c>
      <c r="C14" s="2" t="s">
        <v>15</v>
      </c>
      <c r="D14" s="3">
        <v>1</v>
      </c>
      <c r="E14" s="27">
        <v>9514</v>
      </c>
      <c r="F14" s="52">
        <v>0.19</v>
      </c>
      <c r="G14" s="28">
        <f t="shared" si="15"/>
        <v>1807.66</v>
      </c>
      <c r="H14" s="29">
        <f t="shared" si="5"/>
        <v>11321.66</v>
      </c>
      <c r="I14" s="40">
        <v>9514</v>
      </c>
      <c r="J14" s="53">
        <v>0.19</v>
      </c>
      <c r="K14" s="42">
        <f t="shared" si="6"/>
        <v>1807.66</v>
      </c>
      <c r="L14" s="43">
        <f t="shared" si="7"/>
        <v>11321.66</v>
      </c>
      <c r="M14" s="30">
        <v>9514</v>
      </c>
      <c r="N14" s="54">
        <v>0.19</v>
      </c>
      <c r="O14" s="31">
        <f t="shared" si="16"/>
        <v>1807.66</v>
      </c>
      <c r="P14" s="31">
        <f t="shared" si="17"/>
        <v>11321.66</v>
      </c>
      <c r="Q14" s="49">
        <v>14200</v>
      </c>
      <c r="R14" s="55">
        <v>0.19</v>
      </c>
      <c r="S14" s="51">
        <f t="shared" si="10"/>
        <v>2698</v>
      </c>
      <c r="T14" s="51">
        <f t="shared" si="11"/>
        <v>16898</v>
      </c>
      <c r="U14" s="16">
        <f t="shared" si="0"/>
        <v>11</v>
      </c>
      <c r="V14" s="17" t="str">
        <f t="shared" si="1"/>
        <v xml:space="preserve">CODO 45° BAJANTE: 
Material PVC, referencia 45° campana por espigo, peso de 0,127 kg aproximadamente, espesor de pared 2 mm +0-0,5mm color blanco, con protección UV
</v>
      </c>
      <c r="W14" s="18" t="str">
        <f t="shared" si="2"/>
        <v>Unidad</v>
      </c>
      <c r="X14" s="18">
        <f t="shared" si="3"/>
        <v>1</v>
      </c>
      <c r="Y14" s="34">
        <f t="shared" si="12"/>
        <v>9514</v>
      </c>
      <c r="Z14" s="19">
        <v>0.19</v>
      </c>
      <c r="AA14" s="34">
        <f t="shared" si="18"/>
        <v>1807.66</v>
      </c>
      <c r="AB14" s="35">
        <f t="shared" si="14"/>
        <v>11321.66</v>
      </c>
    </row>
    <row r="15" spans="1:28" ht="12" customHeight="1" x14ac:dyDescent="0.2">
      <c r="A15" s="1">
        <v>12</v>
      </c>
      <c r="B15" s="6" t="s">
        <v>26</v>
      </c>
      <c r="C15" s="2" t="s">
        <v>15</v>
      </c>
      <c r="D15" s="3">
        <v>1</v>
      </c>
      <c r="E15" s="27">
        <v>6343</v>
      </c>
      <c r="F15" s="52">
        <v>0.19</v>
      </c>
      <c r="G15" s="28">
        <f t="shared" si="15"/>
        <v>1205.17</v>
      </c>
      <c r="H15" s="29">
        <f t="shared" si="5"/>
        <v>7548.17</v>
      </c>
      <c r="I15" s="40">
        <v>6343</v>
      </c>
      <c r="J15" s="53">
        <v>0.19</v>
      </c>
      <c r="K15" s="42">
        <f t="shared" si="6"/>
        <v>1205.17</v>
      </c>
      <c r="L15" s="43">
        <f t="shared" si="7"/>
        <v>7548.17</v>
      </c>
      <c r="M15" s="30">
        <v>6343</v>
      </c>
      <c r="N15" s="54">
        <v>0.19</v>
      </c>
      <c r="O15" s="31">
        <f t="shared" si="16"/>
        <v>1205.17</v>
      </c>
      <c r="P15" s="31">
        <f t="shared" si="17"/>
        <v>7548.17</v>
      </c>
      <c r="Q15" s="49">
        <v>16500</v>
      </c>
      <c r="R15" s="55">
        <v>0.19</v>
      </c>
      <c r="S15" s="51">
        <f t="shared" si="10"/>
        <v>3135</v>
      </c>
      <c r="T15" s="51">
        <f t="shared" si="11"/>
        <v>19635</v>
      </c>
      <c r="U15" s="16">
        <f t="shared" si="0"/>
        <v>12</v>
      </c>
      <c r="V15" s="17" t="str">
        <f t="shared" si="1"/>
        <v xml:space="preserve">CODO 90° BAJANTE 
Material PVC, referencia 90° campana por espigo, peso de 0,161 kg aproximadamente, espesor de pared 2 mm +0-0,5mm color blanco, con protección UV
</v>
      </c>
      <c r="W15" s="18" t="str">
        <f t="shared" si="2"/>
        <v>Unidad</v>
      </c>
      <c r="X15" s="18">
        <f t="shared" si="3"/>
        <v>1</v>
      </c>
      <c r="Y15" s="34">
        <f t="shared" si="12"/>
        <v>6343</v>
      </c>
      <c r="Z15" s="19">
        <v>0.19</v>
      </c>
      <c r="AA15" s="34">
        <f t="shared" si="18"/>
        <v>1205.17</v>
      </c>
      <c r="AB15" s="35">
        <f t="shared" si="14"/>
        <v>7548.17</v>
      </c>
    </row>
    <row r="16" spans="1:28" ht="12" customHeight="1" x14ac:dyDescent="0.2">
      <c r="A16" s="1">
        <v>13</v>
      </c>
      <c r="B16" s="6" t="s">
        <v>27</v>
      </c>
      <c r="C16" s="2" t="s">
        <v>15</v>
      </c>
      <c r="D16" s="3">
        <v>1</v>
      </c>
      <c r="E16" s="27">
        <v>6344</v>
      </c>
      <c r="F16" s="52">
        <v>0.19</v>
      </c>
      <c r="G16" s="28">
        <f t="shared" si="15"/>
        <v>1205.3600000000001</v>
      </c>
      <c r="H16" s="29">
        <f t="shared" si="5"/>
        <v>7549.3600000000006</v>
      </c>
      <c r="I16" s="40">
        <v>6344</v>
      </c>
      <c r="J16" s="53">
        <v>0.19</v>
      </c>
      <c r="K16" s="42">
        <f t="shared" si="6"/>
        <v>1205.3600000000001</v>
      </c>
      <c r="L16" s="43">
        <f t="shared" si="7"/>
        <v>7549.3600000000006</v>
      </c>
      <c r="M16" s="30">
        <v>6344</v>
      </c>
      <c r="N16" s="54">
        <v>0.19</v>
      </c>
      <c r="O16" s="31">
        <f t="shared" si="16"/>
        <v>1205.3600000000001</v>
      </c>
      <c r="P16" s="31">
        <f t="shared" si="17"/>
        <v>7549.3600000000006</v>
      </c>
      <c r="Q16" s="49">
        <v>10900</v>
      </c>
      <c r="R16" s="55">
        <v>0.19</v>
      </c>
      <c r="S16" s="51">
        <f t="shared" si="10"/>
        <v>2071</v>
      </c>
      <c r="T16" s="51">
        <f t="shared" si="11"/>
        <v>12971</v>
      </c>
      <c r="U16" s="16">
        <f t="shared" si="0"/>
        <v>13</v>
      </c>
      <c r="V16" s="17" t="str">
        <f t="shared" si="1"/>
        <v xml:space="preserve">ADAPTADOR BAJANTE AGUAS LLUVIAS DE 3" 
Adaptador de bajante para empatar a tubo de 3" en material en PVC, con peso de 0,121 kg, espesor de pared mínimo 2 mm +0-0,5mm color blanco, con protección UV, su diseño exclusivo del sello impide fugas en el sistema.
</v>
      </c>
      <c r="W16" s="18" t="str">
        <f t="shared" si="2"/>
        <v>Unidad</v>
      </c>
      <c r="X16" s="18">
        <f t="shared" si="3"/>
        <v>1</v>
      </c>
      <c r="Y16" s="34">
        <f t="shared" si="12"/>
        <v>6344</v>
      </c>
      <c r="Z16" s="19">
        <v>0.19</v>
      </c>
      <c r="AA16" s="34">
        <f t="shared" si="18"/>
        <v>1205.3600000000001</v>
      </c>
      <c r="AB16" s="35">
        <f t="shared" si="14"/>
        <v>7549.3600000000006</v>
      </c>
    </row>
    <row r="17" spans="1:28" ht="12" customHeight="1" x14ac:dyDescent="0.2">
      <c r="A17" s="1">
        <v>14</v>
      </c>
      <c r="B17" s="6" t="s">
        <v>28</v>
      </c>
      <c r="C17" s="2" t="s">
        <v>15</v>
      </c>
      <c r="D17" s="3">
        <v>1</v>
      </c>
      <c r="E17" s="27">
        <v>2519</v>
      </c>
      <c r="F17" s="52">
        <v>0.19</v>
      </c>
      <c r="G17" s="28">
        <f t="shared" si="15"/>
        <v>478.61</v>
      </c>
      <c r="H17" s="29">
        <f t="shared" si="5"/>
        <v>2997.61</v>
      </c>
      <c r="I17" s="40">
        <v>2519</v>
      </c>
      <c r="J17" s="53">
        <v>0.19</v>
      </c>
      <c r="K17" s="42">
        <f t="shared" si="6"/>
        <v>478.61</v>
      </c>
      <c r="L17" s="43">
        <f t="shared" si="7"/>
        <v>2997.61</v>
      </c>
      <c r="M17" s="30">
        <v>2519</v>
      </c>
      <c r="N17" s="54">
        <v>0.19</v>
      </c>
      <c r="O17" s="31">
        <f t="shared" si="16"/>
        <v>478.61</v>
      </c>
      <c r="P17" s="31">
        <f t="shared" si="17"/>
        <v>2997.61</v>
      </c>
      <c r="Q17" s="49">
        <v>4800</v>
      </c>
      <c r="R17" s="55">
        <v>0.19</v>
      </c>
      <c r="S17" s="51">
        <f t="shared" si="10"/>
        <v>912</v>
      </c>
      <c r="T17" s="51">
        <f t="shared" si="11"/>
        <v>5712</v>
      </c>
      <c r="U17" s="16">
        <f t="shared" si="0"/>
        <v>14</v>
      </c>
      <c r="V17" s="17" t="str">
        <f t="shared" si="1"/>
        <v xml:space="preserve">BUJE ROSCADO PVC PRESIÓN DE 1 X 1/2" 
Diámetro de 1 pulgadas a 1/2 pulgadas, fabricado en material PVC, color blanco, debe cumplir la NTC 1339 - resolución 0501
</v>
      </c>
      <c r="W17" s="18" t="str">
        <f t="shared" si="2"/>
        <v>Unidad</v>
      </c>
      <c r="X17" s="18">
        <f t="shared" si="3"/>
        <v>1</v>
      </c>
      <c r="Y17" s="34">
        <f t="shared" si="12"/>
        <v>2519</v>
      </c>
      <c r="Z17" s="19">
        <v>0.19</v>
      </c>
      <c r="AA17" s="34">
        <f t="shared" si="18"/>
        <v>478.61</v>
      </c>
      <c r="AB17" s="35">
        <f t="shared" si="14"/>
        <v>2997.61</v>
      </c>
    </row>
    <row r="18" spans="1:28" ht="12" customHeight="1" x14ac:dyDescent="0.2">
      <c r="A18" s="1">
        <v>15</v>
      </c>
      <c r="B18" s="6" t="s">
        <v>29</v>
      </c>
      <c r="C18" s="2" t="s">
        <v>15</v>
      </c>
      <c r="D18" s="3">
        <v>1</v>
      </c>
      <c r="E18" s="27">
        <v>22378</v>
      </c>
      <c r="F18" s="52">
        <v>0.19</v>
      </c>
      <c r="G18" s="28">
        <f t="shared" si="15"/>
        <v>4251.82</v>
      </c>
      <c r="H18" s="29">
        <f t="shared" si="5"/>
        <v>26629.82</v>
      </c>
      <c r="I18" s="40">
        <v>21259</v>
      </c>
      <c r="J18" s="53">
        <v>0.19</v>
      </c>
      <c r="K18" s="42">
        <f t="shared" si="6"/>
        <v>4039.21</v>
      </c>
      <c r="L18" s="43">
        <f t="shared" si="7"/>
        <v>25298.21</v>
      </c>
      <c r="M18" s="30">
        <v>21259</v>
      </c>
      <c r="N18" s="54">
        <v>0.19</v>
      </c>
      <c r="O18" s="31">
        <f t="shared" si="16"/>
        <v>4039.21</v>
      </c>
      <c r="P18" s="31">
        <f t="shared" si="17"/>
        <v>25298.21</v>
      </c>
      <c r="Q18" s="49">
        <v>4500</v>
      </c>
      <c r="R18" s="55">
        <v>0.19</v>
      </c>
      <c r="S18" s="51">
        <f t="shared" si="10"/>
        <v>855</v>
      </c>
      <c r="T18" s="51">
        <f t="shared" si="11"/>
        <v>5355</v>
      </c>
      <c r="U18" s="16">
        <f t="shared" si="0"/>
        <v>15</v>
      </c>
      <c r="V18" s="17" t="str">
        <f t="shared" si="1"/>
        <v>LLAVE PARA JARDÍN EN PVC 1/2" llave plástica con alta resistencia a la corrosión, fabricada en cuerpo compacto tipo pesado, con inserto plástico y cierre ambos lados, resistente a impactos, presión de trabajo a 150 PSI a 23 °C, Debe cumplir NTC 1339 (ASTM D2466)</v>
      </c>
      <c r="W18" s="18" t="str">
        <f t="shared" si="2"/>
        <v>Unidad</v>
      </c>
      <c r="X18" s="18">
        <f t="shared" si="3"/>
        <v>1</v>
      </c>
      <c r="Y18" s="34">
        <f t="shared" si="12"/>
        <v>4500</v>
      </c>
      <c r="Z18" s="19">
        <v>0.19</v>
      </c>
      <c r="AA18" s="34">
        <f t="shared" si="18"/>
        <v>855</v>
      </c>
      <c r="AB18" s="35">
        <f t="shared" si="14"/>
        <v>5355</v>
      </c>
    </row>
    <row r="19" spans="1:28" ht="12" customHeight="1" x14ac:dyDescent="0.2">
      <c r="A19" s="1">
        <v>16</v>
      </c>
      <c r="B19" s="6" t="s">
        <v>30</v>
      </c>
      <c r="C19" s="2" t="s">
        <v>15</v>
      </c>
      <c r="D19" s="3">
        <v>1</v>
      </c>
      <c r="E19" s="27">
        <v>222</v>
      </c>
      <c r="F19" s="52">
        <v>0.19</v>
      </c>
      <c r="G19" s="28">
        <f t="shared" si="15"/>
        <v>42.18</v>
      </c>
      <c r="H19" s="29">
        <f t="shared" si="5"/>
        <v>264.18</v>
      </c>
      <c r="I19" s="40">
        <v>222</v>
      </c>
      <c r="J19" s="53">
        <v>0.19</v>
      </c>
      <c r="K19" s="42">
        <f t="shared" si="6"/>
        <v>42.18</v>
      </c>
      <c r="L19" s="43">
        <f t="shared" si="7"/>
        <v>264.18</v>
      </c>
      <c r="M19" s="30">
        <v>222</v>
      </c>
      <c r="N19" s="54">
        <v>0.19</v>
      </c>
      <c r="O19" s="31">
        <f t="shared" si="16"/>
        <v>42.18</v>
      </c>
      <c r="P19" s="31">
        <f t="shared" si="17"/>
        <v>264.18</v>
      </c>
      <c r="Q19" s="49">
        <v>9800</v>
      </c>
      <c r="R19" s="55">
        <v>0.19</v>
      </c>
      <c r="S19" s="51">
        <f t="shared" si="10"/>
        <v>1862</v>
      </c>
      <c r="T19" s="51">
        <f t="shared" si="11"/>
        <v>11662</v>
      </c>
      <c r="U19" s="16">
        <f t="shared" si="0"/>
        <v>16</v>
      </c>
      <c r="V19" s="17" t="str">
        <f t="shared" si="1"/>
        <v xml:space="preserve">TORNILLO, TUERCA Y ARANDELA 1" x 5/32 
Material zincado, referencia cabeza redonda 1", tuerca hexagonal y arandela plana de 5/32, con un espesor de 5/32, color cromado. para atornillar tipo pala o estrella
</v>
      </c>
      <c r="W19" s="18" t="str">
        <f t="shared" si="2"/>
        <v>Unidad</v>
      </c>
      <c r="X19" s="18">
        <f t="shared" si="3"/>
        <v>1</v>
      </c>
      <c r="Y19" s="34">
        <f t="shared" si="12"/>
        <v>222</v>
      </c>
      <c r="Z19" s="19">
        <v>0.19</v>
      </c>
      <c r="AA19" s="34">
        <f t="shared" si="18"/>
        <v>42.18</v>
      </c>
      <c r="AB19" s="35">
        <f t="shared" si="14"/>
        <v>264.18</v>
      </c>
    </row>
    <row r="20" spans="1:28" ht="12" customHeight="1" x14ac:dyDescent="0.2">
      <c r="A20" s="1">
        <v>17</v>
      </c>
      <c r="B20" s="6" t="s">
        <v>31</v>
      </c>
      <c r="C20" s="2" t="s">
        <v>15</v>
      </c>
      <c r="D20" s="3">
        <v>1</v>
      </c>
      <c r="E20" s="27">
        <v>3930</v>
      </c>
      <c r="F20" s="52">
        <v>0.19</v>
      </c>
      <c r="G20" s="28">
        <f t="shared" si="15"/>
        <v>746.7</v>
      </c>
      <c r="H20" s="29">
        <f t="shared" si="5"/>
        <v>4676.7</v>
      </c>
      <c r="I20" s="40">
        <v>3734</v>
      </c>
      <c r="J20" s="53">
        <v>0.19</v>
      </c>
      <c r="K20" s="42">
        <f t="shared" si="6"/>
        <v>709.46</v>
      </c>
      <c r="L20" s="43">
        <f t="shared" si="7"/>
        <v>4443.46</v>
      </c>
      <c r="M20" s="30">
        <v>3734</v>
      </c>
      <c r="N20" s="54">
        <v>0.19</v>
      </c>
      <c r="O20" s="31">
        <f t="shared" si="16"/>
        <v>709.46</v>
      </c>
      <c r="P20" s="31">
        <f t="shared" si="17"/>
        <v>4443.46</v>
      </c>
      <c r="Q20" s="49">
        <v>10200</v>
      </c>
      <c r="R20" s="55">
        <v>0.19</v>
      </c>
      <c r="S20" s="51">
        <f t="shared" si="10"/>
        <v>1938</v>
      </c>
      <c r="T20" s="51">
        <f t="shared" si="11"/>
        <v>12138</v>
      </c>
      <c r="U20" s="16">
        <f t="shared" si="0"/>
        <v>17</v>
      </c>
      <c r="V20" s="17" t="str">
        <f t="shared" si="1"/>
        <v xml:space="preserve">BOLSA DE TELA CAMBREL
Bolsa de tela no tejida Kambrel (Cambrel) re-utilizables, color naranja.
</v>
      </c>
      <c r="W20" s="18" t="str">
        <f t="shared" si="2"/>
        <v>Unidad</v>
      </c>
      <c r="X20" s="18">
        <f t="shared" si="3"/>
        <v>1</v>
      </c>
      <c r="Y20" s="34">
        <f t="shared" si="12"/>
        <v>3734</v>
      </c>
      <c r="Z20" s="19">
        <v>0.19</v>
      </c>
      <c r="AA20" s="34">
        <f t="shared" si="18"/>
        <v>709.46</v>
      </c>
      <c r="AB20" s="35">
        <f t="shared" si="14"/>
        <v>4443.46</v>
      </c>
    </row>
    <row r="21" spans="1:28" s="7" customFormat="1" ht="15.75" customHeight="1" thickBot="1" x14ac:dyDescent="0.25">
      <c r="A21" s="79"/>
      <c r="B21" s="79"/>
      <c r="C21" s="79"/>
      <c r="D21" s="79"/>
      <c r="E21" s="65" t="s">
        <v>9</v>
      </c>
      <c r="F21" s="66"/>
      <c r="G21" s="66"/>
      <c r="H21" s="32">
        <f>SUM(H4:H20)</f>
        <v>2393984.8799999994</v>
      </c>
      <c r="I21" s="73" t="s">
        <v>9</v>
      </c>
      <c r="J21" s="74"/>
      <c r="K21" s="74"/>
      <c r="L21" s="44">
        <f>SUM(L4:L20)</f>
        <v>2280199.4600000004</v>
      </c>
      <c r="M21" s="75" t="s">
        <v>9</v>
      </c>
      <c r="N21" s="76"/>
      <c r="O21" s="77"/>
      <c r="P21" s="46">
        <f>SUM(P4:P20)</f>
        <v>2165735.7399999998</v>
      </c>
      <c r="Q21" s="85" t="s">
        <v>9</v>
      </c>
      <c r="R21" s="86"/>
      <c r="S21" s="87"/>
      <c r="T21" s="56">
        <f>SUM(T4:T20)</f>
        <v>2774604</v>
      </c>
      <c r="U21" s="63" t="s">
        <v>7</v>
      </c>
      <c r="V21" s="64"/>
      <c r="W21" s="64"/>
      <c r="X21" s="64"/>
      <c r="Y21" s="64"/>
      <c r="Z21" s="64"/>
      <c r="AA21" s="64"/>
      <c r="AB21" s="36">
        <f>SUM(AB4:AB20)</f>
        <v>2095103.2899999998</v>
      </c>
    </row>
    <row r="23" spans="1:28" x14ac:dyDescent="0.2">
      <c r="AB23" s="45">
        <v>49025340</v>
      </c>
    </row>
    <row r="25" spans="1:28" x14ac:dyDescent="0.2">
      <c r="U25" s="57" t="s">
        <v>11</v>
      </c>
      <c r="V25" s="57"/>
      <c r="W25" s="57"/>
      <c r="X25" s="57"/>
      <c r="Y25" s="57"/>
      <c r="Z25" s="57"/>
      <c r="AA25" s="57"/>
      <c r="AB25" s="57"/>
    </row>
    <row r="26" spans="1:28" x14ac:dyDescent="0.2">
      <c r="U26" s="57" t="s">
        <v>12</v>
      </c>
      <c r="V26" s="57"/>
      <c r="W26" s="57"/>
      <c r="X26" s="57"/>
      <c r="Y26" s="57"/>
      <c r="Z26" s="57"/>
      <c r="AA26" s="57"/>
      <c r="AB26" s="57"/>
    </row>
  </sheetData>
  <mergeCells count="18">
    <mergeCell ref="C1:Y1"/>
    <mergeCell ref="U25:AB25"/>
    <mergeCell ref="A21:D21"/>
    <mergeCell ref="A2:A3"/>
    <mergeCell ref="B2:B3"/>
    <mergeCell ref="C2:C3"/>
    <mergeCell ref="D2:D3"/>
    <mergeCell ref="Q2:T2"/>
    <mergeCell ref="Q21:S21"/>
    <mergeCell ref="U26:AB26"/>
    <mergeCell ref="M2:P2"/>
    <mergeCell ref="U2:AB2"/>
    <mergeCell ref="U21:AA21"/>
    <mergeCell ref="E21:G21"/>
    <mergeCell ref="E2:H2"/>
    <mergeCell ref="I2:L2"/>
    <mergeCell ref="I21:K21"/>
    <mergeCell ref="M21:O21"/>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2026-07-14T16:40:14Z</dcterms:modified>
</cp:coreProperties>
</file>