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placa huella santa isabel final\"/>
    </mc:Choice>
  </mc:AlternateContent>
  <xr:revisionPtr revIDLastSave="0" documentId="8_{6CC157ED-C3E3-4CD0-A610-2AEC7B49136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RLV" sheetId="11" r:id="rId1"/>
    <sheet name="Presupuesto ICCU" sheetId="10" state="hidden" r:id="rId2"/>
    <sheet name="precios" sheetId="5" state="hidden" r:id="rId3"/>
    <sheet name="Hoja1" sheetId="6" state="hidden" r:id="rId4"/>
  </sheets>
  <externalReferences>
    <externalReference r:id="rId5"/>
  </externalReferences>
  <definedNames>
    <definedName name="a_i_u">#REF!</definedName>
    <definedName name="acero" localSheetId="0">[1]Memorias!$J$129</definedName>
    <definedName name="acero">#REF!</definedName>
    <definedName name="afirmado" localSheetId="0">[1]Memorias!$J$77</definedName>
    <definedName name="afirmado">#REF!</definedName>
    <definedName name="aiu">#REF!</definedName>
    <definedName name="Ancho_base" localSheetId="0">[1]Memorias!$C$42</definedName>
    <definedName name="Ancho_base">#REF!</definedName>
    <definedName name="ANCHOPH" localSheetId="0">[1]Memorias!$C$41</definedName>
    <definedName name="ANCHOPH">#REF!</definedName>
    <definedName name="_xlnm.Print_Area" localSheetId="0">BRLV!$A$1:$I$12</definedName>
    <definedName name="_xlnm.Print_Area" localSheetId="1">'Presupuesto ICCU'!$A$1:$F$32</definedName>
    <definedName name="ccunetav">#REF!</definedName>
    <definedName name="Ciclopelateral" localSheetId="0">[1]Memorias!$D$13</definedName>
    <definedName name="Ciclopelateral">#REF!</definedName>
    <definedName name="ciclopeo" localSheetId="0">[1]Memorias!$J$92</definedName>
    <definedName name="ciclopeo">#REF!</definedName>
    <definedName name="concretod" localSheetId="0">[1]Memorias!$J$88</definedName>
    <definedName name="concretod">#REF!</definedName>
    <definedName name="conformacion" localSheetId="0">[1]Memorias!$J$74</definedName>
    <definedName name="conformacion">#REF!</definedName>
    <definedName name="cunetal">#REF!</definedName>
    <definedName name="cunetav">#REF!</definedName>
    <definedName name="demoliciones" localSheetId="0">[1]Memorias!$J$135</definedName>
    <definedName name="demoliciones">#REF!</definedName>
    <definedName name="despacho">#REF!</definedName>
    <definedName name="excavaciones" localSheetId="0">[1]Memorias!$J$82</definedName>
    <definedName name="excavaciones">#REF!</definedName>
    <definedName name="LRamap1">#REF!</definedName>
    <definedName name="Lrampa2">#REF!</definedName>
    <definedName name="LREAL" localSheetId="0">[1]Memorias!$D$58</definedName>
    <definedName name="LREAL">#REF!</definedName>
    <definedName name="modulos" localSheetId="0">[1]Memorias!$C$53</definedName>
    <definedName name="modulos">#REF!</definedName>
    <definedName name="nombfunc">#REF!</definedName>
    <definedName name="NOMBFUNCIONARIO">#REF!</definedName>
    <definedName name="NUMRAMPAS" localSheetId="0">[1]Memorias!$C$50</definedName>
    <definedName name="NUMRAMPAS">#REF!</definedName>
    <definedName name="NVigas" localSheetId="0">[1]Memorias!$C$54</definedName>
    <definedName name="NVigas">#REF!</definedName>
    <definedName name="Relleno" localSheetId="0">[1]Memorias!$J$133</definedName>
    <definedName name="Relleno">#REF!</definedName>
    <definedName name="Rellenos">#REF!</definedName>
    <definedName name="rielcentral" localSheetId="0">[1]Memorias!$D$14</definedName>
    <definedName name="rielcentral">#REF!</definedName>
    <definedName name="riellateral" comment="ancho de rieles laterales de concreto reforzado" localSheetId="0">[1]Memorias!$D$12</definedName>
    <definedName name="riellateral" comment="ancho de rieles laterales de concreto reforzado">#REF!</definedName>
    <definedName name="Sobreancho" comment="Sobreancho en ciclópeo" localSheetId="0">[1]Memorias!$D$11</definedName>
    <definedName name="Sobreancho" comment="Sobreancho en ciclópeo">#REF!</definedName>
    <definedName name="Total">#REF!</definedName>
    <definedName name="total_calzada" localSheetId="0">[1]Memorias!#REF!</definedName>
    <definedName name="total_calzada">#REF!</definedName>
    <definedName name="Totalcunetas" localSheetId="0">[1]Memorias!$J$102</definedName>
    <definedName name="Totalcuneta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1" l="1"/>
  <c r="H5" i="11"/>
  <c r="H6" i="11"/>
  <c r="H7" i="11" s="1"/>
  <c r="H8" i="11" s="1"/>
  <c r="H9" i="11" s="1"/>
  <c r="H10" i="11" s="1"/>
  <c r="H11" i="11" s="1"/>
  <c r="H4" i="11"/>
  <c r="H3" i="11"/>
  <c r="G12" i="11"/>
  <c r="G4" i="11"/>
  <c r="G5" i="11"/>
  <c r="G6" i="11"/>
  <c r="G7" i="11"/>
  <c r="G8" i="11"/>
  <c r="G9" i="11"/>
  <c r="G10" i="11"/>
  <c r="G11" i="11"/>
  <c r="G3" i="11"/>
  <c r="F12" i="11"/>
  <c r="F3" i="11"/>
  <c r="F9" i="11" l="1"/>
  <c r="F10" i="11"/>
  <c r="F5" i="11"/>
  <c r="F4" i="11"/>
  <c r="F6" i="11"/>
  <c r="F7" i="11"/>
  <c r="F11" i="11"/>
  <c r="F8" i="11"/>
  <c r="A5" i="10" l="1"/>
  <c r="E9" i="10" l="1"/>
  <c r="I6" i="10"/>
  <c r="F17" i="10" l="1"/>
  <c r="F16" i="10"/>
  <c r="F15" i="10"/>
  <c r="F13" i="10"/>
  <c r="F12" i="10"/>
  <c r="F11" i="10"/>
  <c r="F10" i="10"/>
  <c r="R3" i="6"/>
  <c r="W11" i="6"/>
  <c r="Z11" i="6" s="1"/>
  <c r="U11" i="6"/>
  <c r="AB11" i="6" s="1"/>
  <c r="F9" i="10" l="1"/>
  <c r="G9" i="10" s="1"/>
  <c r="F14" i="10"/>
  <c r="V11" i="6"/>
  <c r="AA11" i="6" s="1"/>
  <c r="B130" i="5" l="1"/>
  <c r="D3" i="6" l="1"/>
  <c r="L11" i="6" l="1"/>
  <c r="G11" i="6"/>
  <c r="I13" i="6" l="1"/>
  <c r="E15" i="10" l="1"/>
  <c r="G15" i="10" s="1"/>
  <c r="E16" i="10"/>
  <c r="G16" i="10" s="1"/>
  <c r="X11" i="6" l="1"/>
  <c r="X13" i="6" s="1"/>
  <c r="E12" i="10" l="1"/>
  <c r="G12" i="10" s="1"/>
  <c r="E11" i="10"/>
  <c r="G11" i="10" s="1"/>
  <c r="E10" i="10"/>
  <c r="G10" i="10" s="1"/>
  <c r="E14" i="10" l="1"/>
  <c r="G14" i="10" s="1"/>
  <c r="E13" i="10"/>
  <c r="G13" i="10" s="1"/>
  <c r="E17" i="10" l="1"/>
  <c r="G17" i="10" s="1"/>
  <c r="G18" i="10" s="1"/>
  <c r="G19" i="10" s="1"/>
  <c r="G20" i="10" s="1"/>
  <c r="G22" i="10" s="1"/>
  <c r="G24" i="10" s="1"/>
</calcChain>
</file>

<file path=xl/sharedStrings.xml><?xml version="1.0" encoding="utf-8"?>
<sst xmlns="http://schemas.openxmlformats.org/spreadsheetml/2006/main" count="387" uniqueCount="233">
  <si>
    <t>310.1</t>
  </si>
  <si>
    <t>CONFORMACIÓN DE LA CALZADA EXISTENTE</t>
  </si>
  <si>
    <t>M2</t>
  </si>
  <si>
    <t>610.1</t>
  </si>
  <si>
    <t>AFIRMADO</t>
  </si>
  <si>
    <t>M3</t>
  </si>
  <si>
    <t>600.4 P</t>
  </si>
  <si>
    <t>EXCAVACIONES VARIAS EN MATERIAL COMÚN SECO A MANO (INCLUYE RETIRO DE SOBRANTES A UNA DISTANCIA MENOR DE 5 KM)</t>
  </si>
  <si>
    <t>630.4</t>
  </si>
  <si>
    <t>CONCRETOS CLASE D, f´c =3000 psi (bases)</t>
  </si>
  <si>
    <t>671.1</t>
  </si>
  <si>
    <t>CONCRETO CICLÓPEO CLASE G, 2000 PSI 40% RAJÓN PARA BASES</t>
  </si>
  <si>
    <t>630.7</t>
  </si>
  <si>
    <t xml:space="preserve">CUNETA DE CONCRETO CLASE E, 2500 PSI FUNDIDA EN EL LUGAR </t>
  </si>
  <si>
    <t>640.1</t>
  </si>
  <si>
    <t>SUMINISTRO FIGURADO Y ARMADO DE ACERO DE REFUERZO 60000 PSI</t>
  </si>
  <si>
    <t>KG</t>
  </si>
  <si>
    <t>SUBTOTAL</t>
  </si>
  <si>
    <t>201,p</t>
  </si>
  <si>
    <t>Agua_de_Dios</t>
  </si>
  <si>
    <t>Albán</t>
  </si>
  <si>
    <t>Anapoima</t>
  </si>
  <si>
    <t>Anolaima</t>
  </si>
  <si>
    <t>Apulo</t>
  </si>
  <si>
    <t>Arbelaéz</t>
  </si>
  <si>
    <t>Beltrán</t>
  </si>
  <si>
    <t>Bituima</t>
  </si>
  <si>
    <t>Bojacá</t>
  </si>
  <si>
    <t>Cabrera</t>
  </si>
  <si>
    <t>Cachipay</t>
  </si>
  <si>
    <t>Cajicá</t>
  </si>
  <si>
    <t>Caparrapí</t>
  </si>
  <si>
    <t>Cáqueza</t>
  </si>
  <si>
    <t>Carmen_Carupa</t>
  </si>
  <si>
    <t>Chaguaní</t>
  </si>
  <si>
    <t>Chía</t>
  </si>
  <si>
    <t>Chipaque</t>
  </si>
  <si>
    <t>Choachí</t>
  </si>
  <si>
    <t>Chocontá</t>
  </si>
  <si>
    <t>Cogua</t>
  </si>
  <si>
    <t>Cota</t>
  </si>
  <si>
    <t>Cucunubá</t>
  </si>
  <si>
    <t>El_Colegio</t>
  </si>
  <si>
    <t>El_Peñon</t>
  </si>
  <si>
    <t>El_Rosal</t>
  </si>
  <si>
    <t>Facatativá</t>
  </si>
  <si>
    <t>Fómeque</t>
  </si>
  <si>
    <t>Fosca</t>
  </si>
  <si>
    <t>Funza</t>
  </si>
  <si>
    <t>Fúquene</t>
  </si>
  <si>
    <t>Fusagasuga</t>
  </si>
  <si>
    <t>Gachalá</t>
  </si>
  <si>
    <t>Gachancipá</t>
  </si>
  <si>
    <t>Gachetá</t>
  </si>
  <si>
    <t>Gama</t>
  </si>
  <si>
    <t>Girardot</t>
  </si>
  <si>
    <t>Granada</t>
  </si>
  <si>
    <t>Guachetá</t>
  </si>
  <si>
    <t>Guaduas</t>
  </si>
  <si>
    <t>Guasca</t>
  </si>
  <si>
    <t>Guataquí</t>
  </si>
  <si>
    <t>Guatavita</t>
  </si>
  <si>
    <t>Guayabal_de_Síquima</t>
  </si>
  <si>
    <t>Guayabetal</t>
  </si>
  <si>
    <t>Gutíerrez</t>
  </si>
  <si>
    <t>Jerusalén</t>
  </si>
  <si>
    <t>Junín</t>
  </si>
  <si>
    <t>La_Calera</t>
  </si>
  <si>
    <t>La_Mesa</t>
  </si>
  <si>
    <t>La_Palma</t>
  </si>
  <si>
    <t>La_Peña</t>
  </si>
  <si>
    <t>La_Vega</t>
  </si>
  <si>
    <t>Lenguazaque</t>
  </si>
  <si>
    <t>Machetá</t>
  </si>
  <si>
    <t>Madrid</t>
  </si>
  <si>
    <t>Manta</t>
  </si>
  <si>
    <t>Medina</t>
  </si>
  <si>
    <t>Mosquera</t>
  </si>
  <si>
    <t>Nariño</t>
  </si>
  <si>
    <t>Nemocón</t>
  </si>
  <si>
    <t>Nilo</t>
  </si>
  <si>
    <t>Nimaima</t>
  </si>
  <si>
    <t>Nocaima</t>
  </si>
  <si>
    <t>Pacho</t>
  </si>
  <si>
    <t>Paime</t>
  </si>
  <si>
    <t>Pandi</t>
  </si>
  <si>
    <t>Paratebueno</t>
  </si>
  <si>
    <t>Pasca</t>
  </si>
  <si>
    <t>Puerto_Salgar</t>
  </si>
  <si>
    <t>Pulí</t>
  </si>
  <si>
    <t>Quebrada_Negra</t>
  </si>
  <si>
    <t>Quetame</t>
  </si>
  <si>
    <t>Quipile</t>
  </si>
  <si>
    <t>Ricaurte</t>
  </si>
  <si>
    <t>San_Ant_Tequendama</t>
  </si>
  <si>
    <t>San_Bernardo</t>
  </si>
  <si>
    <t>San_Cayetano</t>
  </si>
  <si>
    <t>San_Francisco</t>
  </si>
  <si>
    <t>San_Juan_de_Rioseco</t>
  </si>
  <si>
    <t>Sasaima</t>
  </si>
  <si>
    <t>Sesquilé</t>
  </si>
  <si>
    <t>Sibaté</t>
  </si>
  <si>
    <t>Silvanía</t>
  </si>
  <si>
    <t>Simijaca</t>
  </si>
  <si>
    <t>Soacha</t>
  </si>
  <si>
    <t>Sopó</t>
  </si>
  <si>
    <t>Subachoque</t>
  </si>
  <si>
    <t>Suesca</t>
  </si>
  <si>
    <t>Supatá</t>
  </si>
  <si>
    <t>Susa</t>
  </si>
  <si>
    <t>Sutatausa</t>
  </si>
  <si>
    <t>Tabio</t>
  </si>
  <si>
    <t>Tausa</t>
  </si>
  <si>
    <t>Tena</t>
  </si>
  <si>
    <t>Tenjo</t>
  </si>
  <si>
    <t>Tibacuy</t>
  </si>
  <si>
    <t>Tiribita</t>
  </si>
  <si>
    <t>Tocaima</t>
  </si>
  <si>
    <t>Tocancipá</t>
  </si>
  <si>
    <t>Topaipí</t>
  </si>
  <si>
    <t>Ubalá</t>
  </si>
  <si>
    <t>Ubaque</t>
  </si>
  <si>
    <t>Ubate</t>
  </si>
  <si>
    <t>Une</t>
  </si>
  <si>
    <t>Útica</t>
  </si>
  <si>
    <t>V.Pinzón</t>
  </si>
  <si>
    <t>Venecia</t>
  </si>
  <si>
    <t>Vergara</t>
  </si>
  <si>
    <t>Vianí</t>
  </si>
  <si>
    <t>Villa_Gomez</t>
  </si>
  <si>
    <t>Villeta</t>
  </si>
  <si>
    <t>Viotá</t>
  </si>
  <si>
    <t>Yacopí</t>
  </si>
  <si>
    <t>Zipacón</t>
  </si>
  <si>
    <t>Zipaquirá</t>
  </si>
  <si>
    <t>DEMOLICIÓN CONCRETO SIMPLE  (INCLUYE CARGUE Y RETIRO DE SOBRANTES A UNA DISTANCIA DE 5KM)</t>
  </si>
  <si>
    <t>201.P</t>
  </si>
  <si>
    <t>CUNETAS</t>
  </si>
  <si>
    <t>Tipo L</t>
  </si>
  <si>
    <t>Tipo V</t>
  </si>
  <si>
    <t>Sección 1</t>
  </si>
  <si>
    <t>Sección 2</t>
  </si>
  <si>
    <t>Sección 1 Cuneta</t>
  </si>
  <si>
    <t>Sección 2 Cuneta</t>
  </si>
  <si>
    <t>----------------------------------------------------------------------</t>
  </si>
  <si>
    <t>Sobre Ancho Izq.
Ciclópeo</t>
  </si>
  <si>
    <t>Sobre Ancho Der.
Ciclópeo</t>
  </si>
  <si>
    <t>Cinta Concreto
Reforzado</t>
  </si>
  <si>
    <t>Central
Ciclópeo</t>
  </si>
  <si>
    <t xml:space="preserve">CANTIDADES DE OBRA APROXIMADAS, PRECIOS UNITARIOS Y VALOR TOTAL </t>
  </si>
  <si>
    <t>ITEM</t>
  </si>
  <si>
    <t>DESCRIPCION</t>
  </si>
  <si>
    <t>UNIDAD</t>
  </si>
  <si>
    <t>CANTIDAD</t>
  </si>
  <si>
    <t>Vr. UNITARIO</t>
  </si>
  <si>
    <t>Vr. TOTAL</t>
  </si>
  <si>
    <t>COSTOS DIRECTOS</t>
  </si>
  <si>
    <t>AI</t>
  </si>
  <si>
    <t>COSTOS INDIRECTOS</t>
  </si>
  <si>
    <t xml:space="preserve">AJUSTE </t>
  </si>
  <si>
    <t>TOTAL APORTE ICCU</t>
  </si>
  <si>
    <t>INVIAS</t>
  </si>
  <si>
    <t>Rango de plazos por montos</t>
  </si>
  <si>
    <t>Menor, igual a $250 Mlls</t>
  </si>
  <si>
    <t>Mayor a $250 Mlls</t>
  </si>
  <si>
    <t>Plazo</t>
  </si>
  <si>
    <t>Concreto
Reforzado Central</t>
  </si>
  <si>
    <t>Concreto
Reforzado Izq.</t>
  </si>
  <si>
    <t>Ciclópeo Izq.</t>
  </si>
  <si>
    <t>Ciclópeo Der.</t>
  </si>
  <si>
    <t>Concreto
Reforzado Der.</t>
  </si>
  <si>
    <t>Sobreancho ciclópeo</t>
  </si>
  <si>
    <t>ALTO_MAGDALENA</t>
  </si>
  <si>
    <t>GUALIVA</t>
  </si>
  <si>
    <t>TEQUENDAMA</t>
  </si>
  <si>
    <t>SUMAPAZ</t>
  </si>
  <si>
    <t>MAGDALENA_CENTRO</t>
  </si>
  <si>
    <t>SABANA_OCCIDENTE</t>
  </si>
  <si>
    <t>SABANA_CENTRO</t>
  </si>
  <si>
    <t>MAGDALENA BAJO</t>
  </si>
  <si>
    <t>ORIENTE</t>
  </si>
  <si>
    <t>UBATE</t>
  </si>
  <si>
    <t>ALMEIDAS</t>
  </si>
  <si>
    <t>RIONEGRO</t>
  </si>
  <si>
    <t>GUAVIO</t>
  </si>
  <si>
    <t>MEDINA</t>
  </si>
  <si>
    <t>SOACHA</t>
  </si>
  <si>
    <t>Relleno de confinamiento</t>
  </si>
  <si>
    <t>RELLENO PARA ESTRUCTURAS</t>
  </si>
  <si>
    <t>MUNICIPIO</t>
  </si>
  <si>
    <t>311.1</t>
  </si>
  <si>
    <t xml:space="preserve">FORMATO   </t>
  </si>
  <si>
    <t xml:space="preserve">CÓDIGO </t>
  </si>
  <si>
    <t>MS-GP-FR-05</t>
  </si>
  <si>
    <t>GESTIÓN DE PROYECTOS DE INFRAESTRUCTURA FÍSICA</t>
  </si>
  <si>
    <t>VERSIÓN</t>
  </si>
  <si>
    <t>0</t>
  </si>
  <si>
    <t xml:space="preserve">PRESUPUESTO DE OBRA </t>
  </si>
  <si>
    <t>FECHA</t>
  </si>
  <si>
    <t>ESPECIFICACIÓN</t>
  </si>
  <si>
    <t>ING. OSCAR ARMANDO WILCHES LOZANO</t>
  </si>
  <si>
    <t>600
INVIAS</t>
  </si>
  <si>
    <t>630
INVIAS</t>
  </si>
  <si>
    <t>671
INVIAS</t>
  </si>
  <si>
    <t>640
INVIAS</t>
  </si>
  <si>
    <t>201  
INVÍAS</t>
  </si>
  <si>
    <t>310 
INVÍAS</t>
  </si>
  <si>
    <t>300 
INVIAS</t>
  </si>
  <si>
    <t>RIEL</t>
  </si>
  <si>
    <t>RAMPA</t>
  </si>
  <si>
    <t>RELLENOS</t>
  </si>
  <si>
    <t>Vo. Bo. Ing. LAURA DANIELA NIETO GUTIERREZ</t>
  </si>
  <si>
    <t>Directora Técnica</t>
  </si>
  <si>
    <t>Profesional Especializado</t>
  </si>
  <si>
    <t>Dirección de Caminos</t>
  </si>
  <si>
    <t>UND</t>
  </si>
  <si>
    <t>CANT.</t>
  </si>
  <si>
    <t xml:space="preserve">VR. UNITARIO </t>
  </si>
  <si>
    <t>VR. PARCIAL</t>
  </si>
  <si>
    <t>% PARTICIP.</t>
  </si>
  <si>
    <t>% ACUMULADO</t>
  </si>
  <si>
    <t>PROMEDIO % PARTICIP.</t>
  </si>
  <si>
    <t>1.2</t>
  </si>
  <si>
    <t>1.3</t>
  </si>
  <si>
    <t>1.1</t>
  </si>
  <si>
    <t>TOTAL</t>
  </si>
  <si>
    <t>1.4</t>
  </si>
  <si>
    <t>RELLENO PARA ESTRUCTURAS
(CONFINAMIENTO CUNETAS)</t>
  </si>
  <si>
    <t>2.1</t>
  </si>
  <si>
    <t>2.2</t>
  </si>
  <si>
    <t>2.3</t>
  </si>
  <si>
    <t>2.4</t>
  </si>
  <si>
    <t>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</si>
</sst>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[$$-240A]\ * #,##0_-;\-[$$-240A]\ * #,##0_-;_-[$$-240A]\ * &quot;-&quot;??_-;_-@_-"/>
    <numFmt numFmtId="166" formatCode="_-* #,##0.00\ _€_-;\-* #,##0.00\ _€_-;_-* &quot;-&quot;??\ _€_-;_-@_-"/>
    <numFmt numFmtId="167" formatCode="&quot;$&quot;\ #,##0.00"/>
    <numFmt numFmtId="168" formatCode="_-&quot;$&quot;\ * #,##0_-;\-&quot;$&quot;\ * #,##0_-;_-&quot;$&quot;\ * &quot;-&quot;??_-;_-@_-"/>
    <numFmt numFmtId="169" formatCode="_(&quot;$&quot;\ * #,##0_);_(&quot;$&quot;\ * \(#,##0\);_(&quot;$&quot;\ * &quot;-&quot;_);_(@_)"/>
    <numFmt numFmtId="170" formatCode="&quot;$&quot;\ \ #,##0.00"/>
    <numFmt numFmtId="171" formatCode="0.000000"/>
    <numFmt numFmtId="172" formatCode="_-* #,##0.00\ &quot;€&quot;_-;\-* #,##0.00\ &quot;€&quot;_-;_-* &quot;-&quot;??\ &quot;€&quot;_-;_-@_-"/>
    <numFmt numFmtId="173" formatCode="_-[$$-240A]\ * #,##0.00_-;\-[$$-240A]\ * #,##0.00_-;_-[$$-240A]\ * &quot;-&quot;??_-;_-@_-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otham Narrow Book"/>
      <family val="3"/>
    </font>
    <font>
      <b/>
      <sz val="16"/>
      <name val="Gotham Narrow Book"/>
      <family val="3"/>
    </font>
    <font>
      <b/>
      <sz val="11"/>
      <name val="Gotham Narrow Book"/>
      <family val="3"/>
    </font>
    <font>
      <b/>
      <sz val="12"/>
      <name val="Gotham Narrow Book"/>
      <family val="3"/>
    </font>
    <font>
      <b/>
      <sz val="14"/>
      <name val="Gotham Narrow Book"/>
      <family val="3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b/>
      <sz val="8"/>
      <color rgb="FFFF000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Gotham Narrow Book"/>
      <family val="3"/>
    </font>
    <font>
      <sz val="12"/>
      <color rgb="FFFF0000"/>
      <name val="Gotham Narrow Book"/>
      <family val="3"/>
    </font>
    <font>
      <b/>
      <sz val="12"/>
      <color rgb="FFFF0000"/>
      <name val="Gotham Narrow Book"/>
      <family val="3"/>
    </font>
    <font>
      <sz val="12"/>
      <name val="Gotham Narrow Book"/>
      <family val="3"/>
    </font>
    <font>
      <b/>
      <sz val="12"/>
      <color theme="1"/>
      <name val="Gotham Narrow Book"/>
      <family val="3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darkGrid">
        <fgColor theme="2" tint="-0.24994659260841701"/>
        <bgColor theme="2" tint="-9.9948118533890809E-2"/>
      </patternFill>
    </fill>
    <fill>
      <patternFill patternType="solid">
        <fgColor auto="1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darkDown"/>
    </fill>
    <fill>
      <patternFill patternType="solid">
        <fgColor rgb="FFF2F2F2"/>
        <bgColor rgb="FFF2F2F2"/>
      </patternFill>
    </fill>
    <fill>
      <patternFill patternType="solid">
        <fgColor theme="2" tint="-9.9978637043366805E-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/>
      <top/>
      <bottom/>
      <diagonal style="medium">
        <color auto="1"/>
      </diagonal>
    </border>
    <border diagonalDown="1">
      <left/>
      <right/>
      <top/>
      <bottom/>
      <diagonal style="medium">
        <color auto="1"/>
      </diagonal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mediumDashed">
        <color auto="1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Dashed">
        <color auto="1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Dashed">
        <color auto="1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mediumDashDot">
        <color auto="1"/>
      </bottom>
      <diagonal/>
    </border>
    <border diagonalDown="1">
      <left/>
      <right/>
      <top/>
      <bottom/>
      <diagonal style="thick">
        <color indexed="64"/>
      </diagonal>
    </border>
    <border>
      <left/>
      <right/>
      <top style="mediumDashDot">
        <color auto="1"/>
      </top>
      <bottom style="mediumDashDot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5" fillId="0" borderId="0"/>
    <xf numFmtId="0" fontId="15" fillId="0" borderId="0"/>
  </cellStyleXfs>
  <cellXfs count="210">
    <xf numFmtId="0" fontId="0" fillId="0" borderId="0" xfId="0"/>
    <xf numFmtId="4" fontId="0" fillId="0" borderId="22" xfId="0" applyNumberFormat="1" applyBorder="1"/>
    <xf numFmtId="0" fontId="8" fillId="0" borderId="0" xfId="0" applyFont="1" applyAlignment="1">
      <alignment horizontal="center" vertical="center" textRotation="90"/>
    </xf>
    <xf numFmtId="0" fontId="0" fillId="0" borderId="23" xfId="0" applyBorder="1"/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0" fillId="0" borderId="27" xfId="0" applyBorder="1"/>
    <xf numFmtId="2" fontId="12" fillId="0" borderId="24" xfId="1" applyNumberFormat="1" applyFont="1" applyBorder="1" applyAlignment="1">
      <alignment horizontal="center" vertical="center" wrapText="1"/>
    </xf>
    <xf numFmtId="0" fontId="9" fillId="0" borderId="28" xfId="0" quotePrefix="1" applyFont="1" applyBorder="1"/>
    <xf numFmtId="0" fontId="9" fillId="6" borderId="29" xfId="0" quotePrefix="1" applyFont="1" applyFill="1" applyBorder="1"/>
    <xf numFmtId="0" fontId="9" fillId="6" borderId="30" xfId="0" quotePrefix="1" applyFont="1" applyFill="1" applyBorder="1"/>
    <xf numFmtId="0" fontId="9" fillId="6" borderId="31" xfId="0" quotePrefix="1" applyFont="1" applyFill="1" applyBorder="1"/>
    <xf numFmtId="0" fontId="0" fillId="0" borderId="28" xfId="0" applyBorder="1"/>
    <xf numFmtId="0" fontId="0" fillId="7" borderId="32" xfId="0" applyFill="1" applyBorder="1"/>
    <xf numFmtId="0" fontId="0" fillId="0" borderId="33" xfId="0" applyBorder="1"/>
    <xf numFmtId="0" fontId="0" fillId="0" borderId="34" xfId="0" applyBorder="1"/>
    <xf numFmtId="0" fontId="8" fillId="0" borderId="0" xfId="0" applyFont="1" applyAlignment="1">
      <alignment horizontal="center" vertical="center" textRotation="90" wrapText="1"/>
    </xf>
    <xf numFmtId="0" fontId="9" fillId="6" borderId="36" xfId="0" quotePrefix="1" applyFont="1" applyFill="1" applyBorder="1"/>
    <xf numFmtId="0" fontId="9" fillId="6" borderId="37" xfId="0" quotePrefix="1" applyFont="1" applyFill="1" applyBorder="1"/>
    <xf numFmtId="0" fontId="0" fillId="0" borderId="38" xfId="0" applyBorder="1"/>
    <xf numFmtId="0" fontId="9" fillId="6" borderId="35" xfId="0" quotePrefix="1" applyFont="1" applyFill="1" applyBorder="1"/>
    <xf numFmtId="0" fontId="0" fillId="7" borderId="46" xfId="0" applyFill="1" applyBorder="1"/>
    <xf numFmtId="0" fontId="0" fillId="7" borderId="47" xfId="0" applyFill="1" applyBorder="1"/>
    <xf numFmtId="2" fontId="16" fillId="0" borderId="24" xfId="1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textRotation="90"/>
    </xf>
    <xf numFmtId="0" fontId="17" fillId="0" borderId="0" xfId="0" applyFont="1" applyAlignment="1">
      <alignment horizontal="center" vertical="center" textRotation="90" wrapText="1"/>
    </xf>
    <xf numFmtId="0" fontId="0" fillId="0" borderId="46" xfId="0" applyBorder="1"/>
    <xf numFmtId="0" fontId="0" fillId="0" borderId="47" xfId="0" applyBorder="1"/>
    <xf numFmtId="0" fontId="18" fillId="0" borderId="0" xfId="0" applyFont="1" applyAlignment="1">
      <alignment horizontal="center" vertical="center" textRotation="90"/>
    </xf>
    <xf numFmtId="0" fontId="0" fillId="0" borderId="48" xfId="0" applyBorder="1"/>
    <xf numFmtId="0" fontId="0" fillId="0" borderId="49" xfId="0" applyBorder="1"/>
    <xf numFmtId="0" fontId="13" fillId="0" borderId="25" xfId="0" quotePrefix="1" applyFont="1" applyBorder="1"/>
    <xf numFmtId="0" fontId="13" fillId="0" borderId="0" xfId="0" quotePrefix="1" applyFont="1"/>
    <xf numFmtId="0" fontId="19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19" fillId="2" borderId="0" xfId="0" applyFont="1" applyFill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3" fontId="19" fillId="0" borderId="0" xfId="0" applyNumberFormat="1" applyFont="1" applyAlignment="1" applyProtection="1">
      <alignment horizontal="center"/>
      <protection locked="0"/>
    </xf>
    <xf numFmtId="0" fontId="19" fillId="0" borderId="41" xfId="0" applyFont="1" applyBorder="1" applyProtection="1">
      <protection locked="0"/>
    </xf>
    <xf numFmtId="0" fontId="19" fillId="0" borderId="6" xfId="0" applyFont="1" applyBorder="1" applyProtection="1"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19" fillId="0" borderId="39" xfId="0" applyFont="1" applyBorder="1" applyProtection="1">
      <protection locked="0"/>
    </xf>
    <xf numFmtId="0" fontId="2" fillId="0" borderId="0" xfId="3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70" fontId="22" fillId="2" borderId="15" xfId="4" applyNumberFormat="1" applyFont="1" applyFill="1" applyBorder="1" applyAlignment="1" applyProtection="1">
      <alignment vertical="center"/>
    </xf>
    <xf numFmtId="170" fontId="22" fillId="2" borderId="17" xfId="4" applyNumberFormat="1" applyFont="1" applyFill="1" applyBorder="1" applyAlignment="1" applyProtection="1">
      <alignment vertical="center"/>
    </xf>
    <xf numFmtId="170" fontId="6" fillId="9" borderId="45" xfId="4" applyNumberFormat="1" applyFont="1" applyFill="1" applyBorder="1" applyAlignment="1" applyProtection="1">
      <alignment vertical="center"/>
    </xf>
    <xf numFmtId="170" fontId="6" fillId="9" borderId="17" xfId="4" applyNumberFormat="1" applyFont="1" applyFill="1" applyBorder="1" applyAlignment="1" applyProtection="1">
      <alignment vertical="center"/>
    </xf>
    <xf numFmtId="170" fontId="5" fillId="9" borderId="17" xfId="4" applyNumberFormat="1" applyFont="1" applyFill="1" applyBorder="1" applyAlignment="1" applyProtection="1">
      <alignment vertical="center"/>
    </xf>
    <xf numFmtId="0" fontId="23" fillId="2" borderId="0" xfId="3" applyFont="1" applyFill="1" applyProtection="1">
      <protection locked="0"/>
    </xf>
    <xf numFmtId="0" fontId="19" fillId="0" borderId="0" xfId="3" applyFont="1" applyAlignment="1" applyProtection="1">
      <alignment vertical="center"/>
      <protection locked="0"/>
    </xf>
    <xf numFmtId="0" fontId="19" fillId="0" borderId="8" xfId="3" applyFont="1" applyBorder="1" applyAlignment="1" applyProtection="1">
      <alignment vertical="center"/>
      <protection locked="0"/>
    </xf>
    <xf numFmtId="0" fontId="22" fillId="0" borderId="0" xfId="3" applyFont="1" applyAlignment="1" applyProtection="1">
      <alignment vertical="center"/>
      <protection locked="0"/>
    </xf>
    <xf numFmtId="0" fontId="19" fillId="0" borderId="7" xfId="0" applyFont="1" applyBorder="1" applyProtection="1">
      <protection locked="0"/>
    </xf>
    <xf numFmtId="44" fontId="5" fillId="2" borderId="14" xfId="6" applyFont="1" applyFill="1" applyBorder="1" applyAlignment="1" applyProtection="1">
      <alignment horizontal="center" vertical="center"/>
    </xf>
    <xf numFmtId="44" fontId="5" fillId="2" borderId="15" xfId="6" applyFont="1" applyFill="1" applyBorder="1" applyAlignment="1" applyProtection="1">
      <alignment horizontal="center" vertical="center"/>
    </xf>
    <xf numFmtId="44" fontId="5" fillId="2" borderId="0" xfId="6" applyFont="1" applyFill="1" applyBorder="1" applyAlignment="1" applyProtection="1">
      <alignment horizontal="center" vertical="center"/>
    </xf>
    <xf numFmtId="0" fontId="19" fillId="0" borderId="0" xfId="0" applyFont="1"/>
    <xf numFmtId="44" fontId="5" fillId="2" borderId="2" xfId="6" applyFont="1" applyFill="1" applyBorder="1" applyAlignment="1" applyProtection="1">
      <alignment horizontal="center" vertical="center"/>
    </xf>
    <xf numFmtId="49" fontId="5" fillId="2" borderId="17" xfId="6" applyNumberFormat="1" applyFont="1" applyFill="1" applyBorder="1" applyAlignment="1" applyProtection="1">
      <alignment horizontal="center" vertical="center"/>
    </xf>
    <xf numFmtId="49" fontId="5" fillId="2" borderId="0" xfId="6" applyNumberFormat="1" applyFont="1" applyFill="1" applyBorder="1" applyAlignment="1" applyProtection="1">
      <alignment horizontal="center" vertical="center"/>
    </xf>
    <xf numFmtId="14" fontId="5" fillId="2" borderId="17" xfId="6" applyNumberFormat="1" applyFont="1" applyFill="1" applyBorder="1" applyAlignment="1" applyProtection="1">
      <alignment horizontal="center" vertical="center"/>
    </xf>
    <xf numFmtId="14" fontId="5" fillId="2" borderId="0" xfId="6" applyNumberFormat="1" applyFont="1" applyFill="1" applyBorder="1" applyAlignment="1" applyProtection="1">
      <alignment horizontal="center" vertical="center"/>
    </xf>
    <xf numFmtId="0" fontId="20" fillId="0" borderId="0" xfId="0" applyFont="1"/>
    <xf numFmtId="0" fontId="6" fillId="2" borderId="0" xfId="0" applyFont="1" applyFill="1" applyAlignment="1">
      <alignment horizontal="center" vertical="center"/>
    </xf>
    <xf numFmtId="0" fontId="21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 wrapText="1"/>
    </xf>
    <xf numFmtId="0" fontId="5" fillId="2" borderId="44" xfId="3" applyFont="1" applyFill="1" applyBorder="1" applyAlignment="1">
      <alignment horizontal="center" vertical="center" wrapText="1"/>
    </xf>
    <xf numFmtId="0" fontId="5" fillId="2" borderId="51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3" fontId="21" fillId="0" borderId="0" xfId="0" applyNumberFormat="1" applyFont="1" applyAlignment="1">
      <alignment horizontal="center" vertical="center" wrapText="1"/>
    </xf>
    <xf numFmtId="0" fontId="19" fillId="2" borderId="18" xfId="3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2" borderId="14" xfId="3" applyFont="1" applyFill="1" applyBorder="1" applyAlignment="1">
      <alignment horizontal="justify" vertical="center" wrapText="1"/>
    </xf>
    <xf numFmtId="166" fontId="22" fillId="0" borderId="14" xfId="4" applyNumberFormat="1" applyFont="1" applyFill="1" applyBorder="1" applyAlignment="1" applyProtection="1">
      <alignment horizontal="center" vertical="center"/>
    </xf>
    <xf numFmtId="4" fontId="22" fillId="0" borderId="20" xfId="1" applyNumberFormat="1" applyFont="1" applyBorder="1" applyAlignment="1" applyProtection="1">
      <alignment horizontal="center" vertical="center"/>
    </xf>
    <xf numFmtId="170" fontId="22" fillId="2" borderId="14" xfId="4" applyNumberFormat="1" applyFont="1" applyFill="1" applyBorder="1" applyAlignment="1" applyProtection="1">
      <alignment vertical="center"/>
    </xf>
    <xf numFmtId="167" fontId="22" fillId="2" borderId="0" xfId="4" applyNumberFormat="1" applyFont="1" applyFill="1" applyBorder="1" applyAlignment="1" applyProtection="1">
      <alignment vertical="center"/>
    </xf>
    <xf numFmtId="3" fontId="19" fillId="2" borderId="0" xfId="0" applyNumberFormat="1" applyFont="1" applyFill="1" applyAlignment="1">
      <alignment horizontal="center" vertical="center"/>
    </xf>
    <xf numFmtId="0" fontId="19" fillId="2" borderId="2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justify" vertical="center" wrapText="1"/>
    </xf>
    <xf numFmtId="166" fontId="22" fillId="0" borderId="2" xfId="4" applyNumberFormat="1" applyFont="1" applyFill="1" applyBorder="1" applyAlignment="1" applyProtection="1">
      <alignment horizontal="center" vertical="center"/>
    </xf>
    <xf numFmtId="4" fontId="22" fillId="0" borderId="3" xfId="1" applyNumberFormat="1" applyFont="1" applyBorder="1" applyAlignment="1" applyProtection="1">
      <alignment horizontal="center" vertical="center"/>
    </xf>
    <xf numFmtId="170" fontId="22" fillId="2" borderId="2" xfId="4" applyNumberFormat="1" applyFont="1" applyFill="1" applyBorder="1" applyAlignment="1" applyProtection="1">
      <alignment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2" borderId="4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right" vertical="center"/>
    </xf>
    <xf numFmtId="0" fontId="19" fillId="2" borderId="2" xfId="3" applyFont="1" applyFill="1" applyBorder="1" applyAlignment="1">
      <alignment horizontal="center" vertical="center" wrapText="1"/>
    </xf>
    <xf numFmtId="164" fontId="22" fillId="0" borderId="2" xfId="1" applyFont="1" applyBorder="1" applyAlignment="1" applyProtection="1">
      <alignment vertical="center"/>
    </xf>
    <xf numFmtId="3" fontId="23" fillId="0" borderId="0" xfId="0" applyNumberFormat="1" applyFont="1" applyAlignment="1">
      <alignment horizontal="center"/>
    </xf>
    <xf numFmtId="0" fontId="5" fillId="2" borderId="2" xfId="3" applyFont="1" applyFill="1" applyBorder="1" applyAlignment="1">
      <alignment vertical="center"/>
    </xf>
    <xf numFmtId="9" fontId="19" fillId="2" borderId="2" xfId="2" applyFont="1" applyFill="1" applyBorder="1" applyAlignment="1" applyProtection="1">
      <alignment horizontal="center" vertical="center" wrapText="1"/>
    </xf>
    <xf numFmtId="0" fontId="19" fillId="2" borderId="5" xfId="3" applyFont="1" applyFill="1" applyBorder="1" applyAlignment="1">
      <alignment horizontal="center" vertical="center" wrapText="1"/>
    </xf>
    <xf numFmtId="3" fontId="19" fillId="0" borderId="0" xfId="0" applyNumberFormat="1" applyFont="1" applyAlignment="1">
      <alignment horizontal="center"/>
    </xf>
    <xf numFmtId="0" fontId="22" fillId="2" borderId="2" xfId="3" applyFont="1" applyFill="1" applyBorder="1" applyAlignment="1">
      <alignment vertical="center"/>
    </xf>
    <xf numFmtId="167" fontId="5" fillId="2" borderId="0" xfId="4" applyNumberFormat="1" applyFont="1" applyFill="1" applyBorder="1" applyAlignment="1" applyProtection="1">
      <alignment vertical="center"/>
    </xf>
    <xf numFmtId="0" fontId="5" fillId="2" borderId="2" xfId="3" applyFont="1" applyFill="1" applyBorder="1" applyAlignment="1">
      <alignment horizontal="left" vertical="center"/>
    </xf>
    <xf numFmtId="0" fontId="5" fillId="2" borderId="21" xfId="3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0" fillId="0" borderId="0" xfId="0" applyProtection="1">
      <protection locked="0"/>
    </xf>
    <xf numFmtId="0" fontId="7" fillId="0" borderId="0" xfId="0" applyFont="1" applyAlignment="1">
      <alignment horizontal="center" wrapText="1"/>
    </xf>
    <xf numFmtId="4" fontId="14" fillId="0" borderId="0" xfId="0" applyNumberFormat="1" applyFont="1"/>
    <xf numFmtId="165" fontId="0" fillId="0" borderId="0" xfId="0" applyNumberFormat="1"/>
    <xf numFmtId="3" fontId="14" fillId="0" borderId="0" xfId="0" applyNumberFormat="1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168" fontId="0" fillId="0" borderId="0" xfId="6" applyNumberFormat="1" applyFont="1" applyProtection="1"/>
    <xf numFmtId="0" fontId="0" fillId="10" borderId="50" xfId="0" applyFill="1" applyBorder="1"/>
    <xf numFmtId="0" fontId="0" fillId="10" borderId="48" xfId="0" applyFill="1" applyBorder="1"/>
    <xf numFmtId="0" fontId="0" fillId="10" borderId="0" xfId="0" applyFill="1"/>
    <xf numFmtId="0" fontId="24" fillId="11" borderId="2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 wrapText="1"/>
    </xf>
    <xf numFmtId="3" fontId="24" fillId="11" borderId="2" xfId="0" applyNumberFormat="1" applyFont="1" applyFill="1" applyBorder="1" applyAlignment="1">
      <alignment horizontal="center" vertical="center" wrapText="1"/>
    </xf>
    <xf numFmtId="171" fontId="25" fillId="4" borderId="2" xfId="0" applyNumberFormat="1" applyFont="1" applyFill="1" applyBorder="1" applyAlignment="1">
      <alignment horizontal="center" vertical="center" wrapText="1"/>
    </xf>
    <xf numFmtId="0" fontId="26" fillId="0" borderId="0" xfId="0" applyFont="1"/>
    <xf numFmtId="0" fontId="26" fillId="3" borderId="2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 wrapText="1"/>
    </xf>
    <xf numFmtId="2" fontId="26" fillId="3" borderId="2" xfId="0" applyNumberFormat="1" applyFont="1" applyFill="1" applyBorder="1" applyAlignment="1">
      <alignment horizontal="center" vertical="center"/>
    </xf>
    <xf numFmtId="173" fontId="26" fillId="3" borderId="2" xfId="8" applyNumberFormat="1" applyFont="1" applyFill="1" applyBorder="1" applyAlignment="1">
      <alignment horizontal="center" vertical="center"/>
    </xf>
    <xf numFmtId="173" fontId="26" fillId="3" borderId="2" xfId="0" applyNumberFormat="1" applyFont="1" applyFill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2" fontId="26" fillId="0" borderId="2" xfId="0" applyNumberFormat="1" applyFont="1" applyBorder="1" applyAlignment="1">
      <alignment horizontal="center"/>
    </xf>
    <xf numFmtId="173" fontId="26" fillId="0" borderId="2" xfId="8" applyNumberFormat="1" applyFont="1" applyBorder="1"/>
    <xf numFmtId="10" fontId="26" fillId="0" borderId="2" xfId="2" applyNumberFormat="1" applyFont="1" applyBorder="1" applyAlignment="1">
      <alignment horizontal="center" vertical="center"/>
    </xf>
    <xf numFmtId="2" fontId="26" fillId="0" borderId="2" xfId="0" applyNumberFormat="1" applyFont="1" applyBorder="1" applyAlignment="1">
      <alignment horizontal="center" vertical="center"/>
    </xf>
    <xf numFmtId="173" fontId="26" fillId="0" borderId="2" xfId="8" applyNumberFormat="1" applyFont="1" applyBorder="1" applyAlignment="1">
      <alignment horizontal="center" vertical="center"/>
    </xf>
    <xf numFmtId="173" fontId="26" fillId="0" borderId="2" xfId="8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173" fontId="26" fillId="0" borderId="0" xfId="8" applyNumberFormat="1" applyFont="1"/>
    <xf numFmtId="173" fontId="26" fillId="0" borderId="0" xfId="0" applyNumberFormat="1" applyFont="1"/>
    <xf numFmtId="0" fontId="26" fillId="0" borderId="2" xfId="0" applyFont="1" applyBorder="1" applyAlignment="1">
      <alignment horizontal="center" vertical="center"/>
    </xf>
    <xf numFmtId="173" fontId="26" fillId="0" borderId="2" xfId="0" applyNumberFormat="1" applyFont="1" applyBorder="1" applyAlignment="1">
      <alignment horizontal="center" vertical="center"/>
    </xf>
    <xf numFmtId="10" fontId="26" fillId="0" borderId="2" xfId="2" applyNumberFormat="1" applyFont="1" applyFill="1" applyBorder="1" applyAlignment="1">
      <alignment horizontal="center" vertical="center"/>
    </xf>
    <xf numFmtId="0" fontId="28" fillId="0" borderId="2" xfId="9" applyFont="1" applyBorder="1" applyAlignment="1">
      <alignment horizontal="left" vertical="center" wrapText="1"/>
    </xf>
    <xf numFmtId="0" fontId="28" fillId="0" borderId="2" xfId="10" applyFont="1" applyBorder="1" applyAlignment="1">
      <alignment horizontal="left" vertical="center" wrapText="1"/>
    </xf>
    <xf numFmtId="0" fontId="26" fillId="12" borderId="0" xfId="0" applyFont="1" applyFill="1"/>
    <xf numFmtId="0" fontId="24" fillId="12" borderId="0" xfId="0" applyFont="1" applyFill="1" applyAlignment="1">
      <alignment horizontal="center" vertical="center"/>
    </xf>
    <xf numFmtId="0" fontId="24" fillId="12" borderId="0" xfId="0" applyFont="1" applyFill="1"/>
    <xf numFmtId="173" fontId="24" fillId="12" borderId="0" xfId="8" applyNumberFormat="1" applyFont="1" applyFill="1" applyBorder="1"/>
    <xf numFmtId="10" fontId="26" fillId="0" borderId="0" xfId="2" applyNumberFormat="1" applyFont="1" applyFill="1" applyBorder="1" applyAlignment="1">
      <alignment horizontal="center" vertical="center"/>
    </xf>
    <xf numFmtId="9" fontId="24" fillId="12" borderId="0" xfId="2" applyFont="1" applyFill="1" applyBorder="1" applyAlignment="1">
      <alignment horizontal="center" vertical="center"/>
    </xf>
    <xf numFmtId="167" fontId="26" fillId="0" borderId="0" xfId="0" applyNumberFormat="1" applyFont="1" applyAlignment="1">
      <alignment horizontal="center"/>
    </xf>
    <xf numFmtId="167" fontId="26" fillId="0" borderId="0" xfId="8" applyNumberFormat="1" applyFont="1" applyAlignment="1">
      <alignment horizontal="center"/>
    </xf>
    <xf numFmtId="0" fontId="28" fillId="3" borderId="2" xfId="9" applyFont="1" applyFill="1" applyBorder="1" applyAlignment="1">
      <alignment horizontal="left" vertical="center" wrapText="1"/>
    </xf>
    <xf numFmtId="10" fontId="26" fillId="3" borderId="2" xfId="2" applyNumberFormat="1" applyFont="1" applyFill="1" applyBorder="1" applyAlignment="1">
      <alignment horizontal="center" vertical="center"/>
    </xf>
    <xf numFmtId="10" fontId="26" fillId="0" borderId="0" xfId="0" applyNumberFormat="1" applyFont="1"/>
    <xf numFmtId="0" fontId="28" fillId="0" borderId="2" xfId="9" applyFont="1" applyBorder="1" applyAlignment="1">
      <alignment horizontal="left" vertical="center"/>
    </xf>
    <xf numFmtId="2" fontId="26" fillId="3" borderId="2" xfId="0" applyNumberFormat="1" applyFont="1" applyFill="1" applyBorder="1" applyAlignment="1">
      <alignment horizontal="center"/>
    </xf>
    <xf numFmtId="173" fontId="26" fillId="3" borderId="2" xfId="8" applyNumberFormat="1" applyFont="1" applyFill="1" applyBorder="1"/>
    <xf numFmtId="10" fontId="26" fillId="0" borderId="1" xfId="0" applyNumberFormat="1" applyFont="1" applyBorder="1" applyAlignment="1">
      <alignment horizontal="center" vertical="top"/>
    </xf>
    <xf numFmtId="10" fontId="26" fillId="0" borderId="44" xfId="0" applyNumberFormat="1" applyFont="1" applyBorder="1" applyAlignment="1">
      <alignment horizontal="center" vertical="top"/>
    </xf>
    <xf numFmtId="10" fontId="26" fillId="0" borderId="5" xfId="0" applyNumberFormat="1" applyFont="1" applyBorder="1" applyAlignment="1">
      <alignment horizontal="center" vertical="top"/>
    </xf>
    <xf numFmtId="0" fontId="3" fillId="5" borderId="2" xfId="0" applyFont="1" applyFill="1" applyBorder="1" applyAlignment="1">
      <alignment horizontal="center" vertical="center" wrapText="1"/>
    </xf>
    <xf numFmtId="0" fontId="19" fillId="0" borderId="6" xfId="0" applyFont="1" applyBorder="1" applyAlignment="1" applyProtection="1">
      <alignment horizontal="center"/>
      <protection locked="0"/>
    </xf>
    <xf numFmtId="0" fontId="19" fillId="0" borderId="42" xfId="0" applyFont="1" applyBorder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19" fillId="0" borderId="40" xfId="0" applyFont="1" applyBorder="1" applyAlignment="1" applyProtection="1">
      <alignment horizontal="center"/>
      <protection locked="0"/>
    </xf>
    <xf numFmtId="0" fontId="2" fillId="2" borderId="1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3" fillId="9" borderId="39" xfId="0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0" fontId="3" fillId="9" borderId="40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3" fillId="2" borderId="6" xfId="3" applyFont="1" applyFill="1" applyBorder="1" applyAlignment="1" applyProtection="1">
      <alignment horizontal="center"/>
      <protection locked="0"/>
    </xf>
    <xf numFmtId="0" fontId="23" fillId="2" borderId="42" xfId="3" applyFont="1" applyFill="1" applyBorder="1" applyAlignment="1" applyProtection="1">
      <alignment horizontal="center"/>
      <protection locked="0"/>
    </xf>
    <xf numFmtId="0" fontId="19" fillId="0" borderId="0" xfId="3" applyFont="1" applyAlignment="1" applyProtection="1">
      <alignment horizontal="center" vertical="center"/>
      <protection locked="0"/>
    </xf>
    <xf numFmtId="0" fontId="19" fillId="0" borderId="40" xfId="3" applyFont="1" applyBorder="1" applyAlignment="1" applyProtection="1">
      <alignment horizontal="center" vertical="center"/>
      <protection locked="0"/>
    </xf>
    <xf numFmtId="0" fontId="19" fillId="0" borderId="8" xfId="3" applyFont="1" applyBorder="1" applyAlignment="1" applyProtection="1">
      <alignment horizontal="center" vertical="center"/>
      <protection locked="0"/>
    </xf>
    <xf numFmtId="0" fontId="19" fillId="0" borderId="9" xfId="3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 vertical="center" textRotation="90" wrapText="1"/>
    </xf>
    <xf numFmtId="2" fontId="16" fillId="0" borderId="25" xfId="1" applyNumberFormat="1" applyFont="1" applyBorder="1" applyAlignment="1">
      <alignment horizontal="center" vertical="center" wrapText="1"/>
    </xf>
    <xf numFmtId="2" fontId="16" fillId="0" borderId="26" xfId="1" applyNumberFormat="1" applyFont="1" applyBorder="1" applyAlignment="1">
      <alignment horizontal="center" vertical="center" wrapText="1"/>
    </xf>
    <xf numFmtId="2" fontId="11" fillId="0" borderId="0" xfId="1" applyNumberFormat="1" applyFont="1" applyBorder="1" applyAlignment="1">
      <alignment horizontal="center" vertical="center" wrapText="1"/>
    </xf>
    <xf numFmtId="0" fontId="9" fillId="8" borderId="0" xfId="0" applyFont="1" applyFill="1" applyAlignment="1">
      <alignment horizontal="center"/>
    </xf>
    <xf numFmtId="0" fontId="13" fillId="0" borderId="25" xfId="0" quotePrefix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quotePrefix="1" applyFont="1" applyAlignment="1">
      <alignment horizontal="center"/>
    </xf>
    <xf numFmtId="0" fontId="13" fillId="0" borderId="26" xfId="0" applyFont="1" applyBorder="1" applyAlignment="1">
      <alignment horizontal="center"/>
    </xf>
    <xf numFmtId="0" fontId="8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horizontal="center" vertical="center" textRotation="90"/>
    </xf>
    <xf numFmtId="2" fontId="12" fillId="0" borderId="25" xfId="1" applyNumberFormat="1" applyFont="1" applyBorder="1" applyAlignment="1">
      <alignment horizontal="center" vertical="center" wrapText="1"/>
    </xf>
    <xf numFmtId="2" fontId="12" fillId="0" borderId="26" xfId="1" applyNumberFormat="1" applyFont="1" applyBorder="1" applyAlignment="1">
      <alignment horizontal="center" vertical="center" wrapText="1"/>
    </xf>
    <xf numFmtId="0" fontId="13" fillId="0" borderId="26" xfId="0" quotePrefix="1" applyFont="1" applyBorder="1" applyAlignment="1">
      <alignment horizontal="center"/>
    </xf>
  </cellXfs>
  <cellStyles count="11">
    <cellStyle name="Millares" xfId="1" builtinId="3"/>
    <cellStyle name="Millares 2" xfId="4" xr:uid="{00000000-0005-0000-0000-000001000000}"/>
    <cellStyle name="Moneda" xfId="6" builtinId="4"/>
    <cellStyle name="Moneda [0] 2" xfId="7" xr:uid="{00000000-0005-0000-0000-000003000000}"/>
    <cellStyle name="Moneda 2" xfId="8" xr:uid="{797BAD27-3B8B-4A6F-BFED-577E23C27DC0}"/>
    <cellStyle name="Normal" xfId="0" builtinId="0"/>
    <cellStyle name="Normal 2" xfId="3" xr:uid="{00000000-0005-0000-0000-000005000000}"/>
    <cellStyle name="Normal 2 10" xfId="9" xr:uid="{50CAF1E7-59D1-4BFB-B0E4-CEDE0563FCA6}"/>
    <cellStyle name="Normal 2 10 2 2" xfId="10" xr:uid="{D3BCA049-3EC7-47D4-9D18-0DFB374E43B6}"/>
    <cellStyle name="Porcentaje" xfId="2" builtinId="5"/>
    <cellStyle name="Porcentaje 2" xfId="5" xr:uid="{00000000-0005-0000-0000-000007000000}"/>
  </cellStyles>
  <dxfs count="0"/>
  <tableStyles count="0" defaultTableStyle="TableStyleMedium2" defaultPivotStyle="PivotStyleLight16"/>
  <colors>
    <mruColors>
      <color rgb="FFB4B4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0</xdr:row>
      <xdr:rowOff>285750</xdr:rowOff>
    </xdr:from>
    <xdr:to>
      <xdr:col>1</xdr:col>
      <xdr:colOff>1342570</xdr:colOff>
      <xdr:row>2</xdr:row>
      <xdr:rowOff>285750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1" y="285750"/>
          <a:ext cx="2186212" cy="8980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848591</xdr:colOff>
      <xdr:row>3</xdr:row>
      <xdr:rowOff>34637</xdr:rowOff>
    </xdr:from>
    <xdr:to>
      <xdr:col>9</xdr:col>
      <xdr:colOff>162791</xdr:colOff>
      <xdr:row>3</xdr:row>
      <xdr:rowOff>344632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4091" y="640773"/>
          <a:ext cx="266700" cy="309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23</xdr:col>
      <xdr:colOff>725326</xdr:colOff>
      <xdr:row>3</xdr:row>
      <xdr:rowOff>57048</xdr:rowOff>
    </xdr:from>
    <xdr:ext cx="266700" cy="309995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68738" y="606136"/>
          <a:ext cx="266700" cy="309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35</xdr:col>
      <xdr:colOff>358587</xdr:colOff>
      <xdr:row>2</xdr:row>
      <xdr:rowOff>156881</xdr:rowOff>
    </xdr:from>
    <xdr:to>
      <xdr:col>36</xdr:col>
      <xdr:colOff>705970</xdr:colOff>
      <xdr:row>16</xdr:row>
      <xdr:rowOff>79970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68411" y="425822"/>
          <a:ext cx="3294530" cy="37442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nrique\Documents\ALCALDIA%20DE%20GUASCA\VIGENCIA%202026\PROCESOS\PLACA%20HUELLAS\1%20PH%20VEREDA%20FLORESTA%20SECTOR%20SANTA%20ANA%20BAJA%20ALTO%20DEL%20RIO%20(EN%20PROCESO)\lll-8%20(Ppto.%20PH%20%20ICCU-2025)v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s"/>
      <sheetName val="Presupueto Planeacion"/>
      <sheetName val="BRLV"/>
      <sheetName val="Presupuesto ICCU"/>
      <sheetName val="precios"/>
      <sheetName val="Hoja1"/>
    </sheetNames>
    <sheetDataSet>
      <sheetData sheetId="0">
        <row r="11">
          <cell r="D11">
            <v>0</v>
          </cell>
        </row>
        <row r="12">
          <cell r="D12">
            <v>0.9</v>
          </cell>
        </row>
        <row r="13">
          <cell r="D13">
            <v>0.9</v>
          </cell>
        </row>
        <row r="14">
          <cell r="D14">
            <v>1.2</v>
          </cell>
        </row>
        <row r="41">
          <cell r="C41">
            <v>6</v>
          </cell>
        </row>
        <row r="42">
          <cell r="C42">
            <v>4.8</v>
          </cell>
        </row>
        <row r="50">
          <cell r="C50">
            <v>3</v>
          </cell>
        </row>
        <row r="53">
          <cell r="C53">
            <v>30</v>
          </cell>
        </row>
        <row r="54">
          <cell r="C54">
            <v>31</v>
          </cell>
        </row>
        <row r="58">
          <cell r="D58">
            <v>93.15</v>
          </cell>
        </row>
        <row r="74">
          <cell r="J74">
            <v>558.9</v>
          </cell>
        </row>
        <row r="77">
          <cell r="J77">
            <v>83.84</v>
          </cell>
        </row>
        <row r="82">
          <cell r="J82">
            <v>8.9</v>
          </cell>
        </row>
        <row r="88">
          <cell r="J88">
            <v>46.22</v>
          </cell>
        </row>
        <row r="92">
          <cell r="J92">
            <v>23.09</v>
          </cell>
        </row>
        <row r="102">
          <cell r="J102">
            <v>17.329999999999998</v>
          </cell>
        </row>
        <row r="129">
          <cell r="J129">
            <v>4025.87</v>
          </cell>
        </row>
        <row r="133">
          <cell r="J133">
            <v>7.45</v>
          </cell>
        </row>
        <row r="135">
          <cell r="J135">
            <v>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F2D6E-E3FA-40B8-98FD-FA280F1CDD63}">
  <sheetPr codeName="Hoja5"/>
  <dimension ref="A1:J17"/>
  <sheetViews>
    <sheetView tabSelected="1" view="pageBreakPreview" topLeftCell="C1" zoomScaleNormal="100" zoomScaleSheetLayoutView="100" workbookViewId="0">
      <selection activeCell="J5" sqref="J5"/>
    </sheetView>
  </sheetViews>
  <sheetFormatPr baseColWidth="10" defaultColWidth="11.54296875" defaultRowHeight="11.5"/>
  <cols>
    <col min="1" max="1" width="6.81640625" style="125" customWidth="1"/>
    <col min="2" max="2" width="38.453125" style="125" customWidth="1"/>
    <col min="3" max="3" width="11.54296875" style="138"/>
    <col min="4" max="4" width="10.26953125" style="125" customWidth="1"/>
    <col min="5" max="5" width="15.26953125" style="139" customWidth="1"/>
    <col min="6" max="6" width="15.81640625" style="125" customWidth="1"/>
    <col min="7" max="7" width="13.1796875" style="138" customWidth="1"/>
    <col min="8" max="8" width="12.26953125" style="125" customWidth="1"/>
    <col min="9" max="9" width="10.453125" style="125" customWidth="1"/>
    <col min="10" max="12" width="11.54296875" style="125"/>
    <col min="13" max="13" width="11.54296875" style="125" customWidth="1"/>
    <col min="14" max="16384" width="11.54296875" style="125"/>
  </cols>
  <sheetData>
    <row r="1" spans="1:10" ht="30" customHeight="1">
      <c r="A1" s="121" t="s">
        <v>150</v>
      </c>
      <c r="B1" s="122" t="s">
        <v>151</v>
      </c>
      <c r="C1" s="122" t="s">
        <v>215</v>
      </c>
      <c r="D1" s="123" t="s">
        <v>216</v>
      </c>
      <c r="E1" s="123" t="s">
        <v>217</v>
      </c>
      <c r="F1" s="123" t="s">
        <v>218</v>
      </c>
      <c r="G1" s="124" t="s">
        <v>219</v>
      </c>
      <c r="H1" s="124" t="s">
        <v>220</v>
      </c>
      <c r="I1" s="124" t="s">
        <v>221</v>
      </c>
    </row>
    <row r="3" spans="1:10" ht="23">
      <c r="A3" s="126" t="s">
        <v>232</v>
      </c>
      <c r="B3" s="154" t="s">
        <v>15</v>
      </c>
      <c r="C3" s="127" t="s">
        <v>16</v>
      </c>
      <c r="D3" s="128">
        <v>8796.76</v>
      </c>
      <c r="E3" s="129">
        <v>11234.51</v>
      </c>
      <c r="F3" s="130">
        <f t="shared" ref="F3:F11" si="0">D3*E3</f>
        <v>98827288.187600002</v>
      </c>
      <c r="G3" s="155">
        <f>F3/$F$12</f>
        <v>0.29022293539033572</v>
      </c>
      <c r="H3" s="155">
        <f>G3</f>
        <v>0.29022293539033572</v>
      </c>
      <c r="I3" s="160">
        <f>AVERAGE(G3:G5)</f>
        <v>0.2456148324804979</v>
      </c>
      <c r="J3" s="156"/>
    </row>
    <row r="4" spans="1:10">
      <c r="A4" s="126" t="s">
        <v>229</v>
      </c>
      <c r="B4" s="154" t="s">
        <v>9</v>
      </c>
      <c r="C4" s="127" t="s">
        <v>5</v>
      </c>
      <c r="D4" s="158">
        <v>90.32</v>
      </c>
      <c r="E4" s="159">
        <v>1044840.02</v>
      </c>
      <c r="F4" s="130">
        <f t="shared" si="0"/>
        <v>94369950.606399998</v>
      </c>
      <c r="G4" s="155">
        <f t="shared" ref="G4:G11" si="1">F4/$F$12</f>
        <v>0.27713321472142605</v>
      </c>
      <c r="H4" s="155">
        <f>H3+G4</f>
        <v>0.56735615011176177</v>
      </c>
      <c r="I4" s="161"/>
    </row>
    <row r="5" spans="1:10" ht="23">
      <c r="A5" s="141" t="s">
        <v>230</v>
      </c>
      <c r="B5" s="144" t="s">
        <v>11</v>
      </c>
      <c r="C5" s="131" t="s">
        <v>5</v>
      </c>
      <c r="D5" s="135">
        <v>82.93</v>
      </c>
      <c r="E5" s="137">
        <v>695942.45000000007</v>
      </c>
      <c r="F5" s="142">
        <f t="shared" si="0"/>
        <v>57714507.378500007</v>
      </c>
      <c r="G5" s="143">
        <f t="shared" si="1"/>
        <v>0.16948834732973192</v>
      </c>
      <c r="H5" s="134">
        <f t="shared" ref="H5:H11" si="2">H4+G5</f>
        <v>0.73684449744149372</v>
      </c>
      <c r="I5" s="161"/>
    </row>
    <row r="6" spans="1:10" ht="23">
      <c r="A6" s="141" t="s">
        <v>231</v>
      </c>
      <c r="B6" s="144" t="s">
        <v>13</v>
      </c>
      <c r="C6" s="131" t="s">
        <v>5</v>
      </c>
      <c r="D6" s="132">
        <v>54.71</v>
      </c>
      <c r="E6" s="133">
        <v>835391.62</v>
      </c>
      <c r="F6" s="142">
        <f t="shared" si="0"/>
        <v>45704275.530199997</v>
      </c>
      <c r="G6" s="143">
        <f t="shared" si="1"/>
        <v>0.13421828371010228</v>
      </c>
      <c r="H6" s="134">
        <f t="shared" si="2"/>
        <v>0.87106278115159597</v>
      </c>
      <c r="I6" s="161"/>
    </row>
    <row r="7" spans="1:10">
      <c r="A7" s="141" t="s">
        <v>223</v>
      </c>
      <c r="B7" s="144" t="s">
        <v>4</v>
      </c>
      <c r="C7" s="131" t="s">
        <v>5</v>
      </c>
      <c r="D7" s="135">
        <v>222.86</v>
      </c>
      <c r="E7" s="137">
        <v>116078.41</v>
      </c>
      <c r="F7" s="142">
        <f t="shared" si="0"/>
        <v>25869234.452600002</v>
      </c>
      <c r="G7" s="143">
        <f t="shared" si="1"/>
        <v>7.5969353169769535E-2</v>
      </c>
      <c r="H7" s="134">
        <f t="shared" si="2"/>
        <v>0.94703213432136546</v>
      </c>
      <c r="I7" s="161"/>
    </row>
    <row r="8" spans="1:10" ht="34.5">
      <c r="A8" s="141" t="s">
        <v>224</v>
      </c>
      <c r="B8" s="144" t="s">
        <v>135</v>
      </c>
      <c r="C8" s="131" t="s">
        <v>5</v>
      </c>
      <c r="D8" s="135">
        <v>120</v>
      </c>
      <c r="E8" s="137">
        <v>100018.66</v>
      </c>
      <c r="F8" s="142">
        <f t="shared" si="0"/>
        <v>12002239.200000001</v>
      </c>
      <c r="G8" s="143">
        <f t="shared" si="1"/>
        <v>3.5246591865079759E-2</v>
      </c>
      <c r="H8" s="134">
        <f t="shared" si="2"/>
        <v>0.98227872618644518</v>
      </c>
      <c r="I8" s="161"/>
    </row>
    <row r="9" spans="1:10">
      <c r="A9" s="141" t="s">
        <v>222</v>
      </c>
      <c r="B9" s="157" t="s">
        <v>1</v>
      </c>
      <c r="C9" s="131" t="s">
        <v>2</v>
      </c>
      <c r="D9" s="135">
        <v>1485.75</v>
      </c>
      <c r="E9" s="137">
        <v>1557.43</v>
      </c>
      <c r="F9" s="142">
        <f t="shared" si="0"/>
        <v>2313951.6225000001</v>
      </c>
      <c r="G9" s="143">
        <f t="shared" si="1"/>
        <v>6.7953076983998618E-3</v>
      </c>
      <c r="H9" s="134">
        <f t="shared" si="2"/>
        <v>0.98907403388484505</v>
      </c>
      <c r="I9" s="161"/>
    </row>
    <row r="10" spans="1:10" ht="46">
      <c r="A10" s="141" t="s">
        <v>228</v>
      </c>
      <c r="B10" s="144" t="s">
        <v>7</v>
      </c>
      <c r="C10" s="131" t="s">
        <v>5</v>
      </c>
      <c r="D10" s="135">
        <v>24.1</v>
      </c>
      <c r="E10" s="136">
        <v>86910.180000000008</v>
      </c>
      <c r="F10" s="142">
        <f t="shared" si="0"/>
        <v>2094535.3380000002</v>
      </c>
      <c r="G10" s="143">
        <f t="shared" si="1"/>
        <v>6.1509549156021559E-3</v>
      </c>
      <c r="H10" s="134">
        <f t="shared" si="2"/>
        <v>0.99522498880044719</v>
      </c>
      <c r="I10" s="161"/>
    </row>
    <row r="11" spans="1:10" ht="23">
      <c r="A11" s="141" t="s">
        <v>226</v>
      </c>
      <c r="B11" s="145" t="s">
        <v>227</v>
      </c>
      <c r="C11" s="131" t="s">
        <v>5</v>
      </c>
      <c r="D11" s="135">
        <v>11.89</v>
      </c>
      <c r="E11" s="137">
        <v>136753.26</v>
      </c>
      <c r="F11" s="142">
        <f t="shared" si="0"/>
        <v>1625996.2614000002</v>
      </c>
      <c r="G11" s="143">
        <f t="shared" si="1"/>
        <v>4.7750111995527754E-3</v>
      </c>
      <c r="H11" s="134">
        <f t="shared" si="2"/>
        <v>1</v>
      </c>
      <c r="I11" s="162"/>
    </row>
    <row r="12" spans="1:10">
      <c r="A12" s="146"/>
      <c r="B12" s="147" t="s">
        <v>225</v>
      </c>
      <c r="C12" s="148"/>
      <c r="D12" s="148"/>
      <c r="E12" s="148"/>
      <c r="F12" s="149">
        <f>SUM(F3:F11)</f>
        <v>340521978.5772</v>
      </c>
      <c r="G12" s="151">
        <f>SUM(G3:G11)</f>
        <v>1</v>
      </c>
      <c r="H12" s="150"/>
    </row>
    <row r="13" spans="1:10">
      <c r="F13" s="140"/>
      <c r="G13" s="152"/>
    </row>
    <row r="15" spans="1:10">
      <c r="G15" s="152"/>
    </row>
    <row r="16" spans="1:10">
      <c r="G16" s="153"/>
    </row>
    <row r="17" spans="6:6">
      <c r="F17" s="140"/>
    </row>
  </sheetData>
  <sortState xmlns:xlrd2="http://schemas.microsoft.com/office/spreadsheetml/2017/richdata2" ref="A1:I17">
    <sortCondition descending="1" ref="F1:F17"/>
  </sortState>
  <mergeCells count="1">
    <mergeCell ref="I3:I11"/>
  </mergeCells>
  <phoneticPr fontId="27" type="noConversion"/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>
    <tabColor rgb="FF00B050"/>
    <pageSetUpPr fitToPage="1"/>
  </sheetPr>
  <dimension ref="A1:J32"/>
  <sheetViews>
    <sheetView showGridLines="0" zoomScale="70" zoomScaleNormal="70" zoomScalePageLayoutView="80" workbookViewId="0">
      <selection activeCell="F12" sqref="F12"/>
    </sheetView>
  </sheetViews>
  <sheetFormatPr baseColWidth="10" defaultColWidth="11.453125" defaultRowHeight="16"/>
  <cols>
    <col min="1" max="1" width="14.1796875" style="33" customWidth="1"/>
    <col min="2" max="2" width="20.26953125" style="33" customWidth="1"/>
    <col min="3" max="3" width="54.1796875" style="46" customWidth="1"/>
    <col min="4" max="4" width="17.26953125" style="33" customWidth="1"/>
    <col min="5" max="5" width="16" style="33" customWidth="1"/>
    <col min="6" max="6" width="26.453125" style="33" customWidth="1"/>
    <col min="7" max="7" width="30.1796875" style="39" customWidth="1"/>
    <col min="8" max="8" width="6.1796875" style="39" customWidth="1"/>
    <col min="9" max="9" width="36.453125" style="33" customWidth="1"/>
    <col min="10" max="16384" width="11.453125" style="33"/>
  </cols>
  <sheetData>
    <row r="1" spans="1:10" ht="35.25" customHeight="1">
      <c r="A1" s="168"/>
      <c r="B1" s="169"/>
      <c r="C1" s="172" t="s">
        <v>191</v>
      </c>
      <c r="D1" s="172"/>
      <c r="E1" s="172"/>
      <c r="F1" s="58" t="s">
        <v>192</v>
      </c>
      <c r="G1" s="59" t="s">
        <v>193</v>
      </c>
      <c r="H1" s="60"/>
      <c r="I1" s="61"/>
      <c r="J1" s="61"/>
    </row>
    <row r="2" spans="1:10" ht="35.25" customHeight="1">
      <c r="A2" s="170"/>
      <c r="B2" s="171"/>
      <c r="C2" s="173" t="s">
        <v>194</v>
      </c>
      <c r="D2" s="173"/>
      <c r="E2" s="173"/>
      <c r="F2" s="62" t="s">
        <v>195</v>
      </c>
      <c r="G2" s="63" t="s">
        <v>196</v>
      </c>
      <c r="H2" s="64"/>
      <c r="I2" s="61"/>
      <c r="J2" s="61"/>
    </row>
    <row r="3" spans="1:10" s="34" customFormat="1" ht="35.25" customHeight="1">
      <c r="A3" s="170"/>
      <c r="B3" s="171"/>
      <c r="C3" s="174" t="s">
        <v>197</v>
      </c>
      <c r="D3" s="175"/>
      <c r="E3" s="176"/>
      <c r="F3" s="62" t="s">
        <v>198</v>
      </c>
      <c r="G3" s="65">
        <v>44846</v>
      </c>
      <c r="H3" s="66"/>
      <c r="I3" s="67"/>
      <c r="J3" s="67"/>
    </row>
    <row r="4" spans="1:10" s="35" customFormat="1" ht="29.25" customHeight="1">
      <c r="A4" s="177" t="s">
        <v>149</v>
      </c>
      <c r="B4" s="178"/>
      <c r="C4" s="178"/>
      <c r="D4" s="178"/>
      <c r="E4" s="178"/>
      <c r="F4" s="178"/>
      <c r="G4" s="179"/>
      <c r="H4" s="68"/>
      <c r="I4" s="67"/>
      <c r="J4" s="69"/>
    </row>
    <row r="5" spans="1:10" s="36" customFormat="1" ht="41.25" customHeight="1">
      <c r="A5" s="180" t="e">
        <f>#REF!</f>
        <v>#REF!</v>
      </c>
      <c r="B5" s="181"/>
      <c r="C5" s="181"/>
      <c r="D5" s="181"/>
      <c r="E5" s="181"/>
      <c r="F5" s="181"/>
      <c r="G5" s="182"/>
      <c r="H5" s="70"/>
      <c r="I5" s="71" t="s">
        <v>189</v>
      </c>
      <c r="J5" s="72"/>
    </row>
    <row r="6" spans="1:10" s="36" customFormat="1" ht="41.25" customHeight="1" thickBot="1">
      <c r="A6" s="183"/>
      <c r="B6" s="184"/>
      <c r="C6" s="184"/>
      <c r="D6" s="184"/>
      <c r="E6" s="184"/>
      <c r="F6" s="184"/>
      <c r="G6" s="185"/>
      <c r="H6" s="70"/>
      <c r="I6" s="163" t="e">
        <f>#REF!</f>
        <v>#REF!</v>
      </c>
      <c r="J6" s="72"/>
    </row>
    <row r="7" spans="1:10" s="36" customFormat="1" ht="23.25" customHeight="1" thickBot="1">
      <c r="A7" s="186"/>
      <c r="B7" s="187"/>
      <c r="C7" s="187"/>
      <c r="D7" s="187"/>
      <c r="E7" s="187"/>
      <c r="F7" s="187"/>
      <c r="G7" s="188"/>
      <c r="H7" s="73"/>
      <c r="I7" s="163"/>
      <c r="J7" s="72"/>
    </row>
    <row r="8" spans="1:10" s="36" customFormat="1" ht="58.5" customHeight="1" thickBot="1">
      <c r="A8" s="74" t="s">
        <v>150</v>
      </c>
      <c r="B8" s="75" t="s">
        <v>199</v>
      </c>
      <c r="C8" s="76" t="s">
        <v>151</v>
      </c>
      <c r="D8" s="76" t="s">
        <v>152</v>
      </c>
      <c r="E8" s="76" t="s">
        <v>153</v>
      </c>
      <c r="F8" s="77" t="s">
        <v>154</v>
      </c>
      <c r="G8" s="78" t="s">
        <v>155</v>
      </c>
      <c r="H8" s="79"/>
      <c r="I8" s="80"/>
      <c r="J8" s="72"/>
    </row>
    <row r="9" spans="1:10" s="37" customFormat="1" ht="52.5" customHeight="1">
      <c r="A9" s="81" t="s">
        <v>18</v>
      </c>
      <c r="B9" s="82" t="s">
        <v>205</v>
      </c>
      <c r="C9" s="83" t="s">
        <v>135</v>
      </c>
      <c r="D9" s="84" t="s">
        <v>5</v>
      </c>
      <c r="E9" s="85" t="e">
        <f>#REF!</f>
        <v>#REF!</v>
      </c>
      <c r="F9" s="86" t="e">
        <f>#REF!</f>
        <v>#REF!</v>
      </c>
      <c r="G9" s="48" t="e">
        <f>F9*E9</f>
        <v>#REF!</v>
      </c>
      <c r="H9" s="87"/>
      <c r="I9" s="88"/>
      <c r="J9" s="72"/>
    </row>
    <row r="10" spans="1:10" s="37" customFormat="1" ht="40.5" customHeight="1">
      <c r="A10" s="89" t="s">
        <v>0</v>
      </c>
      <c r="B10" s="82" t="s">
        <v>206</v>
      </c>
      <c r="C10" s="90" t="s">
        <v>1</v>
      </c>
      <c r="D10" s="91" t="s">
        <v>2</v>
      </c>
      <c r="E10" s="92" t="e">
        <f>#REF!</f>
        <v>#REF!</v>
      </c>
      <c r="F10" s="93" t="e">
        <f>#REF!</f>
        <v>#REF!</v>
      </c>
      <c r="G10" s="49" t="e">
        <f t="shared" ref="G10:G17" si="0">F10*E10</f>
        <v>#REF!</v>
      </c>
      <c r="H10" s="87"/>
      <c r="I10" s="88"/>
      <c r="J10" s="72"/>
    </row>
    <row r="11" spans="1:10" s="37" customFormat="1" ht="39.75" customHeight="1">
      <c r="A11" s="89" t="s">
        <v>190</v>
      </c>
      <c r="B11" s="82" t="s">
        <v>207</v>
      </c>
      <c r="C11" s="90" t="s">
        <v>4</v>
      </c>
      <c r="D11" s="91" t="s">
        <v>5</v>
      </c>
      <c r="E11" s="92" t="e">
        <f>#REF!</f>
        <v>#REF!</v>
      </c>
      <c r="F11" s="93" t="e">
        <f>#REF!</f>
        <v>#REF!</v>
      </c>
      <c r="G11" s="49" t="e">
        <f t="shared" si="0"/>
        <v>#REF!</v>
      </c>
      <c r="H11" s="87"/>
      <c r="I11" s="88"/>
      <c r="J11" s="72"/>
    </row>
    <row r="12" spans="1:10" s="37" customFormat="1" ht="37.5" customHeight="1">
      <c r="A12" s="89">
        <v>610.1</v>
      </c>
      <c r="B12" s="82" t="s">
        <v>161</v>
      </c>
      <c r="C12" s="90" t="s">
        <v>188</v>
      </c>
      <c r="D12" s="91" t="s">
        <v>5</v>
      </c>
      <c r="E12" s="92" t="e">
        <f>#REF!</f>
        <v>#REF!</v>
      </c>
      <c r="F12" s="93" t="e">
        <f>#REF!</f>
        <v>#REF!</v>
      </c>
      <c r="G12" s="49" t="e">
        <f t="shared" si="0"/>
        <v>#REF!</v>
      </c>
      <c r="H12" s="87"/>
      <c r="I12" s="88"/>
      <c r="J12" s="72"/>
    </row>
    <row r="13" spans="1:10" s="38" customFormat="1" ht="66.75" customHeight="1">
      <c r="A13" s="89" t="s">
        <v>6</v>
      </c>
      <c r="B13" s="82" t="s">
        <v>201</v>
      </c>
      <c r="C13" s="90" t="s">
        <v>7</v>
      </c>
      <c r="D13" s="91" t="s">
        <v>5</v>
      </c>
      <c r="E13" s="92" t="e">
        <f>#REF!</f>
        <v>#REF!</v>
      </c>
      <c r="F13" s="93" t="e">
        <f>#REF!</f>
        <v>#REF!</v>
      </c>
      <c r="G13" s="49" t="e">
        <f t="shared" si="0"/>
        <v>#REF!</v>
      </c>
      <c r="H13" s="87"/>
      <c r="I13" s="88"/>
      <c r="J13" s="72"/>
    </row>
    <row r="14" spans="1:10" s="38" customFormat="1" ht="37.5" customHeight="1">
      <c r="A14" s="89" t="s">
        <v>8</v>
      </c>
      <c r="B14" s="94" t="s">
        <v>202</v>
      </c>
      <c r="C14" s="90" t="s">
        <v>9</v>
      </c>
      <c r="D14" s="91" t="s">
        <v>5</v>
      </c>
      <c r="E14" s="92" t="e">
        <f>#REF!</f>
        <v>#REF!</v>
      </c>
      <c r="F14" s="93" t="e">
        <f>#REF!</f>
        <v>#REF!</v>
      </c>
      <c r="G14" s="49" t="e">
        <f t="shared" si="0"/>
        <v>#REF!</v>
      </c>
      <c r="H14" s="87"/>
      <c r="I14" s="88"/>
      <c r="J14" s="72"/>
    </row>
    <row r="15" spans="1:10" s="38" customFormat="1" ht="39.75" customHeight="1">
      <c r="A15" s="89" t="s">
        <v>10</v>
      </c>
      <c r="B15" s="94" t="s">
        <v>202</v>
      </c>
      <c r="C15" s="90" t="s">
        <v>11</v>
      </c>
      <c r="D15" s="91" t="s">
        <v>5</v>
      </c>
      <c r="E15" s="92" t="e">
        <f>#REF!</f>
        <v>#REF!</v>
      </c>
      <c r="F15" s="93" t="e">
        <f>#REF!</f>
        <v>#REF!</v>
      </c>
      <c r="G15" s="49" t="e">
        <f t="shared" si="0"/>
        <v>#REF!</v>
      </c>
      <c r="H15" s="87"/>
      <c r="I15" s="88"/>
      <c r="J15" s="72"/>
    </row>
    <row r="16" spans="1:10" s="38" customFormat="1" ht="40.5" customHeight="1">
      <c r="A16" s="89" t="s">
        <v>12</v>
      </c>
      <c r="B16" s="94" t="s">
        <v>203</v>
      </c>
      <c r="C16" s="90" t="s">
        <v>13</v>
      </c>
      <c r="D16" s="91" t="s">
        <v>5</v>
      </c>
      <c r="E16" s="92" t="e">
        <f>#REF!</f>
        <v>#REF!</v>
      </c>
      <c r="F16" s="93" t="e">
        <f>#REF!</f>
        <v>#REF!</v>
      </c>
      <c r="G16" s="49" t="e">
        <f t="shared" si="0"/>
        <v>#REF!</v>
      </c>
      <c r="H16" s="87"/>
      <c r="I16" s="88"/>
      <c r="J16" s="72"/>
    </row>
    <row r="17" spans="1:10" s="38" customFormat="1" ht="46.5" customHeight="1">
      <c r="A17" s="89" t="s">
        <v>14</v>
      </c>
      <c r="B17" s="94" t="s">
        <v>204</v>
      </c>
      <c r="C17" s="90" t="s">
        <v>15</v>
      </c>
      <c r="D17" s="91" t="s">
        <v>16</v>
      </c>
      <c r="E17" s="92" t="e">
        <f>#REF!</f>
        <v>#REF!</v>
      </c>
      <c r="F17" s="93" t="e">
        <f>#REF!</f>
        <v>#REF!</v>
      </c>
      <c r="G17" s="49" t="e">
        <f t="shared" si="0"/>
        <v>#REF!</v>
      </c>
      <c r="H17" s="87"/>
      <c r="I17" s="88"/>
      <c r="J17" s="95"/>
    </row>
    <row r="18" spans="1:10" ht="24" customHeight="1">
      <c r="A18" s="89"/>
      <c r="B18" s="96"/>
      <c r="C18" s="97" t="s">
        <v>156</v>
      </c>
      <c r="D18" s="98"/>
      <c r="E18" s="99"/>
      <c r="F18" s="98"/>
      <c r="G18" s="50" t="e">
        <f>SUM(G9:G17)</f>
        <v>#REF!</v>
      </c>
      <c r="H18" s="87"/>
      <c r="I18" s="100"/>
      <c r="J18" s="61"/>
    </row>
    <row r="19" spans="1:10" ht="30.75" customHeight="1">
      <c r="A19" s="89"/>
      <c r="B19" s="96"/>
      <c r="C19" s="101" t="s">
        <v>157</v>
      </c>
      <c r="D19" s="98"/>
      <c r="E19" s="102">
        <v>0.33</v>
      </c>
      <c r="F19" s="103"/>
      <c r="G19" s="49" t="e">
        <f>G18*E19</f>
        <v>#REF!</v>
      </c>
      <c r="H19" s="87"/>
      <c r="I19" s="104"/>
      <c r="J19" s="61"/>
    </row>
    <row r="20" spans="1:10" ht="27.75" customHeight="1">
      <c r="A20" s="89"/>
      <c r="B20" s="96"/>
      <c r="C20" s="97" t="s">
        <v>158</v>
      </c>
      <c r="D20" s="98"/>
      <c r="E20" s="98"/>
      <c r="F20" s="98"/>
      <c r="G20" s="51" t="e">
        <f>+G19</f>
        <v>#REF!</v>
      </c>
      <c r="H20" s="87"/>
      <c r="I20" s="104"/>
      <c r="J20" s="61"/>
    </row>
    <row r="21" spans="1:10">
      <c r="A21" s="89"/>
      <c r="B21" s="96"/>
      <c r="C21" s="105"/>
      <c r="D21" s="98"/>
      <c r="E21" s="98"/>
      <c r="F21" s="98"/>
      <c r="G21" s="49"/>
      <c r="H21" s="87"/>
      <c r="I21" s="104"/>
      <c r="J21" s="61"/>
    </row>
    <row r="22" spans="1:10" ht="27.75" customHeight="1">
      <c r="A22" s="89"/>
      <c r="B22" s="96"/>
      <c r="C22" s="97" t="s">
        <v>17</v>
      </c>
      <c r="D22" s="98"/>
      <c r="E22" s="98"/>
      <c r="F22" s="98"/>
      <c r="G22" s="52" t="e">
        <f>TRUNC((G20+G18),0)</f>
        <v>#REF!</v>
      </c>
      <c r="H22" s="106"/>
      <c r="I22" s="104"/>
      <c r="J22" s="61"/>
    </row>
    <row r="23" spans="1:10" ht="25.5" customHeight="1">
      <c r="A23" s="89"/>
      <c r="B23" s="96"/>
      <c r="C23" s="107" t="s">
        <v>159</v>
      </c>
      <c r="D23" s="98"/>
      <c r="E23" s="98"/>
      <c r="F23" s="98"/>
      <c r="G23" s="49"/>
      <c r="H23" s="87"/>
      <c r="I23" s="104"/>
      <c r="J23" s="61"/>
    </row>
    <row r="24" spans="1:10" ht="29.25" customHeight="1">
      <c r="A24" s="108" t="s">
        <v>160</v>
      </c>
      <c r="B24" s="109"/>
      <c r="C24" s="101"/>
      <c r="D24" s="101"/>
      <c r="E24" s="101"/>
      <c r="F24" s="101"/>
      <c r="G24" s="51" t="e">
        <f>SUM(G22:G23)</f>
        <v>#REF!</v>
      </c>
      <c r="H24" s="87"/>
      <c r="I24" s="104"/>
      <c r="J24" s="61"/>
    </row>
    <row r="25" spans="1:10" ht="19.5" customHeight="1">
      <c r="A25" s="40"/>
      <c r="B25" s="41"/>
      <c r="C25" s="41"/>
      <c r="D25" s="42"/>
      <c r="E25" s="164"/>
      <c r="F25" s="164"/>
      <c r="G25" s="165"/>
      <c r="H25" s="43"/>
      <c r="I25" s="39"/>
    </row>
    <row r="26" spans="1:10" ht="19.5" customHeight="1">
      <c r="A26" s="44"/>
      <c r="C26" s="33"/>
      <c r="D26" s="45"/>
      <c r="E26" s="166"/>
      <c r="F26" s="166"/>
      <c r="G26" s="167"/>
      <c r="H26" s="43"/>
      <c r="I26" s="39"/>
    </row>
    <row r="27" spans="1:10" ht="19.5" customHeight="1">
      <c r="A27" s="44"/>
      <c r="C27" s="33"/>
      <c r="D27" s="45"/>
      <c r="E27" s="166"/>
      <c r="F27" s="166"/>
      <c r="G27" s="167"/>
      <c r="H27" s="43"/>
      <c r="I27" s="39"/>
    </row>
    <row r="28" spans="1:10" ht="19.5" customHeight="1">
      <c r="A28" s="44"/>
      <c r="C28" s="33"/>
      <c r="D28" s="45"/>
      <c r="E28" s="166"/>
      <c r="F28" s="166"/>
      <c r="G28" s="167"/>
      <c r="H28" s="43"/>
      <c r="I28" s="39"/>
    </row>
    <row r="29" spans="1:10" ht="19.5" customHeight="1">
      <c r="A29" s="44"/>
      <c r="C29" s="33"/>
      <c r="D29" s="45"/>
      <c r="E29" s="166"/>
      <c r="F29" s="166"/>
      <c r="G29" s="167"/>
      <c r="H29" s="43"/>
      <c r="I29" s="39"/>
    </row>
    <row r="30" spans="1:10">
      <c r="A30" s="44"/>
      <c r="B30" s="189" t="s">
        <v>211</v>
      </c>
      <c r="C30" s="189"/>
      <c r="D30" s="53"/>
      <c r="E30" s="189" t="s">
        <v>200</v>
      </c>
      <c r="F30" s="189"/>
      <c r="G30" s="190"/>
      <c r="H30" s="56"/>
      <c r="I30" s="39"/>
    </row>
    <row r="31" spans="1:10">
      <c r="A31" s="44"/>
      <c r="B31" s="191" t="s">
        <v>212</v>
      </c>
      <c r="C31" s="191"/>
      <c r="D31" s="54"/>
      <c r="E31" s="191" t="s">
        <v>213</v>
      </c>
      <c r="F31" s="191"/>
      <c r="G31" s="192"/>
      <c r="H31" s="56"/>
      <c r="I31" s="39"/>
    </row>
    <row r="32" spans="1:10" ht="16.5" thickBot="1">
      <c r="A32" s="57"/>
      <c r="B32" s="193" t="s">
        <v>214</v>
      </c>
      <c r="C32" s="193"/>
      <c r="D32" s="55"/>
      <c r="E32" s="193"/>
      <c r="F32" s="193"/>
      <c r="G32" s="194"/>
      <c r="H32" s="45"/>
      <c r="I32" s="39"/>
    </row>
  </sheetData>
  <mergeCells count="15">
    <mergeCell ref="B30:C30"/>
    <mergeCell ref="E30:G30"/>
    <mergeCell ref="B31:C31"/>
    <mergeCell ref="E31:G31"/>
    <mergeCell ref="B32:C32"/>
    <mergeCell ref="E32:G32"/>
    <mergeCell ref="I6:I7"/>
    <mergeCell ref="E25:G29"/>
    <mergeCell ref="A1:B3"/>
    <mergeCell ref="C1:E1"/>
    <mergeCell ref="C2:E2"/>
    <mergeCell ref="C3:E3"/>
    <mergeCell ref="A4:G4"/>
    <mergeCell ref="A5:G6"/>
    <mergeCell ref="A7:G7"/>
  </mergeCells>
  <printOptions horizontalCentered="1"/>
  <pageMargins left="0.34" right="0.43" top="0.5" bottom="0" header="0" footer="0"/>
  <pageSetup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L131"/>
  <sheetViews>
    <sheetView zoomScale="85" zoomScaleNormal="85" workbookViewId="0">
      <selection activeCell="E13" sqref="E13"/>
    </sheetView>
  </sheetViews>
  <sheetFormatPr baseColWidth="10" defaultColWidth="11.453125" defaultRowHeight="14.5"/>
  <cols>
    <col min="1" max="1" width="31.1796875" style="110" customWidth="1"/>
    <col min="2" max="2" width="15.26953125" style="110" customWidth="1"/>
    <col min="3" max="3" width="13" style="110" bestFit="1" customWidth="1"/>
    <col min="4" max="4" width="19" style="110" customWidth="1"/>
    <col min="5" max="7" width="13" style="110" bestFit="1" customWidth="1"/>
    <col min="8" max="8" width="11.54296875" style="110" bestFit="1" customWidth="1"/>
    <col min="9" max="9" width="12" style="110" bestFit="1" customWidth="1"/>
    <col min="10" max="16384" width="11.453125" style="110"/>
  </cols>
  <sheetData>
    <row r="1" spans="1:12">
      <c r="A1" s="47"/>
      <c r="B1" s="47" t="s">
        <v>136</v>
      </c>
      <c r="C1" s="47" t="s">
        <v>0</v>
      </c>
      <c r="D1" s="47" t="s">
        <v>3</v>
      </c>
      <c r="E1" s="47" t="s">
        <v>6</v>
      </c>
      <c r="F1" s="47">
        <v>610.1</v>
      </c>
      <c r="G1" s="47" t="s">
        <v>8</v>
      </c>
      <c r="H1" s="47" t="s">
        <v>12</v>
      </c>
      <c r="I1" s="47" t="s">
        <v>10</v>
      </c>
      <c r="J1" s="47" t="s">
        <v>14</v>
      </c>
      <c r="K1"/>
      <c r="L1"/>
    </row>
    <row r="2" spans="1:12" ht="91.5">
      <c r="A2"/>
      <c r="B2" s="111" t="s">
        <v>135</v>
      </c>
      <c r="C2" s="111" t="s">
        <v>1</v>
      </c>
      <c r="D2" s="111" t="s">
        <v>4</v>
      </c>
      <c r="E2" s="111" t="s">
        <v>7</v>
      </c>
      <c r="F2" s="111" t="s">
        <v>188</v>
      </c>
      <c r="G2" s="111" t="s">
        <v>9</v>
      </c>
      <c r="H2" s="111" t="s">
        <v>11</v>
      </c>
      <c r="I2" s="111" t="s">
        <v>13</v>
      </c>
      <c r="J2" s="111" t="s">
        <v>15</v>
      </c>
      <c r="K2"/>
      <c r="L2"/>
    </row>
    <row r="3" spans="1:12" ht="21">
      <c r="A3" s="112" t="s">
        <v>19</v>
      </c>
      <c r="B3" s="113">
        <v>75202</v>
      </c>
      <c r="C3" s="113">
        <v>1155</v>
      </c>
      <c r="D3" s="113">
        <v>93335</v>
      </c>
      <c r="E3" s="113">
        <v>65346</v>
      </c>
      <c r="F3" s="113">
        <v>129150</v>
      </c>
      <c r="G3" s="113">
        <v>729451</v>
      </c>
      <c r="H3" s="113">
        <v>510949</v>
      </c>
      <c r="I3" s="113">
        <v>572610</v>
      </c>
      <c r="J3" s="113">
        <v>8062</v>
      </c>
      <c r="K3" t="s">
        <v>172</v>
      </c>
      <c r="L3"/>
    </row>
    <row r="4" spans="1:12" ht="21">
      <c r="A4" s="114" t="s">
        <v>20</v>
      </c>
      <c r="B4" s="113">
        <v>75202</v>
      </c>
      <c r="C4" s="113">
        <v>1159</v>
      </c>
      <c r="D4" s="113">
        <v>120461</v>
      </c>
      <c r="E4" s="113">
        <v>65346</v>
      </c>
      <c r="F4" s="113">
        <v>135260</v>
      </c>
      <c r="G4" s="113">
        <v>798399</v>
      </c>
      <c r="H4" s="113">
        <v>551614</v>
      </c>
      <c r="I4" s="113">
        <v>664183</v>
      </c>
      <c r="J4" s="113">
        <v>8174</v>
      </c>
      <c r="K4" t="s">
        <v>173</v>
      </c>
      <c r="L4"/>
    </row>
    <row r="5" spans="1:12" ht="21">
      <c r="A5" s="112" t="s">
        <v>21</v>
      </c>
      <c r="B5" s="113">
        <v>75202</v>
      </c>
      <c r="C5" s="113">
        <v>1151</v>
      </c>
      <c r="D5" s="113">
        <v>135146</v>
      </c>
      <c r="E5" s="113">
        <v>65346</v>
      </c>
      <c r="F5" s="113">
        <v>146903</v>
      </c>
      <c r="G5" s="113">
        <v>776089</v>
      </c>
      <c r="H5" s="113">
        <v>526799</v>
      </c>
      <c r="I5" s="113">
        <v>638754</v>
      </c>
      <c r="J5" s="113">
        <v>8021</v>
      </c>
      <c r="K5" t="s">
        <v>174</v>
      </c>
      <c r="L5"/>
    </row>
    <row r="6" spans="1:12" ht="21">
      <c r="A6" s="112" t="s">
        <v>22</v>
      </c>
      <c r="B6" s="113">
        <v>75202</v>
      </c>
      <c r="C6" s="113">
        <v>1151</v>
      </c>
      <c r="D6" s="113">
        <v>146423</v>
      </c>
      <c r="E6" s="113">
        <v>65346</v>
      </c>
      <c r="F6" s="113">
        <v>157313</v>
      </c>
      <c r="G6" s="113">
        <v>786569</v>
      </c>
      <c r="H6" s="113">
        <v>562174</v>
      </c>
      <c r="I6" s="113">
        <v>654855</v>
      </c>
      <c r="J6" s="113">
        <v>8021</v>
      </c>
      <c r="K6" t="s">
        <v>174</v>
      </c>
      <c r="L6"/>
    </row>
    <row r="7" spans="1:12" ht="21">
      <c r="A7" s="112" t="s">
        <v>23</v>
      </c>
      <c r="B7" s="113">
        <v>75202</v>
      </c>
      <c r="C7" s="113">
        <v>1151</v>
      </c>
      <c r="D7" s="113">
        <v>101313</v>
      </c>
      <c r="E7" s="113">
        <v>65346</v>
      </c>
      <c r="F7" s="113">
        <v>115673</v>
      </c>
      <c r="G7" s="113">
        <v>754255</v>
      </c>
      <c r="H7" s="113">
        <v>513829</v>
      </c>
      <c r="I7" s="113">
        <v>598849</v>
      </c>
      <c r="J7" s="113">
        <v>8021</v>
      </c>
      <c r="K7" t="s">
        <v>174</v>
      </c>
      <c r="L7"/>
    </row>
    <row r="8" spans="1:12" ht="21">
      <c r="A8" s="112" t="s">
        <v>24</v>
      </c>
      <c r="B8" s="113">
        <v>75202</v>
      </c>
      <c r="C8" s="113">
        <v>1155</v>
      </c>
      <c r="D8" s="113">
        <v>80911</v>
      </c>
      <c r="E8" s="113">
        <v>65346</v>
      </c>
      <c r="F8" s="113">
        <v>97358</v>
      </c>
      <c r="G8" s="113">
        <v>764551</v>
      </c>
      <c r="H8" s="113">
        <v>516390</v>
      </c>
      <c r="I8" s="113">
        <v>605589</v>
      </c>
      <c r="J8" s="113">
        <v>8126</v>
      </c>
      <c r="K8" t="s">
        <v>175</v>
      </c>
      <c r="L8"/>
    </row>
    <row r="9" spans="1:12" ht="21">
      <c r="A9" s="112" t="s">
        <v>25</v>
      </c>
      <c r="B9" s="113">
        <v>75202</v>
      </c>
      <c r="C9" s="113">
        <v>1171</v>
      </c>
      <c r="D9" s="113">
        <v>143452</v>
      </c>
      <c r="E9" s="113">
        <v>65346</v>
      </c>
      <c r="F9" s="113">
        <v>138488</v>
      </c>
      <c r="G9" s="113">
        <v>787045</v>
      </c>
      <c r="H9" s="113">
        <v>528884</v>
      </c>
      <c r="I9" s="113">
        <v>661061</v>
      </c>
      <c r="J9" s="113">
        <v>8455</v>
      </c>
      <c r="K9" t="s">
        <v>176</v>
      </c>
      <c r="L9"/>
    </row>
    <row r="10" spans="1:12" ht="21">
      <c r="A10" s="112" t="s">
        <v>26</v>
      </c>
      <c r="B10" s="113">
        <v>75202</v>
      </c>
      <c r="C10" s="113">
        <v>1171</v>
      </c>
      <c r="D10" s="113">
        <v>96121</v>
      </c>
      <c r="E10" s="113">
        <v>65346</v>
      </c>
      <c r="F10" s="113">
        <v>107258</v>
      </c>
      <c r="G10" s="113">
        <v>762592</v>
      </c>
      <c r="H10" s="113">
        <v>513692</v>
      </c>
      <c r="I10" s="113">
        <v>606639</v>
      </c>
      <c r="J10" s="113">
        <v>8455</v>
      </c>
      <c r="K10" t="s">
        <v>176</v>
      </c>
      <c r="L10"/>
    </row>
    <row r="11" spans="1:12" ht="21">
      <c r="A11" s="112" t="s">
        <v>27</v>
      </c>
      <c r="B11" s="113">
        <v>75202</v>
      </c>
      <c r="C11" s="113">
        <v>1151</v>
      </c>
      <c r="D11" s="113">
        <v>101209</v>
      </c>
      <c r="E11" s="113">
        <v>65346</v>
      </c>
      <c r="F11" s="113">
        <v>102728</v>
      </c>
      <c r="G11" s="113">
        <v>767564</v>
      </c>
      <c r="H11" s="113">
        <v>536504</v>
      </c>
      <c r="I11" s="113">
        <v>619724</v>
      </c>
      <c r="J11" s="113">
        <v>7971</v>
      </c>
      <c r="K11" t="s">
        <v>177</v>
      </c>
      <c r="L11"/>
    </row>
    <row r="12" spans="1:12" ht="21">
      <c r="A12" s="112" t="s">
        <v>28</v>
      </c>
      <c r="B12" s="113">
        <v>75202</v>
      </c>
      <c r="C12" s="113">
        <v>1155</v>
      </c>
      <c r="D12" s="113">
        <v>148576</v>
      </c>
      <c r="E12" s="113">
        <v>65346</v>
      </c>
      <c r="F12" s="113">
        <v>159818</v>
      </c>
      <c r="G12" s="113">
        <v>827423</v>
      </c>
      <c r="H12" s="113">
        <v>568255</v>
      </c>
      <c r="I12" s="113">
        <v>714091</v>
      </c>
      <c r="J12" s="113">
        <v>8126</v>
      </c>
      <c r="K12" t="s">
        <v>175</v>
      </c>
      <c r="L12"/>
    </row>
    <row r="13" spans="1:12" ht="21">
      <c r="A13" s="112" t="s">
        <v>29</v>
      </c>
      <c r="B13" s="113">
        <v>75202</v>
      </c>
      <c r="C13" s="113">
        <v>1151</v>
      </c>
      <c r="D13" s="113">
        <v>130635</v>
      </c>
      <c r="E13" s="113">
        <v>65346</v>
      </c>
      <c r="F13" s="113">
        <v>142739</v>
      </c>
      <c r="G13" s="113">
        <v>783949</v>
      </c>
      <c r="H13" s="113">
        <v>560617</v>
      </c>
      <c r="I13" s="113">
        <v>642848</v>
      </c>
      <c r="J13" s="113">
        <v>8021</v>
      </c>
      <c r="K13" t="s">
        <v>174</v>
      </c>
      <c r="L13"/>
    </row>
    <row r="14" spans="1:12" ht="21">
      <c r="A14" s="112" t="s">
        <v>30</v>
      </c>
      <c r="B14" s="113">
        <v>75202</v>
      </c>
      <c r="C14" s="113">
        <v>1147</v>
      </c>
      <c r="D14" s="113">
        <v>74445</v>
      </c>
      <c r="E14" s="113">
        <v>65346</v>
      </c>
      <c r="F14" s="113">
        <v>95542</v>
      </c>
      <c r="G14" s="113">
        <v>720231</v>
      </c>
      <c r="H14" s="113">
        <v>491708</v>
      </c>
      <c r="I14" s="113">
        <v>555983</v>
      </c>
      <c r="J14" s="113">
        <v>7900</v>
      </c>
      <c r="K14" t="s">
        <v>178</v>
      </c>
      <c r="L14"/>
    </row>
    <row r="15" spans="1:12" ht="21">
      <c r="A15" s="112" t="s">
        <v>31</v>
      </c>
      <c r="B15" s="113">
        <v>75202</v>
      </c>
      <c r="C15" s="113">
        <v>1171</v>
      </c>
      <c r="D15" s="113">
        <v>165392</v>
      </c>
      <c r="E15" s="113">
        <v>65346</v>
      </c>
      <c r="F15" s="113">
        <v>175093</v>
      </c>
      <c r="G15" s="113">
        <v>905595</v>
      </c>
      <c r="H15" s="113">
        <v>643520</v>
      </c>
      <c r="I15" s="113">
        <v>785811</v>
      </c>
      <c r="J15" s="113">
        <v>8494</v>
      </c>
      <c r="K15" t="s">
        <v>179</v>
      </c>
      <c r="L15"/>
    </row>
    <row r="16" spans="1:12" ht="21">
      <c r="A16" s="112" t="s">
        <v>32</v>
      </c>
      <c r="B16" s="113">
        <v>75202</v>
      </c>
      <c r="C16" s="113">
        <v>1147</v>
      </c>
      <c r="D16" s="113">
        <v>93831</v>
      </c>
      <c r="E16" s="113">
        <v>65346</v>
      </c>
      <c r="F16" s="113">
        <v>98880</v>
      </c>
      <c r="G16" s="113">
        <v>738784</v>
      </c>
      <c r="H16" s="113">
        <v>507676</v>
      </c>
      <c r="I16" s="113">
        <v>585676</v>
      </c>
      <c r="J16" s="113">
        <v>7945</v>
      </c>
      <c r="K16" t="s">
        <v>180</v>
      </c>
      <c r="L16"/>
    </row>
    <row r="17" spans="1:12" ht="21">
      <c r="A17" s="112" t="s">
        <v>33</v>
      </c>
      <c r="B17" s="113">
        <v>75202</v>
      </c>
      <c r="C17" s="113">
        <v>1159</v>
      </c>
      <c r="D17" s="113">
        <v>106385</v>
      </c>
      <c r="E17" s="113">
        <v>65346</v>
      </c>
      <c r="F17" s="113">
        <v>110036</v>
      </c>
      <c r="G17" s="113">
        <v>739678</v>
      </c>
      <c r="H17" s="113">
        <v>501525</v>
      </c>
      <c r="I17" s="113">
        <v>592992</v>
      </c>
      <c r="J17" s="113">
        <v>8165</v>
      </c>
      <c r="K17" t="s">
        <v>181</v>
      </c>
      <c r="L17"/>
    </row>
    <row r="18" spans="1:12" ht="21">
      <c r="A18" s="112" t="s">
        <v>34</v>
      </c>
      <c r="B18" s="113">
        <v>75202</v>
      </c>
      <c r="C18" s="113">
        <v>1171</v>
      </c>
      <c r="D18" s="113">
        <v>109654</v>
      </c>
      <c r="E18" s="113">
        <v>65346</v>
      </c>
      <c r="F18" s="113">
        <v>119750</v>
      </c>
      <c r="G18" s="113">
        <v>764403</v>
      </c>
      <c r="H18" s="113">
        <v>515511</v>
      </c>
      <c r="I18" s="113">
        <v>616840</v>
      </c>
      <c r="J18" s="113">
        <v>8455</v>
      </c>
      <c r="K18" t="s">
        <v>176</v>
      </c>
      <c r="L18"/>
    </row>
    <row r="19" spans="1:12" ht="21">
      <c r="A19" s="112" t="s">
        <v>35</v>
      </c>
      <c r="B19" s="113">
        <v>75202</v>
      </c>
      <c r="C19" s="113">
        <v>1147</v>
      </c>
      <c r="D19" s="113">
        <v>84038</v>
      </c>
      <c r="E19" s="113">
        <v>65346</v>
      </c>
      <c r="F19" s="113">
        <v>99706</v>
      </c>
      <c r="G19" s="113">
        <v>725675</v>
      </c>
      <c r="H19" s="113">
        <v>500664</v>
      </c>
      <c r="I19" s="113">
        <v>567642</v>
      </c>
      <c r="J19" s="113">
        <v>7900</v>
      </c>
      <c r="K19" t="s">
        <v>178</v>
      </c>
      <c r="L19"/>
    </row>
    <row r="20" spans="1:12" ht="21">
      <c r="A20" s="112" t="s">
        <v>36</v>
      </c>
      <c r="B20" s="113">
        <v>75202</v>
      </c>
      <c r="C20" s="113">
        <v>1147</v>
      </c>
      <c r="D20" s="113">
        <v>89320</v>
      </c>
      <c r="E20" s="113">
        <v>65346</v>
      </c>
      <c r="F20" s="113">
        <v>94716</v>
      </c>
      <c r="G20" s="113">
        <v>759623</v>
      </c>
      <c r="H20" s="113">
        <v>521347</v>
      </c>
      <c r="I20" s="113">
        <v>604626</v>
      </c>
      <c r="J20" s="113">
        <v>7945</v>
      </c>
      <c r="K20" t="s">
        <v>180</v>
      </c>
      <c r="L20"/>
    </row>
    <row r="21" spans="1:12" ht="21">
      <c r="A21" s="112" t="s">
        <v>37</v>
      </c>
      <c r="B21" s="113">
        <v>75202</v>
      </c>
      <c r="C21" s="113">
        <v>1147</v>
      </c>
      <c r="D21" s="113">
        <v>87064</v>
      </c>
      <c r="E21" s="113">
        <v>65346</v>
      </c>
      <c r="F21" s="113">
        <v>92634</v>
      </c>
      <c r="G21" s="113">
        <v>764833</v>
      </c>
      <c r="H21" s="113">
        <v>525979</v>
      </c>
      <c r="I21" s="113">
        <v>608669</v>
      </c>
      <c r="J21" s="113">
        <v>7945</v>
      </c>
      <c r="K21" t="s">
        <v>180</v>
      </c>
      <c r="L21"/>
    </row>
    <row r="22" spans="1:12" ht="21">
      <c r="A22" s="112" t="s">
        <v>38</v>
      </c>
      <c r="B22" s="113">
        <v>75202</v>
      </c>
      <c r="C22" s="113">
        <v>1151</v>
      </c>
      <c r="D22" s="113">
        <v>96698</v>
      </c>
      <c r="E22" s="113">
        <v>65346</v>
      </c>
      <c r="F22" s="113">
        <v>109546</v>
      </c>
      <c r="G22" s="113">
        <v>748453</v>
      </c>
      <c r="H22" s="113">
        <v>521949</v>
      </c>
      <c r="I22" s="113">
        <v>594288</v>
      </c>
      <c r="J22" s="113">
        <v>7950</v>
      </c>
      <c r="K22" t="s">
        <v>182</v>
      </c>
      <c r="L22"/>
    </row>
    <row r="23" spans="1:12" ht="21">
      <c r="A23" s="112" t="s">
        <v>39</v>
      </c>
      <c r="B23" s="113">
        <v>75202</v>
      </c>
      <c r="C23" s="113">
        <v>1147</v>
      </c>
      <c r="D23" s="113">
        <v>79527</v>
      </c>
      <c r="E23" s="113">
        <v>65346</v>
      </c>
      <c r="F23" s="113">
        <v>95542</v>
      </c>
      <c r="G23" s="113">
        <v>714010</v>
      </c>
      <c r="H23" s="113">
        <v>485042</v>
      </c>
      <c r="I23" s="113">
        <v>552531</v>
      </c>
      <c r="J23" s="113">
        <v>7900</v>
      </c>
      <c r="K23" t="s">
        <v>178</v>
      </c>
      <c r="L23"/>
    </row>
    <row r="24" spans="1:12" ht="21">
      <c r="A24" s="112" t="s">
        <v>40</v>
      </c>
      <c r="B24" s="113">
        <v>75202</v>
      </c>
      <c r="C24" s="113">
        <v>1151</v>
      </c>
      <c r="D24" s="113">
        <v>94443</v>
      </c>
      <c r="E24" s="113">
        <v>65346</v>
      </c>
      <c r="F24" s="113">
        <v>96482</v>
      </c>
      <c r="G24" s="113">
        <v>802895</v>
      </c>
      <c r="H24" s="113">
        <v>556415</v>
      </c>
      <c r="I24" s="113">
        <v>652347</v>
      </c>
      <c r="J24" s="113">
        <v>7971</v>
      </c>
      <c r="K24" t="s">
        <v>177</v>
      </c>
      <c r="L24"/>
    </row>
    <row r="25" spans="1:12" ht="21">
      <c r="A25" s="112" t="s">
        <v>41</v>
      </c>
      <c r="B25" s="113">
        <v>75202</v>
      </c>
      <c r="C25" s="113">
        <v>1159</v>
      </c>
      <c r="D25" s="113">
        <v>87780</v>
      </c>
      <c r="E25" s="113">
        <v>65346</v>
      </c>
      <c r="F25" s="113">
        <v>97544</v>
      </c>
      <c r="G25" s="113">
        <v>736256</v>
      </c>
      <c r="H25" s="113">
        <v>504943</v>
      </c>
      <c r="I25" s="113">
        <v>577954</v>
      </c>
      <c r="J25" s="113">
        <v>8165</v>
      </c>
      <c r="K25" t="s">
        <v>181</v>
      </c>
      <c r="L25"/>
    </row>
    <row r="26" spans="1:12" ht="21">
      <c r="A26" s="112" t="s">
        <v>42</v>
      </c>
      <c r="B26" s="113">
        <v>75202</v>
      </c>
      <c r="C26" s="113">
        <v>1151</v>
      </c>
      <c r="D26" s="113">
        <v>157701</v>
      </c>
      <c r="E26" s="113">
        <v>65346</v>
      </c>
      <c r="F26" s="113">
        <v>167723</v>
      </c>
      <c r="G26" s="113">
        <v>793556</v>
      </c>
      <c r="H26" s="113">
        <v>554526</v>
      </c>
      <c r="I26" s="113">
        <v>667902</v>
      </c>
      <c r="J26" s="113">
        <v>8021</v>
      </c>
      <c r="K26" t="s">
        <v>174</v>
      </c>
      <c r="L26"/>
    </row>
    <row r="27" spans="1:12" ht="21">
      <c r="A27" s="112" t="s">
        <v>43</v>
      </c>
      <c r="B27" s="113">
        <v>75202</v>
      </c>
      <c r="C27" s="113">
        <v>1183</v>
      </c>
      <c r="D27" s="113">
        <v>174938</v>
      </c>
      <c r="E27" s="113">
        <v>65346</v>
      </c>
      <c r="F27" s="113">
        <v>92747</v>
      </c>
      <c r="G27" s="113">
        <v>877746</v>
      </c>
      <c r="H27" s="113">
        <v>599146</v>
      </c>
      <c r="I27" s="113">
        <v>773836</v>
      </c>
      <c r="J27" s="113">
        <v>8780</v>
      </c>
      <c r="K27" t="s">
        <v>183</v>
      </c>
      <c r="L27"/>
    </row>
    <row r="28" spans="1:12" ht="21">
      <c r="A28" s="112" t="s">
        <v>44</v>
      </c>
      <c r="B28" s="113">
        <v>75202</v>
      </c>
      <c r="C28" s="113">
        <v>1151</v>
      </c>
      <c r="D28" s="113">
        <v>81568</v>
      </c>
      <c r="E28" s="113">
        <v>65346</v>
      </c>
      <c r="F28" s="113">
        <v>88154</v>
      </c>
      <c r="G28" s="113">
        <v>768782</v>
      </c>
      <c r="H28" s="113">
        <v>532405</v>
      </c>
      <c r="I28" s="113">
        <v>608905</v>
      </c>
      <c r="J28" s="113">
        <v>7971</v>
      </c>
      <c r="K28" t="s">
        <v>177</v>
      </c>
      <c r="L28"/>
    </row>
    <row r="29" spans="1:12" ht="21">
      <c r="A29" s="112" t="s">
        <v>45</v>
      </c>
      <c r="B29" s="113">
        <v>75202</v>
      </c>
      <c r="C29" s="113">
        <v>1151</v>
      </c>
      <c r="D29" s="113">
        <v>85421</v>
      </c>
      <c r="E29" s="113">
        <v>65346</v>
      </c>
      <c r="F29" s="113">
        <v>88154</v>
      </c>
      <c r="G29" s="113">
        <v>757818</v>
      </c>
      <c r="H29" s="113">
        <v>525580</v>
      </c>
      <c r="I29" s="113">
        <v>599860</v>
      </c>
      <c r="J29" s="113">
        <v>7971</v>
      </c>
      <c r="K29" t="s">
        <v>177</v>
      </c>
      <c r="L29"/>
    </row>
    <row r="30" spans="1:12" ht="21">
      <c r="A30" s="112" t="s">
        <v>46</v>
      </c>
      <c r="B30" s="113">
        <v>75202</v>
      </c>
      <c r="C30" s="113">
        <v>1147</v>
      </c>
      <c r="D30" s="113">
        <v>91575</v>
      </c>
      <c r="E30" s="113">
        <v>65346</v>
      </c>
      <c r="F30" s="113">
        <v>96798</v>
      </c>
      <c r="G30" s="113">
        <v>762748</v>
      </c>
      <c r="H30" s="113">
        <v>522599</v>
      </c>
      <c r="I30" s="113">
        <v>609272</v>
      </c>
      <c r="J30" s="113">
        <v>7945</v>
      </c>
      <c r="K30" t="s">
        <v>180</v>
      </c>
      <c r="L30"/>
    </row>
    <row r="31" spans="1:12" ht="21">
      <c r="A31" s="112" t="s">
        <v>47</v>
      </c>
      <c r="B31" s="113">
        <v>75202</v>
      </c>
      <c r="C31" s="113">
        <v>1147</v>
      </c>
      <c r="D31" s="113">
        <v>125408</v>
      </c>
      <c r="E31" s="113">
        <v>65346</v>
      </c>
      <c r="F31" s="113">
        <v>128028</v>
      </c>
      <c r="G31" s="113">
        <v>760665</v>
      </c>
      <c r="H31" s="113">
        <v>522689</v>
      </c>
      <c r="I31" s="113">
        <v>627920</v>
      </c>
      <c r="J31" s="113">
        <v>7945</v>
      </c>
      <c r="K31" t="s">
        <v>180</v>
      </c>
      <c r="L31"/>
    </row>
    <row r="32" spans="1:12" ht="21">
      <c r="A32" s="112" t="s">
        <v>48</v>
      </c>
      <c r="B32" s="113">
        <v>75202</v>
      </c>
      <c r="C32" s="113">
        <v>1151</v>
      </c>
      <c r="D32" s="113">
        <v>80910</v>
      </c>
      <c r="E32" s="113">
        <v>65346</v>
      </c>
      <c r="F32" s="113">
        <v>83990</v>
      </c>
      <c r="G32" s="113">
        <v>783402</v>
      </c>
      <c r="H32" s="113">
        <v>534565</v>
      </c>
      <c r="I32" s="113">
        <v>623723</v>
      </c>
      <c r="J32" s="113">
        <v>7971</v>
      </c>
      <c r="K32" t="s">
        <v>177</v>
      </c>
      <c r="L32"/>
    </row>
    <row r="33" spans="1:12" ht="21">
      <c r="A33" s="112" t="s">
        <v>49</v>
      </c>
      <c r="B33" s="113">
        <v>75202</v>
      </c>
      <c r="C33" s="113">
        <v>1159</v>
      </c>
      <c r="D33" s="113">
        <v>96802</v>
      </c>
      <c r="E33" s="113">
        <v>65346</v>
      </c>
      <c r="F33" s="113">
        <v>105872</v>
      </c>
      <c r="G33" s="113">
        <v>745665</v>
      </c>
      <c r="H33" s="113">
        <v>510118</v>
      </c>
      <c r="I33" s="113">
        <v>593375</v>
      </c>
      <c r="J33" s="113">
        <v>8165</v>
      </c>
      <c r="K33" t="s">
        <v>181</v>
      </c>
      <c r="L33"/>
    </row>
    <row r="34" spans="1:12" ht="21">
      <c r="A34" s="112" t="s">
        <v>50</v>
      </c>
      <c r="B34" s="113">
        <v>75202</v>
      </c>
      <c r="C34" s="113">
        <v>1155</v>
      </c>
      <c r="D34" s="113">
        <v>92189</v>
      </c>
      <c r="E34" s="113">
        <v>65346</v>
      </c>
      <c r="F34" s="113">
        <v>107768</v>
      </c>
      <c r="G34" s="113">
        <v>752417</v>
      </c>
      <c r="H34" s="113">
        <v>507404</v>
      </c>
      <c r="I34" s="113">
        <v>599626</v>
      </c>
      <c r="J34" s="113">
        <v>8126</v>
      </c>
      <c r="K34" t="s">
        <v>175</v>
      </c>
      <c r="L34"/>
    </row>
    <row r="35" spans="1:12" ht="21">
      <c r="A35" s="112" t="s">
        <v>51</v>
      </c>
      <c r="B35" s="113">
        <v>75202</v>
      </c>
      <c r="C35" s="113">
        <v>1171</v>
      </c>
      <c r="D35" s="113">
        <v>121110</v>
      </c>
      <c r="E35" s="113">
        <v>65346</v>
      </c>
      <c r="F35" s="113">
        <v>134052</v>
      </c>
      <c r="G35" s="113">
        <v>779262</v>
      </c>
      <c r="H35" s="113">
        <v>529716</v>
      </c>
      <c r="I35" s="113">
        <v>642236</v>
      </c>
      <c r="J35" s="113">
        <v>8447</v>
      </c>
      <c r="K35" t="s">
        <v>184</v>
      </c>
      <c r="L35"/>
    </row>
    <row r="36" spans="1:12" ht="21">
      <c r="A36" s="112" t="s">
        <v>52</v>
      </c>
      <c r="B36" s="113">
        <v>75202</v>
      </c>
      <c r="C36" s="113">
        <v>1147</v>
      </c>
      <c r="D36" s="113">
        <v>79527</v>
      </c>
      <c r="E36" s="113">
        <v>65346</v>
      </c>
      <c r="F36" s="113">
        <v>95542</v>
      </c>
      <c r="G36" s="113">
        <v>728010</v>
      </c>
      <c r="H36" s="113">
        <v>497959</v>
      </c>
      <c r="I36" s="113">
        <v>567334</v>
      </c>
      <c r="J36" s="113">
        <v>7900</v>
      </c>
      <c r="K36" t="s">
        <v>178</v>
      </c>
      <c r="L36"/>
    </row>
    <row r="37" spans="1:12" ht="21">
      <c r="A37" s="112" t="s">
        <v>53</v>
      </c>
      <c r="B37" s="113">
        <v>75202</v>
      </c>
      <c r="C37" s="113">
        <v>1171</v>
      </c>
      <c r="D37" s="113">
        <v>80511</v>
      </c>
      <c r="E37" s="113">
        <v>65346</v>
      </c>
      <c r="F37" s="113">
        <v>96576</v>
      </c>
      <c r="G37" s="113">
        <v>745801</v>
      </c>
      <c r="H37" s="113">
        <v>511010</v>
      </c>
      <c r="I37" s="113">
        <v>581851</v>
      </c>
      <c r="J37" s="113">
        <v>8447</v>
      </c>
      <c r="K37" t="s">
        <v>184</v>
      </c>
      <c r="L37"/>
    </row>
    <row r="38" spans="1:12" ht="21">
      <c r="A38" s="112" t="s">
        <v>54</v>
      </c>
      <c r="B38" s="113">
        <v>75202</v>
      </c>
      <c r="C38" s="113">
        <v>1171</v>
      </c>
      <c r="D38" s="113">
        <v>80511</v>
      </c>
      <c r="E38" s="113">
        <v>65346</v>
      </c>
      <c r="F38" s="113">
        <v>96576</v>
      </c>
      <c r="G38" s="113">
        <v>759366</v>
      </c>
      <c r="H38" s="113">
        <v>508253</v>
      </c>
      <c r="I38" s="113">
        <v>596203</v>
      </c>
      <c r="J38" s="113">
        <v>8447</v>
      </c>
      <c r="K38" t="s">
        <v>184</v>
      </c>
      <c r="L38"/>
    </row>
    <row r="39" spans="1:12" ht="21">
      <c r="A39" s="112" t="s">
        <v>55</v>
      </c>
      <c r="B39" s="113">
        <v>75202</v>
      </c>
      <c r="C39" s="113">
        <v>1155</v>
      </c>
      <c r="D39" s="113">
        <v>73036</v>
      </c>
      <c r="E39" s="113">
        <v>65346</v>
      </c>
      <c r="F39" s="113">
        <v>110412</v>
      </c>
      <c r="G39" s="113">
        <v>712836</v>
      </c>
      <c r="H39" s="113">
        <v>494486</v>
      </c>
      <c r="I39" s="113">
        <v>543555</v>
      </c>
      <c r="J39" s="113">
        <v>8062</v>
      </c>
      <c r="K39" t="s">
        <v>172</v>
      </c>
      <c r="L39"/>
    </row>
    <row r="40" spans="1:12" ht="21">
      <c r="A40" s="112" t="s">
        <v>56</v>
      </c>
      <c r="B40" s="113">
        <v>75202</v>
      </c>
      <c r="C40" s="113">
        <v>1155</v>
      </c>
      <c r="D40" s="113">
        <v>137299</v>
      </c>
      <c r="E40" s="113">
        <v>65346</v>
      </c>
      <c r="F40" s="113">
        <v>149408</v>
      </c>
      <c r="G40" s="113">
        <v>781096</v>
      </c>
      <c r="H40" s="113">
        <v>527445</v>
      </c>
      <c r="I40" s="113">
        <v>657885</v>
      </c>
      <c r="J40" s="113">
        <v>8126</v>
      </c>
      <c r="K40" t="s">
        <v>175</v>
      </c>
      <c r="L40"/>
    </row>
    <row r="41" spans="1:12" ht="21">
      <c r="A41" s="112" t="s">
        <v>57</v>
      </c>
      <c r="B41" s="113">
        <v>75202</v>
      </c>
      <c r="C41" s="113">
        <v>1159</v>
      </c>
      <c r="D41" s="113">
        <v>123868</v>
      </c>
      <c r="E41" s="113">
        <v>65346</v>
      </c>
      <c r="F41" s="113">
        <v>130856</v>
      </c>
      <c r="G41" s="113">
        <v>757640</v>
      </c>
      <c r="H41" s="113">
        <v>532856</v>
      </c>
      <c r="I41" s="113">
        <v>622592</v>
      </c>
      <c r="J41" s="113">
        <v>8165</v>
      </c>
      <c r="K41" t="s">
        <v>181</v>
      </c>
      <c r="L41"/>
    </row>
    <row r="42" spans="1:12" ht="21">
      <c r="A42" s="112" t="s">
        <v>58</v>
      </c>
      <c r="B42" s="113">
        <v>75202</v>
      </c>
      <c r="C42" s="113">
        <v>1171</v>
      </c>
      <c r="D42" s="113">
        <v>154114</v>
      </c>
      <c r="E42" s="113">
        <v>65346</v>
      </c>
      <c r="F42" s="113">
        <v>179257</v>
      </c>
      <c r="G42" s="113">
        <v>807735</v>
      </c>
      <c r="H42" s="113">
        <v>567501</v>
      </c>
      <c r="I42" s="113">
        <v>682018</v>
      </c>
      <c r="J42" s="113">
        <v>8494</v>
      </c>
      <c r="K42" t="s">
        <v>179</v>
      </c>
      <c r="L42"/>
    </row>
    <row r="43" spans="1:12" ht="21">
      <c r="A43" s="112" t="s">
        <v>59</v>
      </c>
      <c r="B43" s="113">
        <v>75202</v>
      </c>
      <c r="C43" s="113">
        <v>1171</v>
      </c>
      <c r="D43" s="113">
        <v>87277</v>
      </c>
      <c r="E43" s="113">
        <v>65346</v>
      </c>
      <c r="F43" s="113">
        <v>102822</v>
      </c>
      <c r="G43" s="113">
        <v>785594</v>
      </c>
      <c r="H43" s="113">
        <v>523265</v>
      </c>
      <c r="I43" s="113">
        <v>628114</v>
      </c>
      <c r="J43" s="113">
        <v>8447</v>
      </c>
      <c r="K43" t="s">
        <v>184</v>
      </c>
      <c r="L43"/>
    </row>
    <row r="44" spans="1:12" ht="21">
      <c r="A44" s="112" t="s">
        <v>60</v>
      </c>
      <c r="B44" s="113">
        <v>75202</v>
      </c>
      <c r="C44" s="113">
        <v>1155</v>
      </c>
      <c r="D44" s="113">
        <v>106868</v>
      </c>
      <c r="E44" s="113">
        <v>65346</v>
      </c>
      <c r="F44" s="113">
        <v>141642</v>
      </c>
      <c r="G44" s="113">
        <v>741410</v>
      </c>
      <c r="H44" s="113">
        <v>508729</v>
      </c>
      <c r="I44" s="113">
        <v>593695</v>
      </c>
      <c r="J44" s="113">
        <v>8062</v>
      </c>
      <c r="K44" t="s">
        <v>172</v>
      </c>
      <c r="L44"/>
    </row>
    <row r="45" spans="1:12" ht="21">
      <c r="A45" s="112" t="s">
        <v>61</v>
      </c>
      <c r="B45" s="113">
        <v>75202</v>
      </c>
      <c r="C45" s="113">
        <v>1171</v>
      </c>
      <c r="D45" s="113">
        <v>80511</v>
      </c>
      <c r="E45" s="113">
        <v>65346</v>
      </c>
      <c r="F45" s="113">
        <v>96576</v>
      </c>
      <c r="G45" s="113">
        <v>795541</v>
      </c>
      <c r="H45" s="113">
        <v>530873</v>
      </c>
      <c r="I45" s="113">
        <v>634474</v>
      </c>
      <c r="J45" s="113">
        <v>8447</v>
      </c>
      <c r="K45" t="s">
        <v>184</v>
      </c>
      <c r="L45"/>
    </row>
    <row r="46" spans="1:12" ht="21">
      <c r="A46" s="112" t="s">
        <v>62</v>
      </c>
      <c r="B46" s="113">
        <v>75202</v>
      </c>
      <c r="C46" s="113">
        <v>1171</v>
      </c>
      <c r="D46" s="113">
        <v>96086</v>
      </c>
      <c r="E46" s="113">
        <v>65346</v>
      </c>
      <c r="F46" s="113">
        <v>94766</v>
      </c>
      <c r="G46" s="113">
        <v>771649</v>
      </c>
      <c r="H46" s="113">
        <v>518624</v>
      </c>
      <c r="I46" s="113">
        <v>615986</v>
      </c>
      <c r="J46" s="113">
        <v>8455</v>
      </c>
      <c r="K46" t="s">
        <v>176</v>
      </c>
      <c r="L46"/>
    </row>
    <row r="47" spans="1:12" ht="21">
      <c r="A47" s="112" t="s">
        <v>63</v>
      </c>
      <c r="B47" s="113">
        <v>75202</v>
      </c>
      <c r="C47" s="113">
        <v>1147</v>
      </c>
      <c r="D47" s="113">
        <v>132174</v>
      </c>
      <c r="E47" s="113">
        <v>65346</v>
      </c>
      <c r="F47" s="113">
        <v>134274</v>
      </c>
      <c r="G47" s="113">
        <v>774210</v>
      </c>
      <c r="H47" s="113">
        <v>547086</v>
      </c>
      <c r="I47" s="113">
        <v>646206</v>
      </c>
      <c r="J47" s="113">
        <v>7945</v>
      </c>
      <c r="K47" t="s">
        <v>180</v>
      </c>
      <c r="L47"/>
    </row>
    <row r="48" spans="1:12" ht="21">
      <c r="A48" s="112" t="s">
        <v>64</v>
      </c>
      <c r="B48" s="113">
        <v>75202</v>
      </c>
      <c r="C48" s="113">
        <v>1147</v>
      </c>
      <c r="D48" s="113">
        <v>132174</v>
      </c>
      <c r="E48" s="113">
        <v>65346</v>
      </c>
      <c r="F48" s="113">
        <v>134274</v>
      </c>
      <c r="G48" s="113">
        <v>782546</v>
      </c>
      <c r="H48" s="113">
        <v>531457</v>
      </c>
      <c r="I48" s="113">
        <v>654896</v>
      </c>
      <c r="J48" s="113">
        <v>7945</v>
      </c>
      <c r="K48" t="s">
        <v>180</v>
      </c>
      <c r="L48"/>
    </row>
    <row r="49" spans="1:12" ht="21">
      <c r="A49" s="112" t="s">
        <v>65</v>
      </c>
      <c r="B49" s="113">
        <v>75202</v>
      </c>
      <c r="C49" s="113">
        <v>1155</v>
      </c>
      <c r="D49" s="113">
        <v>133934</v>
      </c>
      <c r="E49" s="113">
        <v>65346</v>
      </c>
      <c r="F49" s="113">
        <v>166626</v>
      </c>
      <c r="G49" s="113">
        <v>745195</v>
      </c>
      <c r="H49" s="113">
        <v>516043</v>
      </c>
      <c r="I49" s="113">
        <v>614884</v>
      </c>
      <c r="J49" s="113">
        <v>8062</v>
      </c>
      <c r="K49" t="s">
        <v>172</v>
      </c>
      <c r="L49"/>
    </row>
    <row r="50" spans="1:12" ht="21">
      <c r="A50" s="112" t="s">
        <v>66</v>
      </c>
      <c r="B50" s="113">
        <v>75202</v>
      </c>
      <c r="C50" s="113">
        <v>1171</v>
      </c>
      <c r="D50" s="113">
        <v>87277</v>
      </c>
      <c r="E50" s="113">
        <v>65346</v>
      </c>
      <c r="F50" s="113">
        <v>102822</v>
      </c>
      <c r="G50" s="113">
        <v>759366</v>
      </c>
      <c r="H50" s="113">
        <v>508947</v>
      </c>
      <c r="I50" s="113">
        <v>600367</v>
      </c>
      <c r="J50" s="113">
        <v>8447</v>
      </c>
      <c r="K50" t="s">
        <v>184</v>
      </c>
      <c r="L50"/>
    </row>
    <row r="51" spans="1:12" ht="21">
      <c r="A51" s="112" t="s">
        <v>67</v>
      </c>
      <c r="B51" s="113">
        <v>75202</v>
      </c>
      <c r="C51" s="113">
        <v>1171</v>
      </c>
      <c r="D51" s="113">
        <v>80511</v>
      </c>
      <c r="E51" s="113">
        <v>65346</v>
      </c>
      <c r="F51" s="113">
        <v>96576</v>
      </c>
      <c r="G51" s="113">
        <v>809107</v>
      </c>
      <c r="H51" s="113">
        <v>546990</v>
      </c>
      <c r="I51" s="113">
        <v>648825</v>
      </c>
      <c r="J51" s="113">
        <v>8447</v>
      </c>
      <c r="K51" t="s">
        <v>184</v>
      </c>
      <c r="L51"/>
    </row>
    <row r="52" spans="1:12" ht="21">
      <c r="A52" s="112" t="s">
        <v>68</v>
      </c>
      <c r="B52" s="113">
        <v>75202</v>
      </c>
      <c r="C52" s="113">
        <v>1151</v>
      </c>
      <c r="D52" s="113">
        <v>157701</v>
      </c>
      <c r="E52" s="113">
        <v>65346</v>
      </c>
      <c r="F52" s="113">
        <v>167723</v>
      </c>
      <c r="G52" s="113">
        <v>768637</v>
      </c>
      <c r="H52" s="113">
        <v>540791</v>
      </c>
      <c r="I52" s="113">
        <v>652406</v>
      </c>
      <c r="J52" s="113">
        <v>8021</v>
      </c>
      <c r="K52" t="s">
        <v>174</v>
      </c>
      <c r="L52"/>
    </row>
    <row r="53" spans="1:12" ht="21">
      <c r="A53" s="112" t="s">
        <v>69</v>
      </c>
      <c r="B53" s="113">
        <v>75202</v>
      </c>
      <c r="C53" s="113">
        <v>1183</v>
      </c>
      <c r="D53" s="113">
        <v>197693</v>
      </c>
      <c r="E53" s="113">
        <v>65346</v>
      </c>
      <c r="F53" s="113">
        <v>80823</v>
      </c>
      <c r="G53" s="113">
        <v>922196</v>
      </c>
      <c r="H53" s="113">
        <v>640720</v>
      </c>
      <c r="I53" s="113">
        <v>834275</v>
      </c>
      <c r="J53" s="113">
        <v>8780</v>
      </c>
      <c r="K53" t="s">
        <v>183</v>
      </c>
      <c r="L53"/>
    </row>
    <row r="54" spans="1:12" ht="21">
      <c r="A54" s="114" t="s">
        <v>70</v>
      </c>
      <c r="B54" s="113">
        <v>75202</v>
      </c>
      <c r="C54" s="113">
        <v>1159</v>
      </c>
      <c r="D54" s="113">
        <v>127228</v>
      </c>
      <c r="E54" s="113">
        <v>65346</v>
      </c>
      <c r="F54" s="113">
        <v>145670</v>
      </c>
      <c r="G54" s="113">
        <v>800827</v>
      </c>
      <c r="H54" s="113">
        <v>557295</v>
      </c>
      <c r="I54" s="113">
        <v>670911</v>
      </c>
      <c r="J54" s="113">
        <v>8174</v>
      </c>
      <c r="K54" t="s">
        <v>173</v>
      </c>
      <c r="L54"/>
    </row>
    <row r="55" spans="1:12" ht="21">
      <c r="A55" s="114" t="s">
        <v>71</v>
      </c>
      <c r="B55" s="113">
        <v>75202</v>
      </c>
      <c r="C55" s="113">
        <v>1159</v>
      </c>
      <c r="D55" s="113">
        <v>100162</v>
      </c>
      <c r="E55" s="113">
        <v>65346</v>
      </c>
      <c r="F55" s="113">
        <v>118604</v>
      </c>
      <c r="G55" s="113">
        <v>802040</v>
      </c>
      <c r="H55" s="113">
        <v>550420</v>
      </c>
      <c r="I55" s="113">
        <v>655535</v>
      </c>
      <c r="J55" s="113">
        <v>8174</v>
      </c>
      <c r="K55" t="s">
        <v>173</v>
      </c>
      <c r="L55"/>
    </row>
    <row r="56" spans="1:12" ht="21">
      <c r="A56" s="112" t="s">
        <v>72</v>
      </c>
      <c r="B56" s="113">
        <v>75202</v>
      </c>
      <c r="C56" s="113">
        <v>1159</v>
      </c>
      <c r="D56" s="113">
        <v>112591</v>
      </c>
      <c r="E56" s="113">
        <v>65346</v>
      </c>
      <c r="F56" s="113">
        <v>120446</v>
      </c>
      <c r="G56" s="113">
        <v>744810</v>
      </c>
      <c r="H56" s="113">
        <v>517912</v>
      </c>
      <c r="I56" s="113">
        <v>602194</v>
      </c>
      <c r="J56" s="113">
        <v>8165</v>
      </c>
      <c r="K56" t="s">
        <v>181</v>
      </c>
      <c r="L56"/>
    </row>
    <row r="57" spans="1:12" ht="21">
      <c r="A57" s="112" t="s">
        <v>73</v>
      </c>
      <c r="B57" s="113">
        <v>75202</v>
      </c>
      <c r="C57" s="113">
        <v>1151</v>
      </c>
      <c r="D57" s="113">
        <v>96698</v>
      </c>
      <c r="E57" s="113">
        <v>65346</v>
      </c>
      <c r="F57" s="113">
        <v>109546</v>
      </c>
      <c r="G57" s="113">
        <v>768830</v>
      </c>
      <c r="H57" s="113">
        <v>547730</v>
      </c>
      <c r="I57" s="113">
        <v>614981</v>
      </c>
      <c r="J57" s="113">
        <v>7950</v>
      </c>
      <c r="K57" t="s">
        <v>182</v>
      </c>
      <c r="L57"/>
    </row>
    <row r="58" spans="1:12" ht="21">
      <c r="A58" s="112" t="s">
        <v>74</v>
      </c>
      <c r="B58" s="113">
        <v>75202</v>
      </c>
      <c r="C58" s="113">
        <v>1151</v>
      </c>
      <c r="D58" s="113">
        <v>80910</v>
      </c>
      <c r="E58" s="113">
        <v>65346</v>
      </c>
      <c r="F58" s="113">
        <v>83990</v>
      </c>
      <c r="G58" s="113">
        <v>776092</v>
      </c>
      <c r="H58" s="113">
        <v>535566</v>
      </c>
      <c r="I58" s="113">
        <v>616111</v>
      </c>
      <c r="J58" s="113">
        <v>7971</v>
      </c>
      <c r="K58" t="s">
        <v>177</v>
      </c>
      <c r="L58"/>
    </row>
    <row r="59" spans="1:12" ht="21">
      <c r="A59" s="112" t="s">
        <v>75</v>
      </c>
      <c r="B59" s="113">
        <v>75202</v>
      </c>
      <c r="C59" s="113">
        <v>1151</v>
      </c>
      <c r="D59" s="113">
        <v>148575</v>
      </c>
      <c r="E59" s="113">
        <v>65346</v>
      </c>
      <c r="F59" s="113">
        <v>157432</v>
      </c>
      <c r="G59" s="113">
        <v>788073</v>
      </c>
      <c r="H59" s="113">
        <v>574891</v>
      </c>
      <c r="I59" s="113">
        <v>666448</v>
      </c>
      <c r="J59" s="113">
        <v>7950</v>
      </c>
      <c r="K59" t="s">
        <v>182</v>
      </c>
      <c r="L59"/>
    </row>
    <row r="60" spans="1:12" ht="21">
      <c r="A60" s="112" t="s">
        <v>76</v>
      </c>
      <c r="B60" s="113">
        <v>75202</v>
      </c>
      <c r="C60" s="113">
        <v>1155</v>
      </c>
      <c r="D60" s="113">
        <v>222600</v>
      </c>
      <c r="E60" s="113">
        <v>65346</v>
      </c>
      <c r="F60" s="113">
        <v>227651</v>
      </c>
      <c r="G60" s="113">
        <v>711705</v>
      </c>
      <c r="H60" s="113">
        <v>516092</v>
      </c>
      <c r="I60" s="113">
        <v>639764</v>
      </c>
      <c r="J60" s="113">
        <v>8049</v>
      </c>
      <c r="K60" t="s">
        <v>185</v>
      </c>
      <c r="L60"/>
    </row>
    <row r="61" spans="1:12" ht="21">
      <c r="A61" s="112" t="s">
        <v>77</v>
      </c>
      <c r="B61" s="113">
        <v>75202</v>
      </c>
      <c r="C61" s="113">
        <v>1151</v>
      </c>
      <c r="D61" s="113">
        <v>80910</v>
      </c>
      <c r="E61" s="113">
        <v>65346</v>
      </c>
      <c r="F61" s="113">
        <v>83990</v>
      </c>
      <c r="G61" s="113">
        <v>780965</v>
      </c>
      <c r="H61" s="113">
        <v>531660</v>
      </c>
      <c r="I61" s="113">
        <v>621186</v>
      </c>
      <c r="J61" s="113">
        <v>7971</v>
      </c>
      <c r="K61" t="s">
        <v>177</v>
      </c>
      <c r="L61"/>
    </row>
    <row r="62" spans="1:12" ht="21">
      <c r="A62" s="112" t="s">
        <v>78</v>
      </c>
      <c r="B62" s="113">
        <v>75202</v>
      </c>
      <c r="C62" s="113">
        <v>1155</v>
      </c>
      <c r="D62" s="113">
        <v>77547</v>
      </c>
      <c r="E62" s="113">
        <v>65346</v>
      </c>
      <c r="F62" s="113">
        <v>124986</v>
      </c>
      <c r="G62" s="113">
        <v>729688</v>
      </c>
      <c r="H62" s="113">
        <v>508402</v>
      </c>
      <c r="I62" s="113">
        <v>563622</v>
      </c>
      <c r="J62" s="113">
        <v>8062</v>
      </c>
      <c r="K62" t="s">
        <v>172</v>
      </c>
      <c r="L62"/>
    </row>
    <row r="63" spans="1:12" ht="21">
      <c r="A63" s="112" t="s">
        <v>79</v>
      </c>
      <c r="B63" s="113">
        <v>75202</v>
      </c>
      <c r="C63" s="113">
        <v>1147</v>
      </c>
      <c r="D63" s="113">
        <v>84038</v>
      </c>
      <c r="E63" s="113">
        <v>65346</v>
      </c>
      <c r="F63" s="113">
        <v>99706</v>
      </c>
      <c r="G63" s="113">
        <v>721009</v>
      </c>
      <c r="H63" s="113">
        <v>495664</v>
      </c>
      <c r="I63" s="113">
        <v>562709</v>
      </c>
      <c r="J63" s="113">
        <v>7900</v>
      </c>
      <c r="K63" t="s">
        <v>178</v>
      </c>
      <c r="L63"/>
    </row>
    <row r="64" spans="1:12" ht="21">
      <c r="A64" s="112" t="s">
        <v>80</v>
      </c>
      <c r="B64" s="113">
        <v>75202</v>
      </c>
      <c r="C64" s="113">
        <v>1155</v>
      </c>
      <c r="D64" s="113">
        <v>113635</v>
      </c>
      <c r="E64" s="113">
        <v>65346</v>
      </c>
      <c r="F64" s="113">
        <v>152052</v>
      </c>
      <c r="G64" s="113">
        <v>734816</v>
      </c>
      <c r="H64" s="113">
        <v>520603</v>
      </c>
      <c r="I64" s="113">
        <v>591093</v>
      </c>
      <c r="J64" s="113">
        <v>8062</v>
      </c>
      <c r="K64" t="s">
        <v>172</v>
      </c>
      <c r="L64"/>
    </row>
    <row r="65" spans="1:12" ht="21">
      <c r="A65" s="114" t="s">
        <v>81</v>
      </c>
      <c r="B65" s="113">
        <v>75202</v>
      </c>
      <c r="C65" s="113">
        <v>1159</v>
      </c>
      <c r="D65" s="113">
        <v>97906</v>
      </c>
      <c r="E65" s="113">
        <v>65346</v>
      </c>
      <c r="F65" s="113">
        <v>112358</v>
      </c>
      <c r="G65" s="113">
        <v>798399</v>
      </c>
      <c r="H65" s="113">
        <v>546756</v>
      </c>
      <c r="I65" s="113">
        <v>650303</v>
      </c>
      <c r="J65" s="113">
        <v>8174</v>
      </c>
      <c r="K65" t="s">
        <v>173</v>
      </c>
      <c r="L65"/>
    </row>
    <row r="66" spans="1:12" ht="21">
      <c r="A66" s="114" t="s">
        <v>82</v>
      </c>
      <c r="B66" s="113">
        <v>75202</v>
      </c>
      <c r="C66" s="113">
        <v>1159</v>
      </c>
      <c r="D66" s="113">
        <v>91140</v>
      </c>
      <c r="E66" s="113">
        <v>65346</v>
      </c>
      <c r="F66" s="113">
        <v>114440</v>
      </c>
      <c r="G66" s="113">
        <v>789902</v>
      </c>
      <c r="H66" s="113">
        <v>539364</v>
      </c>
      <c r="I66" s="113">
        <v>637171</v>
      </c>
      <c r="J66" s="113">
        <v>8174</v>
      </c>
      <c r="K66" t="s">
        <v>173</v>
      </c>
      <c r="L66"/>
    </row>
    <row r="67" spans="1:12" ht="21">
      <c r="A67" s="112" t="s">
        <v>83</v>
      </c>
      <c r="B67" s="113">
        <v>75202</v>
      </c>
      <c r="C67" s="113">
        <v>1183</v>
      </c>
      <c r="D67" s="113">
        <v>165916</v>
      </c>
      <c r="E67" s="113">
        <v>65346</v>
      </c>
      <c r="F67" s="113">
        <v>111581</v>
      </c>
      <c r="G67" s="113">
        <v>833297</v>
      </c>
      <c r="H67" s="113">
        <v>567983</v>
      </c>
      <c r="I67" s="113">
        <v>721849</v>
      </c>
      <c r="J67" s="113">
        <v>8780</v>
      </c>
      <c r="K67" t="s">
        <v>183</v>
      </c>
      <c r="L67"/>
    </row>
    <row r="68" spans="1:12" ht="21">
      <c r="A68" s="112" t="s">
        <v>84</v>
      </c>
      <c r="B68" s="113">
        <v>75202</v>
      </c>
      <c r="C68" s="113">
        <v>1183</v>
      </c>
      <c r="D68" s="113">
        <v>161405</v>
      </c>
      <c r="E68" s="113">
        <v>65346</v>
      </c>
      <c r="F68" s="113">
        <v>100318</v>
      </c>
      <c r="G68" s="113">
        <v>909024</v>
      </c>
      <c r="H68" s="113">
        <v>622104</v>
      </c>
      <c r="I68" s="113">
        <v>798184</v>
      </c>
      <c r="J68" s="113">
        <v>8780</v>
      </c>
      <c r="K68" t="s">
        <v>183</v>
      </c>
      <c r="L68"/>
    </row>
    <row r="69" spans="1:12" ht="21">
      <c r="A69" s="112" t="s">
        <v>85</v>
      </c>
      <c r="B69" s="113">
        <v>75202</v>
      </c>
      <c r="C69" s="113">
        <v>1155</v>
      </c>
      <c r="D69" s="113">
        <v>112488</v>
      </c>
      <c r="E69" s="113">
        <v>65346</v>
      </c>
      <c r="F69" s="113">
        <v>126506</v>
      </c>
      <c r="G69" s="113">
        <v>792127</v>
      </c>
      <c r="H69" s="113">
        <v>546151</v>
      </c>
      <c r="I69" s="113">
        <v>654346</v>
      </c>
      <c r="J69" s="113">
        <v>8126</v>
      </c>
      <c r="K69" t="s">
        <v>175</v>
      </c>
      <c r="L69"/>
    </row>
    <row r="70" spans="1:12" ht="21">
      <c r="A70" s="112" t="s">
        <v>86</v>
      </c>
      <c r="B70" s="113">
        <v>75202</v>
      </c>
      <c r="C70" s="113">
        <v>1155</v>
      </c>
      <c r="D70" s="113">
        <v>200045</v>
      </c>
      <c r="E70" s="113">
        <v>65346</v>
      </c>
      <c r="F70" s="113">
        <v>206831</v>
      </c>
      <c r="G70" s="113">
        <v>772606</v>
      </c>
      <c r="H70" s="113">
        <v>548833</v>
      </c>
      <c r="I70" s="113">
        <v>692799</v>
      </c>
      <c r="J70" s="113">
        <v>8049</v>
      </c>
      <c r="K70" t="s">
        <v>185</v>
      </c>
      <c r="L70"/>
    </row>
    <row r="71" spans="1:12" ht="21">
      <c r="A71" s="112" t="s">
        <v>87</v>
      </c>
      <c r="B71" s="113">
        <v>75202</v>
      </c>
      <c r="C71" s="113">
        <v>1155</v>
      </c>
      <c r="D71" s="113">
        <v>112488</v>
      </c>
      <c r="E71" s="113">
        <v>65346</v>
      </c>
      <c r="F71" s="113">
        <v>126506</v>
      </c>
      <c r="G71" s="113">
        <v>759036</v>
      </c>
      <c r="H71" s="113">
        <v>511548</v>
      </c>
      <c r="I71" s="113">
        <v>619156</v>
      </c>
      <c r="J71" s="113">
        <v>8126</v>
      </c>
      <c r="K71" t="s">
        <v>175</v>
      </c>
      <c r="L71"/>
    </row>
    <row r="72" spans="1:12" ht="21">
      <c r="A72" s="112" t="s">
        <v>88</v>
      </c>
      <c r="B72" s="113">
        <v>75202</v>
      </c>
      <c r="C72" s="113">
        <v>1171</v>
      </c>
      <c r="D72" s="113">
        <v>215013</v>
      </c>
      <c r="E72" s="113">
        <v>65346</v>
      </c>
      <c r="F72" s="113">
        <v>210487</v>
      </c>
      <c r="G72" s="113">
        <v>898068</v>
      </c>
      <c r="H72" s="113">
        <v>607671</v>
      </c>
      <c r="I72" s="113">
        <v>808897</v>
      </c>
      <c r="J72" s="113">
        <v>8494</v>
      </c>
      <c r="K72" t="s">
        <v>179</v>
      </c>
      <c r="L72"/>
    </row>
    <row r="73" spans="1:12" ht="21">
      <c r="A73" s="112" t="s">
        <v>89</v>
      </c>
      <c r="B73" s="113">
        <v>75202</v>
      </c>
      <c r="C73" s="113">
        <v>1171</v>
      </c>
      <c r="D73" s="113">
        <v>143452</v>
      </c>
      <c r="E73" s="113">
        <v>65346</v>
      </c>
      <c r="F73" s="113">
        <v>138488</v>
      </c>
      <c r="G73" s="113">
        <v>768931</v>
      </c>
      <c r="H73" s="113">
        <v>532204</v>
      </c>
      <c r="I73" s="113">
        <v>642323</v>
      </c>
      <c r="J73" s="113">
        <v>8455</v>
      </c>
      <c r="K73" t="s">
        <v>176</v>
      </c>
      <c r="L73"/>
    </row>
    <row r="74" spans="1:12" ht="21">
      <c r="A74" s="114" t="s">
        <v>90</v>
      </c>
      <c r="B74" s="113">
        <v>75202</v>
      </c>
      <c r="C74" s="113">
        <v>1159</v>
      </c>
      <c r="D74" s="113">
        <v>86629</v>
      </c>
      <c r="E74" s="113">
        <v>65346</v>
      </c>
      <c r="F74" s="113">
        <v>93620</v>
      </c>
      <c r="G74" s="113">
        <v>783833</v>
      </c>
      <c r="H74" s="113">
        <v>532796</v>
      </c>
      <c r="I74" s="113">
        <v>627990</v>
      </c>
      <c r="J74" s="113">
        <v>8174</v>
      </c>
      <c r="K74" t="s">
        <v>173</v>
      </c>
      <c r="L74"/>
    </row>
    <row r="75" spans="1:12" ht="21">
      <c r="A75" s="112" t="s">
        <v>91</v>
      </c>
      <c r="B75" s="113">
        <v>75202</v>
      </c>
      <c r="C75" s="113">
        <v>1147</v>
      </c>
      <c r="D75" s="113">
        <v>129919</v>
      </c>
      <c r="E75" s="113">
        <v>65346</v>
      </c>
      <c r="F75" s="113">
        <v>132192</v>
      </c>
      <c r="G75" s="113">
        <v>761707</v>
      </c>
      <c r="H75" s="113">
        <v>521950</v>
      </c>
      <c r="I75" s="113">
        <v>631782</v>
      </c>
      <c r="J75" s="113">
        <v>7945</v>
      </c>
      <c r="K75" t="s">
        <v>180</v>
      </c>
      <c r="L75"/>
    </row>
    <row r="76" spans="1:12" ht="21">
      <c r="A76" s="112" t="s">
        <v>92</v>
      </c>
      <c r="B76" s="113">
        <v>75202</v>
      </c>
      <c r="C76" s="113">
        <v>1151</v>
      </c>
      <c r="D76" s="113">
        <v>168978</v>
      </c>
      <c r="E76" s="113">
        <v>65346</v>
      </c>
      <c r="F76" s="113">
        <v>157313</v>
      </c>
      <c r="G76" s="113">
        <v>783949</v>
      </c>
      <c r="H76" s="113">
        <v>552289</v>
      </c>
      <c r="I76" s="113">
        <v>666444</v>
      </c>
      <c r="J76" s="113">
        <v>8021</v>
      </c>
      <c r="K76" t="s">
        <v>174</v>
      </c>
      <c r="L76"/>
    </row>
    <row r="77" spans="1:12" ht="21">
      <c r="A77" s="112" t="s">
        <v>93</v>
      </c>
      <c r="B77" s="113">
        <v>75202</v>
      </c>
      <c r="C77" s="113">
        <v>1155</v>
      </c>
      <c r="D77" s="113">
        <v>95591</v>
      </c>
      <c r="E77" s="113">
        <v>65346</v>
      </c>
      <c r="F77" s="113">
        <v>110412</v>
      </c>
      <c r="G77" s="113">
        <v>716500</v>
      </c>
      <c r="H77" s="113">
        <v>503697</v>
      </c>
      <c r="I77" s="113">
        <v>561193</v>
      </c>
      <c r="J77" s="113">
        <v>8062</v>
      </c>
      <c r="K77" t="s">
        <v>172</v>
      </c>
      <c r="L77"/>
    </row>
    <row r="78" spans="1:12" ht="21">
      <c r="A78" s="112" t="s">
        <v>94</v>
      </c>
      <c r="B78" s="113">
        <v>75202</v>
      </c>
      <c r="C78" s="113">
        <v>1151</v>
      </c>
      <c r="D78" s="113">
        <v>155445</v>
      </c>
      <c r="E78" s="113">
        <v>65346</v>
      </c>
      <c r="F78" s="113">
        <v>165641</v>
      </c>
      <c r="G78" s="113">
        <v>773469</v>
      </c>
      <c r="H78" s="113">
        <v>541899</v>
      </c>
      <c r="I78" s="113">
        <v>648956</v>
      </c>
      <c r="J78" s="113">
        <v>8021</v>
      </c>
      <c r="K78" t="s">
        <v>174</v>
      </c>
      <c r="L78"/>
    </row>
    <row r="79" spans="1:12" ht="21">
      <c r="A79" s="112" t="s">
        <v>95</v>
      </c>
      <c r="B79" s="113">
        <v>75202</v>
      </c>
      <c r="C79" s="113">
        <v>1155</v>
      </c>
      <c r="D79" s="113">
        <v>135043</v>
      </c>
      <c r="E79" s="113">
        <v>65346</v>
      </c>
      <c r="F79" s="113">
        <v>147326</v>
      </c>
      <c r="G79" s="113">
        <v>775581</v>
      </c>
      <c r="H79" s="113">
        <v>537871</v>
      </c>
      <c r="I79" s="113">
        <v>650631</v>
      </c>
      <c r="J79" s="113">
        <v>8126</v>
      </c>
      <c r="K79" t="s">
        <v>175</v>
      </c>
      <c r="L79"/>
    </row>
    <row r="80" spans="1:12" ht="21">
      <c r="A80" s="112" t="s">
        <v>96</v>
      </c>
      <c r="B80" s="113">
        <v>75202</v>
      </c>
      <c r="C80" s="113">
        <v>1183</v>
      </c>
      <c r="D80" s="113">
        <v>143361</v>
      </c>
      <c r="E80" s="113">
        <v>65346</v>
      </c>
      <c r="F80" s="113">
        <v>73252</v>
      </c>
      <c r="G80" s="113">
        <v>884331</v>
      </c>
      <c r="H80" s="113">
        <v>603249</v>
      </c>
      <c r="I80" s="113">
        <v>761283</v>
      </c>
      <c r="J80" s="113">
        <v>8780</v>
      </c>
      <c r="K80" t="s">
        <v>183</v>
      </c>
      <c r="L80"/>
    </row>
    <row r="81" spans="1:12" ht="21">
      <c r="A81" s="114" t="s">
        <v>97</v>
      </c>
      <c r="B81" s="113">
        <v>75202</v>
      </c>
      <c r="C81" s="113">
        <v>1159</v>
      </c>
      <c r="D81" s="113">
        <v>104673</v>
      </c>
      <c r="E81" s="113">
        <v>65346</v>
      </c>
      <c r="F81" s="113">
        <v>83210</v>
      </c>
      <c r="G81" s="113">
        <v>814178</v>
      </c>
      <c r="H81" s="113">
        <v>558698</v>
      </c>
      <c r="I81" s="113">
        <v>671122</v>
      </c>
      <c r="J81" s="113">
        <v>8174</v>
      </c>
      <c r="K81" t="s">
        <v>173</v>
      </c>
      <c r="L81"/>
    </row>
    <row r="82" spans="1:12" ht="21">
      <c r="A82" s="112" t="s">
        <v>98</v>
      </c>
      <c r="B82" s="113">
        <v>75202</v>
      </c>
      <c r="C82" s="113">
        <v>1171</v>
      </c>
      <c r="D82" s="113">
        <v>120897</v>
      </c>
      <c r="E82" s="113">
        <v>65346</v>
      </c>
      <c r="F82" s="113">
        <v>117668</v>
      </c>
      <c r="G82" s="113">
        <v>746290</v>
      </c>
      <c r="H82" s="113">
        <v>517443</v>
      </c>
      <c r="I82" s="113">
        <v>605022</v>
      </c>
      <c r="J82" s="113">
        <v>8455</v>
      </c>
      <c r="K82" t="s">
        <v>176</v>
      </c>
      <c r="L82"/>
    </row>
    <row r="83" spans="1:12" ht="21">
      <c r="A83" s="114" t="s">
        <v>99</v>
      </c>
      <c r="B83" s="113">
        <v>75202</v>
      </c>
      <c r="C83" s="113">
        <v>1159</v>
      </c>
      <c r="D83" s="113">
        <v>77607</v>
      </c>
      <c r="E83" s="113">
        <v>65346</v>
      </c>
      <c r="F83" s="113">
        <v>93620</v>
      </c>
      <c r="G83" s="113">
        <v>777764</v>
      </c>
      <c r="H83" s="113">
        <v>527615</v>
      </c>
      <c r="I83" s="113">
        <v>616032</v>
      </c>
      <c r="J83" s="113">
        <v>8174</v>
      </c>
      <c r="K83" t="s">
        <v>173</v>
      </c>
      <c r="L83"/>
    </row>
    <row r="84" spans="1:12" ht="21">
      <c r="A84" s="112" t="s">
        <v>100</v>
      </c>
      <c r="B84" s="113">
        <v>75202</v>
      </c>
      <c r="C84" s="113">
        <v>1151</v>
      </c>
      <c r="D84" s="113">
        <v>112487</v>
      </c>
      <c r="E84" s="113">
        <v>65346</v>
      </c>
      <c r="F84" s="113">
        <v>124120</v>
      </c>
      <c r="G84" s="113">
        <v>769961</v>
      </c>
      <c r="H84" s="113">
        <v>551205</v>
      </c>
      <c r="I84" s="113">
        <v>625846</v>
      </c>
      <c r="J84" s="113">
        <v>7950</v>
      </c>
      <c r="K84" t="s">
        <v>182</v>
      </c>
      <c r="L84"/>
    </row>
    <row r="85" spans="1:12" ht="21">
      <c r="A85" s="112" t="s">
        <v>101</v>
      </c>
      <c r="B85" s="113">
        <v>75202</v>
      </c>
      <c r="C85" s="113">
        <v>1135</v>
      </c>
      <c r="D85" s="113">
        <v>74143</v>
      </c>
      <c r="E85" s="113">
        <v>65346</v>
      </c>
      <c r="F85" s="113">
        <v>82729</v>
      </c>
      <c r="G85" s="113">
        <v>701409</v>
      </c>
      <c r="H85" s="113">
        <v>477845</v>
      </c>
      <c r="I85" s="113">
        <v>538488</v>
      </c>
      <c r="J85" s="113">
        <v>7577</v>
      </c>
      <c r="K85" t="s">
        <v>186</v>
      </c>
      <c r="L85"/>
    </row>
    <row r="86" spans="1:12" ht="21">
      <c r="A86" s="112" t="s">
        <v>102</v>
      </c>
      <c r="B86" s="113">
        <v>75202</v>
      </c>
      <c r="C86" s="113">
        <v>1155</v>
      </c>
      <c r="D86" s="113">
        <v>105722</v>
      </c>
      <c r="E86" s="113">
        <v>65346</v>
      </c>
      <c r="F86" s="113">
        <v>120260</v>
      </c>
      <c r="G86" s="113">
        <v>760139</v>
      </c>
      <c r="H86" s="113">
        <v>512239</v>
      </c>
      <c r="I86" s="113">
        <v>616166</v>
      </c>
      <c r="J86" s="113">
        <v>8126</v>
      </c>
      <c r="K86" t="s">
        <v>175</v>
      </c>
      <c r="L86"/>
    </row>
    <row r="87" spans="1:12" ht="21">
      <c r="A87" s="112" t="s">
        <v>103</v>
      </c>
      <c r="B87" s="113">
        <v>75202</v>
      </c>
      <c r="C87" s="113">
        <v>1159</v>
      </c>
      <c r="D87" s="113">
        <v>135146</v>
      </c>
      <c r="E87" s="113">
        <v>65346</v>
      </c>
      <c r="F87" s="113">
        <v>141266</v>
      </c>
      <c r="G87" s="113">
        <v>762772</v>
      </c>
      <c r="H87" s="113">
        <v>523564</v>
      </c>
      <c r="I87" s="113">
        <v>634915</v>
      </c>
      <c r="J87" s="113">
        <v>8165</v>
      </c>
      <c r="K87" t="s">
        <v>181</v>
      </c>
      <c r="L87"/>
    </row>
    <row r="88" spans="1:12" ht="21">
      <c r="A88" s="112" t="s">
        <v>104</v>
      </c>
      <c r="B88" s="113">
        <v>75202</v>
      </c>
      <c r="C88" s="113">
        <v>1135</v>
      </c>
      <c r="D88" s="113">
        <v>74143</v>
      </c>
      <c r="E88" s="113">
        <v>65346</v>
      </c>
      <c r="F88" s="113">
        <v>76311</v>
      </c>
      <c r="G88" s="113">
        <v>707909</v>
      </c>
      <c r="H88" s="113">
        <v>481905</v>
      </c>
      <c r="I88" s="113">
        <v>545338</v>
      </c>
      <c r="J88" s="113">
        <v>7577</v>
      </c>
      <c r="K88" t="s">
        <v>186</v>
      </c>
      <c r="L88"/>
    </row>
    <row r="89" spans="1:12" ht="21">
      <c r="A89" s="112" t="s">
        <v>105</v>
      </c>
      <c r="B89" s="113">
        <v>75202</v>
      </c>
      <c r="C89" s="113">
        <v>1147</v>
      </c>
      <c r="D89" s="113">
        <v>90804</v>
      </c>
      <c r="E89" s="113">
        <v>65346</v>
      </c>
      <c r="F89" s="113">
        <v>105952</v>
      </c>
      <c r="G89" s="113">
        <v>722565</v>
      </c>
      <c r="H89" s="113">
        <v>494555</v>
      </c>
      <c r="I89" s="113">
        <v>568517</v>
      </c>
      <c r="J89" s="113">
        <v>7900</v>
      </c>
      <c r="K89" t="s">
        <v>178</v>
      </c>
      <c r="L89"/>
    </row>
    <row r="90" spans="1:12" ht="21">
      <c r="A90" s="112" t="s">
        <v>106</v>
      </c>
      <c r="B90" s="113">
        <v>75202</v>
      </c>
      <c r="C90" s="113">
        <v>1151</v>
      </c>
      <c r="D90" s="113">
        <v>104123</v>
      </c>
      <c r="E90" s="113">
        <v>65346</v>
      </c>
      <c r="F90" s="113">
        <v>108974</v>
      </c>
      <c r="G90" s="113">
        <v>790712</v>
      </c>
      <c r="H90" s="113">
        <v>552995</v>
      </c>
      <c r="I90" s="113">
        <v>645619</v>
      </c>
      <c r="J90" s="113">
        <v>7971</v>
      </c>
      <c r="K90" t="s">
        <v>177</v>
      </c>
      <c r="L90"/>
    </row>
    <row r="91" spans="1:12" ht="21">
      <c r="A91" s="112" t="s">
        <v>107</v>
      </c>
      <c r="B91" s="113">
        <v>75202</v>
      </c>
      <c r="C91" s="113">
        <v>1151</v>
      </c>
      <c r="D91" s="113">
        <v>112487</v>
      </c>
      <c r="E91" s="113">
        <v>65346</v>
      </c>
      <c r="F91" s="113">
        <v>115792</v>
      </c>
      <c r="G91" s="113">
        <v>774489</v>
      </c>
      <c r="H91" s="113">
        <v>551922</v>
      </c>
      <c r="I91" s="113">
        <v>630445</v>
      </c>
      <c r="J91" s="113">
        <v>7950</v>
      </c>
      <c r="K91" t="s">
        <v>182</v>
      </c>
      <c r="L91"/>
    </row>
    <row r="92" spans="1:12" ht="21">
      <c r="A92" s="114" t="s">
        <v>108</v>
      </c>
      <c r="B92" s="113">
        <v>75202</v>
      </c>
      <c r="C92" s="113">
        <v>1159</v>
      </c>
      <c r="D92" s="113">
        <v>136250</v>
      </c>
      <c r="E92" s="113">
        <v>65346</v>
      </c>
      <c r="F92" s="113">
        <v>118604</v>
      </c>
      <c r="G92" s="113">
        <v>826316</v>
      </c>
      <c r="H92" s="113">
        <v>575999</v>
      </c>
      <c r="I92" s="113">
        <v>703366</v>
      </c>
      <c r="J92" s="113">
        <v>8174</v>
      </c>
      <c r="K92" t="s">
        <v>173</v>
      </c>
      <c r="L92"/>
    </row>
    <row r="93" spans="1:12" ht="21">
      <c r="A93" s="112" t="s">
        <v>109</v>
      </c>
      <c r="B93" s="113">
        <v>75202</v>
      </c>
      <c r="C93" s="113">
        <v>1159</v>
      </c>
      <c r="D93" s="113">
        <v>130635</v>
      </c>
      <c r="E93" s="113">
        <v>65346</v>
      </c>
      <c r="F93" s="113">
        <v>137102</v>
      </c>
      <c r="G93" s="113">
        <v>755074</v>
      </c>
      <c r="H93" s="113">
        <v>513211</v>
      </c>
      <c r="I93" s="113">
        <v>624065</v>
      </c>
      <c r="J93" s="113">
        <v>8165</v>
      </c>
      <c r="K93" t="s">
        <v>181</v>
      </c>
      <c r="L93"/>
    </row>
    <row r="94" spans="1:12" ht="21">
      <c r="A94" s="112" t="s">
        <v>110</v>
      </c>
      <c r="B94" s="113">
        <v>75202</v>
      </c>
      <c r="C94" s="113">
        <v>1159</v>
      </c>
      <c r="D94" s="113">
        <v>78758</v>
      </c>
      <c r="E94" s="113">
        <v>65346</v>
      </c>
      <c r="F94" s="113">
        <v>89216</v>
      </c>
      <c r="G94" s="113">
        <v>735401</v>
      </c>
      <c r="H94" s="113">
        <v>504410</v>
      </c>
      <c r="I94" s="113">
        <v>571505</v>
      </c>
      <c r="J94" s="113">
        <v>8165</v>
      </c>
      <c r="K94" t="s">
        <v>181</v>
      </c>
      <c r="L94"/>
    </row>
    <row r="95" spans="1:12" ht="21">
      <c r="A95" s="112" t="s">
        <v>111</v>
      </c>
      <c r="B95" s="113">
        <v>75202</v>
      </c>
      <c r="C95" s="113">
        <v>1147</v>
      </c>
      <c r="D95" s="113">
        <v>68249</v>
      </c>
      <c r="E95" s="113">
        <v>65346</v>
      </c>
      <c r="F95" s="113">
        <v>85132</v>
      </c>
      <c r="G95" s="113">
        <v>724899</v>
      </c>
      <c r="H95" s="113">
        <v>491156</v>
      </c>
      <c r="I95" s="113">
        <v>557104</v>
      </c>
      <c r="J95" s="113">
        <v>7900</v>
      </c>
      <c r="K95" t="s">
        <v>178</v>
      </c>
      <c r="L95"/>
    </row>
    <row r="96" spans="1:12" ht="21">
      <c r="A96" s="112" t="s">
        <v>112</v>
      </c>
      <c r="B96" s="113">
        <v>75202</v>
      </c>
      <c r="C96" s="113">
        <v>1159</v>
      </c>
      <c r="D96" s="113">
        <v>78758</v>
      </c>
      <c r="E96" s="113">
        <v>65346</v>
      </c>
      <c r="F96" s="113">
        <v>89216</v>
      </c>
      <c r="G96" s="113">
        <v>745665</v>
      </c>
      <c r="H96" s="113">
        <v>515670</v>
      </c>
      <c r="I96" s="113">
        <v>582271</v>
      </c>
      <c r="J96" s="113">
        <v>8165</v>
      </c>
      <c r="K96" t="s">
        <v>181</v>
      </c>
      <c r="L96"/>
    </row>
    <row r="97" spans="1:12" ht="21">
      <c r="A97" s="112" t="s">
        <v>113</v>
      </c>
      <c r="B97" s="113">
        <v>75202</v>
      </c>
      <c r="C97" s="113">
        <v>1151</v>
      </c>
      <c r="D97" s="113">
        <v>135146</v>
      </c>
      <c r="E97" s="113">
        <v>65346</v>
      </c>
      <c r="F97" s="113">
        <v>167723</v>
      </c>
      <c r="G97" s="113">
        <v>761242</v>
      </c>
      <c r="H97" s="113">
        <v>528389</v>
      </c>
      <c r="I97" s="113">
        <v>625776</v>
      </c>
      <c r="J97" s="113">
        <v>8021</v>
      </c>
      <c r="K97" t="s">
        <v>174</v>
      </c>
      <c r="L97"/>
    </row>
    <row r="98" spans="1:12" ht="21">
      <c r="A98" s="112" t="s">
        <v>114</v>
      </c>
      <c r="B98" s="113">
        <v>75202</v>
      </c>
      <c r="C98" s="113">
        <v>1151</v>
      </c>
      <c r="D98" s="113">
        <v>97356</v>
      </c>
      <c r="E98" s="113">
        <v>65346</v>
      </c>
      <c r="F98" s="113">
        <v>102728</v>
      </c>
      <c r="G98" s="113">
        <v>798022</v>
      </c>
      <c r="H98" s="113">
        <v>555463</v>
      </c>
      <c r="I98" s="113">
        <v>649066</v>
      </c>
      <c r="J98" s="113">
        <v>7971</v>
      </c>
      <c r="K98" t="s">
        <v>177</v>
      </c>
      <c r="L98"/>
    </row>
    <row r="99" spans="1:12" ht="21">
      <c r="A99" s="112" t="s">
        <v>115</v>
      </c>
      <c r="B99" s="113">
        <v>75202</v>
      </c>
      <c r="C99" s="113">
        <v>1155</v>
      </c>
      <c r="D99" s="113">
        <v>80911</v>
      </c>
      <c r="E99" s="113">
        <v>65346</v>
      </c>
      <c r="F99" s="113">
        <v>86948</v>
      </c>
      <c r="G99" s="113">
        <v>765654</v>
      </c>
      <c r="H99" s="113">
        <v>518469</v>
      </c>
      <c r="I99" s="113">
        <v>606762</v>
      </c>
      <c r="J99" s="113">
        <v>8126</v>
      </c>
      <c r="K99" t="s">
        <v>175</v>
      </c>
      <c r="L99"/>
    </row>
    <row r="100" spans="1:12" ht="21">
      <c r="A100" s="112" t="s">
        <v>116</v>
      </c>
      <c r="B100" s="113">
        <v>75202</v>
      </c>
      <c r="C100" s="113">
        <v>1151</v>
      </c>
      <c r="D100" s="113">
        <v>148575</v>
      </c>
      <c r="E100" s="113">
        <v>65346</v>
      </c>
      <c r="F100" s="113">
        <v>161596</v>
      </c>
      <c r="G100" s="113">
        <v>784678</v>
      </c>
      <c r="H100" s="113">
        <v>572099</v>
      </c>
      <c r="I100" s="113">
        <v>662999</v>
      </c>
      <c r="J100" s="113">
        <v>7950</v>
      </c>
      <c r="K100" t="s">
        <v>182</v>
      </c>
      <c r="L100"/>
    </row>
    <row r="101" spans="1:12" ht="21">
      <c r="A101" s="112" t="s">
        <v>117</v>
      </c>
      <c r="B101" s="113">
        <v>75202</v>
      </c>
      <c r="C101" s="113">
        <v>1155</v>
      </c>
      <c r="D101" s="113">
        <v>111379</v>
      </c>
      <c r="E101" s="113">
        <v>65346</v>
      </c>
      <c r="F101" s="113">
        <v>141642</v>
      </c>
      <c r="G101" s="113">
        <v>737747</v>
      </c>
      <c r="H101" s="113">
        <v>518950</v>
      </c>
      <c r="I101" s="113">
        <v>592712</v>
      </c>
      <c r="J101" s="113">
        <v>8062</v>
      </c>
      <c r="K101" t="s">
        <v>172</v>
      </c>
      <c r="L101"/>
    </row>
    <row r="102" spans="1:12" ht="21">
      <c r="A102" s="112" t="s">
        <v>118</v>
      </c>
      <c r="B102" s="113">
        <v>75202</v>
      </c>
      <c r="C102" s="113">
        <v>1147</v>
      </c>
      <c r="D102" s="113">
        <v>72760</v>
      </c>
      <c r="E102" s="113">
        <v>65346</v>
      </c>
      <c r="F102" s="113">
        <v>95542</v>
      </c>
      <c r="G102" s="113">
        <v>723343</v>
      </c>
      <c r="H102" s="113">
        <v>494347</v>
      </c>
      <c r="I102" s="113">
        <v>558236</v>
      </c>
      <c r="J102" s="113">
        <v>7900</v>
      </c>
      <c r="K102" t="s">
        <v>178</v>
      </c>
      <c r="L102"/>
    </row>
    <row r="103" spans="1:12" ht="21">
      <c r="A103" s="112" t="s">
        <v>119</v>
      </c>
      <c r="B103" s="113">
        <v>75202</v>
      </c>
      <c r="C103" s="113">
        <v>1183</v>
      </c>
      <c r="D103" s="113">
        <v>179449</v>
      </c>
      <c r="E103" s="113">
        <v>65346</v>
      </c>
      <c r="F103" s="113">
        <v>119813</v>
      </c>
      <c r="G103" s="113">
        <v>904087</v>
      </c>
      <c r="H103" s="113">
        <v>622498</v>
      </c>
      <c r="I103" s="113">
        <v>804130</v>
      </c>
      <c r="J103" s="113">
        <v>8780</v>
      </c>
      <c r="K103" t="s">
        <v>183</v>
      </c>
      <c r="L103"/>
    </row>
    <row r="104" spans="1:12" ht="21">
      <c r="A104" s="112" t="s">
        <v>120</v>
      </c>
      <c r="B104" s="113">
        <v>75202</v>
      </c>
      <c r="C104" s="113">
        <v>1171</v>
      </c>
      <c r="D104" s="113">
        <v>96299</v>
      </c>
      <c r="E104" s="113">
        <v>65346</v>
      </c>
      <c r="F104" s="113">
        <v>111150</v>
      </c>
      <c r="G104" s="113">
        <v>768410</v>
      </c>
      <c r="H104" s="113">
        <v>517378</v>
      </c>
      <c r="I104" s="113">
        <v>615486</v>
      </c>
      <c r="J104" s="113">
        <v>8447</v>
      </c>
      <c r="K104" t="s">
        <v>184</v>
      </c>
      <c r="L104"/>
    </row>
    <row r="105" spans="1:12" ht="21">
      <c r="A105" s="112" t="s">
        <v>121</v>
      </c>
      <c r="B105" s="113">
        <v>75202</v>
      </c>
      <c r="C105" s="113">
        <v>1147</v>
      </c>
      <c r="D105" s="113">
        <v>93831</v>
      </c>
      <c r="E105" s="113">
        <v>65346</v>
      </c>
      <c r="F105" s="113">
        <v>98880</v>
      </c>
      <c r="G105" s="113">
        <v>752330</v>
      </c>
      <c r="H105" s="113">
        <v>516111</v>
      </c>
      <c r="I105" s="113">
        <v>599798</v>
      </c>
      <c r="J105" s="113">
        <v>7945</v>
      </c>
      <c r="K105" t="s">
        <v>180</v>
      </c>
      <c r="L105"/>
    </row>
    <row r="106" spans="1:12" ht="21">
      <c r="A106" s="112" t="s">
        <v>122</v>
      </c>
      <c r="B106" s="113">
        <v>75202</v>
      </c>
      <c r="C106" s="113">
        <v>1159</v>
      </c>
      <c r="D106" s="113">
        <v>78758</v>
      </c>
      <c r="E106" s="113">
        <v>65346</v>
      </c>
      <c r="F106" s="113">
        <v>89216</v>
      </c>
      <c r="G106" s="113">
        <v>729415</v>
      </c>
      <c r="H106" s="113">
        <v>495817</v>
      </c>
      <c r="I106" s="113">
        <v>565225</v>
      </c>
      <c r="J106" s="113">
        <v>8165</v>
      </c>
      <c r="K106" t="s">
        <v>181</v>
      </c>
      <c r="L106"/>
    </row>
    <row r="107" spans="1:12" ht="21">
      <c r="A107" s="112" t="s">
        <v>123</v>
      </c>
      <c r="B107" s="113">
        <v>75202</v>
      </c>
      <c r="C107" s="113">
        <v>1147</v>
      </c>
      <c r="D107" s="113">
        <v>111875</v>
      </c>
      <c r="E107" s="113">
        <v>65346</v>
      </c>
      <c r="F107" s="113">
        <v>115536</v>
      </c>
      <c r="G107" s="113">
        <v>771084</v>
      </c>
      <c r="H107" s="113">
        <v>537506</v>
      </c>
      <c r="I107" s="113">
        <v>630455</v>
      </c>
      <c r="J107" s="113">
        <v>7945</v>
      </c>
      <c r="K107" t="s">
        <v>180</v>
      </c>
      <c r="L107"/>
    </row>
    <row r="108" spans="1:12" ht="21">
      <c r="A108" s="114" t="s">
        <v>124</v>
      </c>
      <c r="B108" s="113">
        <v>75202</v>
      </c>
      <c r="C108" s="113">
        <v>1159</v>
      </c>
      <c r="D108" s="113">
        <v>95651</v>
      </c>
      <c r="E108" s="113">
        <v>65346</v>
      </c>
      <c r="F108" s="113">
        <v>110276</v>
      </c>
      <c r="G108" s="113">
        <v>798399</v>
      </c>
      <c r="H108" s="113">
        <v>546062</v>
      </c>
      <c r="I108" s="113">
        <v>648915</v>
      </c>
      <c r="J108" s="113">
        <v>8174</v>
      </c>
      <c r="K108" t="s">
        <v>173</v>
      </c>
      <c r="L108"/>
    </row>
    <row r="109" spans="1:12" ht="21">
      <c r="A109" s="112" t="s">
        <v>125</v>
      </c>
      <c r="B109" s="113">
        <v>75202</v>
      </c>
      <c r="C109" s="113">
        <v>1151</v>
      </c>
      <c r="D109" s="113">
        <v>96698</v>
      </c>
      <c r="E109" s="113">
        <v>65346</v>
      </c>
      <c r="F109" s="113">
        <v>109546</v>
      </c>
      <c r="G109" s="113">
        <v>763169</v>
      </c>
      <c r="H109" s="113">
        <v>542842</v>
      </c>
      <c r="I109" s="113">
        <v>609232</v>
      </c>
      <c r="J109" s="113">
        <v>7950</v>
      </c>
      <c r="K109" t="s">
        <v>182</v>
      </c>
      <c r="L109"/>
    </row>
    <row r="110" spans="1:12" ht="21">
      <c r="A110" s="112" t="s">
        <v>126</v>
      </c>
      <c r="B110" s="113">
        <v>75202</v>
      </c>
      <c r="C110" s="113">
        <v>1155</v>
      </c>
      <c r="D110" s="113">
        <v>137299</v>
      </c>
      <c r="E110" s="113">
        <v>65346</v>
      </c>
      <c r="F110" s="113">
        <v>149408</v>
      </c>
      <c r="G110" s="113">
        <v>813085</v>
      </c>
      <c r="H110" s="113">
        <v>565522</v>
      </c>
      <c r="I110" s="113">
        <v>691902</v>
      </c>
      <c r="J110" s="113">
        <v>8126</v>
      </c>
      <c r="K110" t="s">
        <v>175</v>
      </c>
      <c r="L110"/>
    </row>
    <row r="111" spans="1:12" ht="21">
      <c r="A111" s="114" t="s">
        <v>127</v>
      </c>
      <c r="B111" s="113">
        <v>75202</v>
      </c>
      <c r="C111" s="113">
        <v>1159</v>
      </c>
      <c r="D111" s="113">
        <v>93395</v>
      </c>
      <c r="E111" s="113">
        <v>65346</v>
      </c>
      <c r="F111" s="113">
        <v>118604</v>
      </c>
      <c r="G111" s="113">
        <v>805682</v>
      </c>
      <c r="H111" s="113">
        <v>558941</v>
      </c>
      <c r="I111" s="113">
        <v>655215</v>
      </c>
      <c r="J111" s="113">
        <v>8174</v>
      </c>
      <c r="K111" t="s">
        <v>173</v>
      </c>
      <c r="L111"/>
    </row>
    <row r="112" spans="1:12" ht="21">
      <c r="A112" s="112" t="s">
        <v>128</v>
      </c>
      <c r="B112" s="113">
        <v>75202</v>
      </c>
      <c r="C112" s="113">
        <v>1171</v>
      </c>
      <c r="D112" s="113">
        <v>75787</v>
      </c>
      <c r="E112" s="113">
        <v>65346</v>
      </c>
      <c r="F112" s="113">
        <v>76028</v>
      </c>
      <c r="G112" s="113">
        <v>759875</v>
      </c>
      <c r="H112" s="113">
        <v>512004</v>
      </c>
      <c r="I112" s="113">
        <v>591315</v>
      </c>
      <c r="J112" s="113">
        <v>8455</v>
      </c>
      <c r="K112" t="s">
        <v>176</v>
      </c>
      <c r="L112"/>
    </row>
    <row r="113" spans="1:12" ht="21">
      <c r="A113" s="112" t="s">
        <v>129</v>
      </c>
      <c r="B113" s="113">
        <v>75202</v>
      </c>
      <c r="C113" s="113">
        <v>1183</v>
      </c>
      <c r="D113" s="113">
        <v>154638</v>
      </c>
      <c r="E113" s="113">
        <v>65346</v>
      </c>
      <c r="F113" s="113">
        <v>96911</v>
      </c>
      <c r="G113" s="113">
        <v>879393</v>
      </c>
      <c r="H113" s="113">
        <v>596702</v>
      </c>
      <c r="I113" s="113">
        <v>763064</v>
      </c>
      <c r="J113" s="113">
        <v>8780</v>
      </c>
      <c r="K113" t="s">
        <v>183</v>
      </c>
      <c r="L113"/>
    </row>
    <row r="114" spans="1:12" ht="21">
      <c r="A114" s="114" t="s">
        <v>130</v>
      </c>
      <c r="B114" s="113">
        <v>75202</v>
      </c>
      <c r="C114" s="113">
        <v>1159</v>
      </c>
      <c r="D114" s="113">
        <v>52796</v>
      </c>
      <c r="E114" s="113">
        <v>65346</v>
      </c>
      <c r="F114" s="113">
        <v>62390</v>
      </c>
      <c r="G114" s="113">
        <v>765626</v>
      </c>
      <c r="H114" s="113">
        <v>512397</v>
      </c>
      <c r="I114" s="113">
        <v>587953</v>
      </c>
      <c r="J114" s="113">
        <v>8174</v>
      </c>
      <c r="K114" t="s">
        <v>173</v>
      </c>
      <c r="L114"/>
    </row>
    <row r="115" spans="1:12" ht="21">
      <c r="A115" s="112" t="s">
        <v>131</v>
      </c>
      <c r="B115" s="113">
        <v>75202</v>
      </c>
      <c r="C115" s="113">
        <v>1151</v>
      </c>
      <c r="D115" s="113">
        <v>128940</v>
      </c>
      <c r="E115" s="113">
        <v>65346</v>
      </c>
      <c r="F115" s="113">
        <v>146903</v>
      </c>
      <c r="G115" s="113">
        <v>793452</v>
      </c>
      <c r="H115" s="113">
        <v>546798</v>
      </c>
      <c r="I115" s="113">
        <v>651975</v>
      </c>
      <c r="J115" s="113">
        <v>8021</v>
      </c>
      <c r="K115" t="s">
        <v>174</v>
      </c>
      <c r="L115"/>
    </row>
    <row r="116" spans="1:12" ht="21">
      <c r="A116" s="112" t="s">
        <v>132</v>
      </c>
      <c r="B116" s="113">
        <v>75202</v>
      </c>
      <c r="C116" s="113">
        <v>1183</v>
      </c>
      <c r="D116" s="113">
        <v>150127</v>
      </c>
      <c r="E116" s="113">
        <v>65346</v>
      </c>
      <c r="F116" s="113">
        <v>87069</v>
      </c>
      <c r="G116" s="113">
        <v>961706</v>
      </c>
      <c r="H116" s="113">
        <v>672277</v>
      </c>
      <c r="I116" s="113">
        <v>846279</v>
      </c>
      <c r="J116" s="113">
        <v>8780</v>
      </c>
      <c r="K116" t="s">
        <v>183</v>
      </c>
      <c r="L116"/>
    </row>
    <row r="117" spans="1:12" ht="21">
      <c r="A117" s="112" t="s">
        <v>133</v>
      </c>
      <c r="B117" s="113">
        <v>75202</v>
      </c>
      <c r="C117" s="113">
        <v>1151</v>
      </c>
      <c r="D117" s="113">
        <v>95101</v>
      </c>
      <c r="E117" s="113">
        <v>65346</v>
      </c>
      <c r="F117" s="113">
        <v>100646</v>
      </c>
      <c r="G117" s="113">
        <v>772437</v>
      </c>
      <c r="H117" s="113">
        <v>538844</v>
      </c>
      <c r="I117" s="113">
        <v>621039</v>
      </c>
      <c r="J117" s="113">
        <v>7971</v>
      </c>
      <c r="K117" t="s">
        <v>177</v>
      </c>
      <c r="L117"/>
    </row>
    <row r="118" spans="1:12" ht="21">
      <c r="A118" s="112" t="s">
        <v>134</v>
      </c>
      <c r="B118" s="113">
        <v>75202</v>
      </c>
      <c r="C118" s="113">
        <v>1147</v>
      </c>
      <c r="D118" s="113">
        <v>79527</v>
      </c>
      <c r="E118" s="113">
        <v>65346</v>
      </c>
      <c r="F118" s="113">
        <v>95542</v>
      </c>
      <c r="G118" s="113">
        <v>710899</v>
      </c>
      <c r="H118" s="113">
        <v>481709</v>
      </c>
      <c r="I118" s="113">
        <v>549242</v>
      </c>
      <c r="J118" s="113">
        <v>7900</v>
      </c>
      <c r="K118" t="s">
        <v>178</v>
      </c>
      <c r="L118"/>
    </row>
    <row r="119" spans="1:12">
      <c r="A119"/>
      <c r="B119"/>
      <c r="C119"/>
      <c r="D119"/>
      <c r="E119"/>
      <c r="F119"/>
      <c r="G119"/>
      <c r="H119"/>
      <c r="I119"/>
      <c r="J119"/>
      <c r="K119"/>
      <c r="L119"/>
    </row>
    <row r="120" spans="1:12">
      <c r="A120"/>
      <c r="B120"/>
      <c r="C120"/>
      <c r="D120"/>
      <c r="E120"/>
      <c r="F120"/>
      <c r="G120"/>
      <c r="H120"/>
      <c r="I120"/>
      <c r="J120"/>
      <c r="K120"/>
      <c r="L120"/>
    </row>
    <row r="121" spans="1:12">
      <c r="A121"/>
      <c r="B121"/>
      <c r="C121"/>
      <c r="D121"/>
      <c r="E121"/>
      <c r="F121"/>
      <c r="G121"/>
      <c r="H121"/>
      <c r="I121"/>
      <c r="J121"/>
      <c r="K121"/>
      <c r="L121"/>
    </row>
    <row r="122" spans="1:12">
      <c r="A122"/>
      <c r="B122"/>
      <c r="C122"/>
      <c r="D122"/>
      <c r="E122"/>
      <c r="F122"/>
      <c r="G122"/>
      <c r="H122"/>
      <c r="I122"/>
      <c r="J122"/>
      <c r="K122"/>
      <c r="L122"/>
    </row>
    <row r="123" spans="1:12">
      <c r="A123"/>
      <c r="B123"/>
      <c r="C123"/>
      <c r="D123"/>
      <c r="E123"/>
      <c r="F123"/>
      <c r="G123"/>
      <c r="H123"/>
      <c r="I123"/>
      <c r="J123"/>
      <c r="K123"/>
      <c r="L123"/>
    </row>
    <row r="124" spans="1:12">
      <c r="A124" t="s">
        <v>137</v>
      </c>
      <c r="B124" t="s">
        <v>138</v>
      </c>
      <c r="C124"/>
      <c r="D124" t="s">
        <v>208</v>
      </c>
      <c r="E124" s="115">
        <v>1.2</v>
      </c>
      <c r="F124" t="s">
        <v>209</v>
      </c>
      <c r="G124" s="116">
        <v>0</v>
      </c>
      <c r="H124"/>
      <c r="I124"/>
      <c r="J124"/>
      <c r="K124"/>
      <c r="L124"/>
    </row>
    <row r="125" spans="1:12">
      <c r="A125"/>
      <c r="B125" t="s">
        <v>139</v>
      </c>
      <c r="C125"/>
      <c r="D125"/>
      <c r="E125" s="115">
        <v>1.3</v>
      </c>
      <c r="F125"/>
      <c r="G125" s="116">
        <v>1.5</v>
      </c>
      <c r="H125"/>
      <c r="I125"/>
      <c r="J125"/>
      <c r="K125"/>
      <c r="L125"/>
    </row>
    <row r="126" spans="1:12">
      <c r="A126"/>
      <c r="B126"/>
      <c r="C126"/>
      <c r="D126"/>
      <c r="E126" s="115">
        <v>1.4</v>
      </c>
      <c r="F126"/>
      <c r="G126"/>
      <c r="H126"/>
      <c r="I126"/>
      <c r="J126"/>
      <c r="K126"/>
      <c r="L126"/>
    </row>
    <row r="127" spans="1:12">
      <c r="A127"/>
      <c r="B127"/>
      <c r="C127"/>
      <c r="D127"/>
      <c r="E127"/>
      <c r="F127"/>
      <c r="G127"/>
      <c r="H127"/>
      <c r="I127"/>
      <c r="J127"/>
      <c r="K127"/>
      <c r="L127"/>
    </row>
    <row r="128" spans="1:12">
      <c r="A128" t="s">
        <v>162</v>
      </c>
      <c r="B128"/>
      <c r="C128" t="s">
        <v>165</v>
      </c>
      <c r="D128"/>
      <c r="E128" t="s">
        <v>210</v>
      </c>
      <c r="F128" s="47">
        <v>1</v>
      </c>
      <c r="G128"/>
      <c r="H128"/>
      <c r="I128"/>
      <c r="J128"/>
      <c r="K128"/>
      <c r="L128"/>
    </row>
    <row r="129" spans="1:12">
      <c r="A129" t="s">
        <v>163</v>
      </c>
      <c r="B129" s="117">
        <v>250000000</v>
      </c>
      <c r="C129">
        <v>8</v>
      </c>
      <c r="D129"/>
      <c r="E129"/>
      <c r="F129" s="47">
        <v>2</v>
      </c>
      <c r="G129"/>
      <c r="H129"/>
      <c r="I129"/>
      <c r="J129"/>
      <c r="K129"/>
      <c r="L129"/>
    </row>
    <row r="130" spans="1:12">
      <c r="A130" t="s">
        <v>164</v>
      </c>
      <c r="B130" s="117">
        <f>B129</f>
        <v>250000000</v>
      </c>
      <c r="C130">
        <v>12</v>
      </c>
      <c r="D130"/>
      <c r="E130"/>
      <c r="F130"/>
      <c r="G130"/>
      <c r="H130"/>
      <c r="I130"/>
      <c r="J130"/>
      <c r="K130"/>
      <c r="L130"/>
    </row>
    <row r="131" spans="1:12">
      <c r="A131"/>
      <c r="B131"/>
      <c r="C131"/>
      <c r="D131"/>
      <c r="E131"/>
      <c r="F131"/>
      <c r="G131"/>
      <c r="H131"/>
      <c r="I131"/>
      <c r="J131"/>
      <c r="K131"/>
      <c r="L1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D1:AE21"/>
  <sheetViews>
    <sheetView showGridLines="0" topLeftCell="P1" zoomScale="70" zoomScaleNormal="70" workbookViewId="0">
      <selection activeCell="AA38" sqref="AA38"/>
    </sheetView>
  </sheetViews>
  <sheetFormatPr baseColWidth="10" defaultRowHeight="14.5"/>
  <cols>
    <col min="3" max="3" width="11.453125" customWidth="1"/>
    <col min="4" max="4" width="3.54296875" customWidth="1"/>
    <col min="5" max="5" width="3.7265625" customWidth="1"/>
    <col min="6" max="7" width="9.7265625" customWidth="1"/>
    <col min="8" max="8" width="27.7265625" customWidth="1"/>
    <col min="9" max="10" width="14.26953125" customWidth="1"/>
    <col min="11" max="11" width="27.7265625" customWidth="1"/>
    <col min="12" max="13" width="9.7265625" customWidth="1"/>
    <col min="14" max="14" width="3.7265625" customWidth="1"/>
    <col min="15" max="15" width="3.453125" customWidth="1"/>
    <col min="16" max="16" width="3.1796875" customWidth="1"/>
    <col min="18" max="18" width="6.7265625" customWidth="1"/>
    <col min="19" max="19" width="3.7265625" customWidth="1"/>
    <col min="20" max="20" width="9.7265625" customWidth="1"/>
    <col min="21" max="21" width="3.7265625" hidden="1" customWidth="1"/>
    <col min="22" max="22" width="18.7265625" customWidth="1"/>
    <col min="23" max="25" width="12.7265625" customWidth="1"/>
    <col min="26" max="27" width="18.7265625" customWidth="1"/>
    <col min="28" max="28" width="3.7265625" hidden="1" customWidth="1"/>
    <col min="29" max="29" width="9.7265625" customWidth="1"/>
    <col min="30" max="30" width="3.7265625" customWidth="1"/>
    <col min="31" max="31" width="5.7265625" customWidth="1"/>
    <col min="36" max="36" width="44.1796875" customWidth="1"/>
  </cols>
  <sheetData>
    <row r="1" spans="4:31" ht="10.5" customHeight="1"/>
    <row r="2" spans="4:31" ht="10.5" customHeight="1"/>
    <row r="3" spans="4:31" ht="21">
      <c r="D3" s="200" t="e">
        <f>"SECCIÓN TRANSVERSAL  -  CUNETA "&amp;"' "&amp;#REF!&amp;" '"</f>
        <v>#REF!</v>
      </c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R3" s="200" t="e">
        <f>"SECCIÓN TRANSVERSAL  -  CUNETA "&amp;"' "&amp;#REF!&amp;" '"</f>
        <v>#REF!</v>
      </c>
      <c r="S3" s="200"/>
      <c r="T3" s="200"/>
      <c r="U3" s="200"/>
      <c r="V3" s="200"/>
      <c r="W3" s="200"/>
      <c r="X3" s="200"/>
      <c r="Y3" s="200"/>
      <c r="Z3" s="200"/>
      <c r="AA3" s="200"/>
      <c r="AB3" s="200"/>
      <c r="AC3" s="200"/>
      <c r="AD3" s="200"/>
      <c r="AE3" s="200"/>
    </row>
    <row r="4" spans="4:31" ht="30.75" customHeight="1">
      <c r="I4" s="195"/>
      <c r="J4" s="195"/>
      <c r="X4" s="195"/>
      <c r="Y4" s="195"/>
    </row>
    <row r="5" spans="4:31" ht="117.75" customHeight="1">
      <c r="D5" s="28" t="s">
        <v>187</v>
      </c>
      <c r="E5" s="2" t="s">
        <v>142</v>
      </c>
      <c r="F5" s="2" t="s">
        <v>143</v>
      </c>
      <c r="G5" s="16" t="s">
        <v>145</v>
      </c>
      <c r="H5" s="16" t="s">
        <v>147</v>
      </c>
      <c r="I5" s="205" t="s">
        <v>148</v>
      </c>
      <c r="J5" s="206"/>
      <c r="K5" s="16" t="s">
        <v>147</v>
      </c>
      <c r="L5" s="16" t="s">
        <v>146</v>
      </c>
      <c r="M5" s="2" t="s">
        <v>141</v>
      </c>
      <c r="N5" s="2" t="s">
        <v>140</v>
      </c>
      <c r="O5" s="28" t="s">
        <v>187</v>
      </c>
      <c r="P5" s="28"/>
      <c r="R5" s="28" t="s">
        <v>187</v>
      </c>
      <c r="S5" s="24" t="s">
        <v>142</v>
      </c>
      <c r="T5" s="24" t="s">
        <v>143</v>
      </c>
      <c r="U5" s="25" t="s">
        <v>171</v>
      </c>
      <c r="V5" s="25" t="s">
        <v>167</v>
      </c>
      <c r="W5" s="25" t="s">
        <v>168</v>
      </c>
      <c r="X5" s="196" t="s">
        <v>166</v>
      </c>
      <c r="Y5" s="196"/>
      <c r="Z5" s="25" t="s">
        <v>169</v>
      </c>
      <c r="AA5" s="25" t="s">
        <v>170</v>
      </c>
      <c r="AB5" s="25" t="s">
        <v>171</v>
      </c>
      <c r="AC5" s="24" t="s">
        <v>143</v>
      </c>
      <c r="AD5" s="24" t="s">
        <v>142</v>
      </c>
      <c r="AE5" s="28" t="s">
        <v>187</v>
      </c>
    </row>
    <row r="6" spans="4:31" ht="14.25" customHeight="1" thickBot="1">
      <c r="J6" s="6"/>
      <c r="Y6" s="6"/>
    </row>
    <row r="7" spans="4:31" ht="6.75" customHeight="1" thickTop="1" thickBot="1">
      <c r="D7" s="29"/>
      <c r="E7" s="21"/>
      <c r="J7" s="6"/>
      <c r="N7" s="26"/>
      <c r="O7" s="29"/>
      <c r="R7" s="120"/>
      <c r="S7" s="21"/>
      <c r="Y7" s="6"/>
      <c r="AD7" s="26"/>
      <c r="AE7" s="119"/>
    </row>
    <row r="8" spans="4:31" ht="4.5" customHeight="1" thickTop="1" thickBot="1">
      <c r="D8" s="29"/>
      <c r="E8" s="22"/>
      <c r="F8" s="1"/>
      <c r="G8" s="20"/>
      <c r="H8" s="19"/>
      <c r="I8" s="17"/>
      <c r="J8" s="18"/>
      <c r="K8" s="15"/>
      <c r="L8" s="20"/>
      <c r="M8" s="3"/>
      <c r="N8" s="27"/>
      <c r="O8" s="29"/>
      <c r="R8" s="119"/>
      <c r="S8" s="22"/>
      <c r="T8" s="1"/>
      <c r="U8" s="20"/>
      <c r="V8" s="19"/>
      <c r="W8" s="20"/>
      <c r="X8" s="19"/>
      <c r="Y8" s="19"/>
      <c r="Z8" s="20"/>
      <c r="AA8" s="19"/>
      <c r="AB8" s="17"/>
      <c r="AC8" s="30"/>
      <c r="AD8" s="27"/>
      <c r="AE8" s="119"/>
    </row>
    <row r="9" spans="4:31" ht="12.75" customHeight="1" thickBot="1">
      <c r="D9" s="29"/>
      <c r="E9" s="13"/>
      <c r="F9" s="8"/>
      <c r="G9" s="9"/>
      <c r="H9" s="8"/>
      <c r="I9" s="10"/>
      <c r="J9" s="11"/>
      <c r="K9" s="8"/>
      <c r="L9" s="9"/>
      <c r="M9" s="12"/>
      <c r="N9" s="14"/>
      <c r="O9" s="29"/>
      <c r="R9" s="118"/>
      <c r="S9" s="13"/>
      <c r="T9" s="8"/>
      <c r="U9" s="9"/>
      <c r="V9" s="8"/>
      <c r="W9" s="9"/>
      <c r="X9" s="8"/>
      <c r="Y9" s="8"/>
      <c r="Z9" s="9"/>
      <c r="AA9" s="8"/>
      <c r="AB9" s="10"/>
      <c r="AC9" s="12"/>
      <c r="AD9" s="14"/>
      <c r="AE9" s="119"/>
    </row>
    <row r="10" spans="4:31">
      <c r="J10" s="6"/>
      <c r="Y10" s="6"/>
    </row>
    <row r="11" spans="4:31">
      <c r="E11" s="7">
        <v>0.15</v>
      </c>
      <c r="F11" s="7">
        <v>0.45</v>
      </c>
      <c r="G11" s="7" t="e">
        <f>#REF!</f>
        <v>#REF!</v>
      </c>
      <c r="H11" s="7">
        <v>0.9</v>
      </c>
      <c r="I11" s="207">
        <v>0.9</v>
      </c>
      <c r="J11" s="208"/>
      <c r="K11" s="7">
        <v>0.9</v>
      </c>
      <c r="L11" s="7" t="e">
        <f>#REF!</f>
        <v>#REF!</v>
      </c>
      <c r="M11" s="7">
        <v>0.45</v>
      </c>
      <c r="N11" s="7">
        <v>0.15</v>
      </c>
      <c r="S11" s="23">
        <v>0.15</v>
      </c>
      <c r="T11" s="23">
        <v>0.45</v>
      </c>
      <c r="U11" s="23" t="e">
        <f>#REF!</f>
        <v>#REF!</v>
      </c>
      <c r="V11" s="23" t="e">
        <f>#REF!</f>
        <v>#REF!</v>
      </c>
      <c r="W11" s="23" t="e">
        <f>#REF!</f>
        <v>#REF!</v>
      </c>
      <c r="X11" s="197" t="e">
        <f>#REF!</f>
        <v>#REF!</v>
      </c>
      <c r="Y11" s="198"/>
      <c r="Z11" s="23" t="e">
        <f>W11</f>
        <v>#REF!</v>
      </c>
      <c r="AA11" s="23" t="e">
        <f>V11</f>
        <v>#REF!</v>
      </c>
      <c r="AB11" s="23" t="e">
        <f>U11</f>
        <v>#REF!</v>
      </c>
      <c r="AC11" s="23">
        <v>0.45</v>
      </c>
      <c r="AD11" s="23">
        <v>0.15</v>
      </c>
    </row>
    <row r="12" spans="4:31" ht="5.25" customHeight="1">
      <c r="E12" s="5"/>
      <c r="F12" s="4"/>
      <c r="G12" s="4"/>
      <c r="H12" s="4"/>
      <c r="I12" s="4"/>
      <c r="J12" s="4"/>
      <c r="K12" s="4"/>
      <c r="L12" s="4"/>
      <c r="M12" s="4"/>
      <c r="N12" s="4"/>
      <c r="S12" s="5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4:31" ht="15.5">
      <c r="E13" s="201" t="s">
        <v>144</v>
      </c>
      <c r="F13" s="202"/>
      <c r="G13" s="202"/>
      <c r="H13" s="202"/>
      <c r="I13" s="199" t="e">
        <f>SUM(E11:N11)</f>
        <v>#REF!</v>
      </c>
      <c r="J13" s="199"/>
      <c r="K13" s="203" t="s">
        <v>144</v>
      </c>
      <c r="L13" s="202"/>
      <c r="M13" s="202"/>
      <c r="N13" s="204"/>
      <c r="S13" s="31" t="s">
        <v>144</v>
      </c>
      <c r="T13" s="32"/>
      <c r="U13" s="32"/>
      <c r="V13" s="32"/>
      <c r="X13" s="199" t="e">
        <f>SUM(S11:AD11)</f>
        <v>#REF!</v>
      </c>
      <c r="Y13" s="199"/>
      <c r="Z13" s="203" t="s">
        <v>144</v>
      </c>
      <c r="AA13" s="203"/>
      <c r="AB13" s="203"/>
      <c r="AC13" s="203"/>
      <c r="AD13" s="209"/>
    </row>
    <row r="14" spans="4:31" ht="12" customHeight="1"/>
    <row r="20" spans="24:25">
      <c r="X20" s="195"/>
      <c r="Y20" s="195"/>
    </row>
    <row r="21" spans="24:25">
      <c r="X21" s="195"/>
      <c r="Y21" s="195"/>
    </row>
  </sheetData>
  <mergeCells count="15">
    <mergeCell ref="D3:O3"/>
    <mergeCell ref="R3:AE3"/>
    <mergeCell ref="I13:J13"/>
    <mergeCell ref="E13:H13"/>
    <mergeCell ref="K13:N13"/>
    <mergeCell ref="I5:J5"/>
    <mergeCell ref="I11:J11"/>
    <mergeCell ref="I4:J4"/>
    <mergeCell ref="Z13:AD13"/>
    <mergeCell ref="X20:Y20"/>
    <mergeCell ref="X21:Y21"/>
    <mergeCell ref="X4:Y4"/>
    <mergeCell ref="X5:Y5"/>
    <mergeCell ref="X11:Y11"/>
    <mergeCell ref="X13:Y1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BRLV</vt:lpstr>
      <vt:lpstr>Presupuesto ICCU</vt:lpstr>
      <vt:lpstr>precios</vt:lpstr>
      <vt:lpstr>Hoja1</vt:lpstr>
      <vt:lpstr>BRLV!Área_de_impresión</vt:lpstr>
      <vt:lpstr>'Presupuesto ICCU'!Área_de_impresión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Stella Pardo Gamboa</dc:creator>
  <cp:lastModifiedBy>User</cp:lastModifiedBy>
  <cp:lastPrinted>2026-07-29T17:38:00Z</cp:lastPrinted>
  <dcterms:created xsi:type="dcterms:W3CDTF">2020-05-11T14:40:10Z</dcterms:created>
  <dcterms:modified xsi:type="dcterms:W3CDTF">2026-07-29T17:38:21Z</dcterms:modified>
</cp:coreProperties>
</file>