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lectro\Desktop\VIVIAN\ALPA\2026\7. Procesos\5. Licitación mujeres\8. 13.07.26 LICITACION MUJERES FINAL\DEFINITIVOS\"/>
    </mc:Choice>
  </mc:AlternateContent>
  <bookViews>
    <workbookView xWindow="0" yWindow="0" windowWidth="20490" windowHeight="834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 l="1"/>
  <c r="J28" i="1"/>
  <c r="J29" i="1"/>
  <c r="J30" i="1"/>
  <c r="J31" i="1"/>
  <c r="J32" i="1"/>
  <c r="J35" i="1"/>
  <c r="J36" i="1"/>
  <c r="J37" i="1"/>
  <c r="J60" i="1"/>
  <c r="J61" i="1"/>
  <c r="J62" i="1"/>
  <c r="J63" i="1"/>
  <c r="J64" i="1"/>
  <c r="J67" i="1"/>
  <c r="J68" i="1"/>
  <c r="J69" i="1"/>
  <c r="I9" i="1"/>
  <c r="J9" i="1" s="1"/>
  <c r="I10" i="1"/>
  <c r="J10" i="1" s="1"/>
  <c r="I11" i="1"/>
  <c r="J11" i="1" s="1"/>
  <c r="I12" i="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K27" i="1" s="1"/>
  <c r="I28" i="1"/>
  <c r="I29" i="1"/>
  <c r="I30" i="1"/>
  <c r="I31" i="1"/>
  <c r="I32" i="1"/>
  <c r="I33" i="1"/>
  <c r="J33" i="1" s="1"/>
  <c r="I34" i="1"/>
  <c r="J34" i="1" s="1"/>
  <c r="I35" i="1"/>
  <c r="I36" i="1"/>
  <c r="I37" i="1"/>
  <c r="I38" i="1"/>
  <c r="J38" i="1" s="1"/>
  <c r="I39" i="1"/>
  <c r="J39" i="1" s="1"/>
  <c r="I40" i="1"/>
  <c r="J40" i="1" s="1"/>
  <c r="I41" i="1"/>
  <c r="J41" i="1" s="1"/>
  <c r="I42" i="1"/>
  <c r="J42" i="1" s="1"/>
  <c r="I43" i="1"/>
  <c r="J43" i="1" s="1"/>
  <c r="I44" i="1"/>
  <c r="J44" i="1" s="1"/>
  <c r="I45" i="1"/>
  <c r="J45" i="1" s="1"/>
  <c r="I46" i="1"/>
  <c r="J46" i="1" s="1"/>
  <c r="I47" i="1"/>
  <c r="J47" i="1" s="1"/>
  <c r="K47" i="1" s="1"/>
  <c r="I48" i="1"/>
  <c r="J48" i="1" s="1"/>
  <c r="I49" i="1"/>
  <c r="J49" i="1" s="1"/>
  <c r="I50" i="1"/>
  <c r="J50" i="1" s="1"/>
  <c r="I51" i="1"/>
  <c r="J51" i="1" s="1"/>
  <c r="I52" i="1"/>
  <c r="J52" i="1" s="1"/>
  <c r="I53" i="1"/>
  <c r="J53" i="1" s="1"/>
  <c r="I54" i="1"/>
  <c r="J54" i="1" s="1"/>
  <c r="I55" i="1"/>
  <c r="J55" i="1" s="1"/>
  <c r="I56" i="1"/>
  <c r="J56" i="1" s="1"/>
  <c r="I57" i="1"/>
  <c r="J57" i="1" s="1"/>
  <c r="I58" i="1"/>
  <c r="J58" i="1" s="1"/>
  <c r="I59" i="1"/>
  <c r="J59" i="1" s="1"/>
  <c r="I60" i="1"/>
  <c r="I61" i="1"/>
  <c r="I62" i="1"/>
  <c r="I63" i="1"/>
  <c r="I64" i="1"/>
  <c r="I65" i="1"/>
  <c r="J65" i="1" s="1"/>
  <c r="I66" i="1"/>
  <c r="J66" i="1" s="1"/>
  <c r="I67" i="1"/>
  <c r="I68" i="1"/>
  <c r="I69" i="1"/>
  <c r="I70" i="1"/>
  <c r="J70" i="1" s="1"/>
  <c r="I71" i="1"/>
  <c r="J71" i="1" s="1"/>
  <c r="K71" i="1" s="1"/>
  <c r="I72" i="1"/>
  <c r="J72" i="1" s="1"/>
  <c r="K72" i="1" s="1"/>
  <c r="I73" i="1"/>
  <c r="J73" i="1" s="1"/>
  <c r="K73" i="1" s="1"/>
  <c r="I74" i="1"/>
  <c r="J74" i="1" s="1"/>
  <c r="K74" i="1" s="1"/>
  <c r="I75" i="1"/>
  <c r="J75" i="1" s="1"/>
  <c r="K75" i="1" s="1"/>
  <c r="I76" i="1"/>
  <c r="J76" i="1" s="1"/>
  <c r="K76" i="1" s="1"/>
  <c r="I8" i="1"/>
  <c r="J8" i="1" s="1"/>
  <c r="K45" i="1" l="1"/>
  <c r="K23" i="1"/>
  <c r="K52" i="1"/>
  <c r="K17" i="1"/>
  <c r="K24" i="1" l="1"/>
  <c r="K46" i="1"/>
  <c r="K19" i="1"/>
  <c r="K70" i="1"/>
  <c r="K14" i="1"/>
  <c r="K18" i="1"/>
  <c r="K9" i="1"/>
  <c r="K10" i="1"/>
  <c r="K11" i="1"/>
  <c r="K12" i="1"/>
  <c r="K13" i="1"/>
  <c r="K15" i="1"/>
  <c r="K16" i="1"/>
  <c r="K21" i="1"/>
  <c r="K25" i="1"/>
  <c r="K26" i="1"/>
  <c r="K28" i="1"/>
  <c r="K29" i="1"/>
  <c r="K30" i="1"/>
  <c r="K31" i="1"/>
  <c r="K32" i="1"/>
  <c r="K33" i="1"/>
  <c r="K34" i="1"/>
  <c r="K35" i="1"/>
  <c r="K36" i="1"/>
  <c r="K37" i="1"/>
  <c r="K40" i="1"/>
  <c r="K42" i="1"/>
  <c r="K48" i="1"/>
  <c r="K49" i="1"/>
  <c r="K50" i="1"/>
  <c r="L50" i="1" s="1"/>
  <c r="K51" i="1"/>
  <c r="K55" i="1"/>
  <c r="K57" i="1"/>
  <c r="K60" i="1"/>
  <c r="K61" i="1"/>
  <c r="K62" i="1"/>
  <c r="K63" i="1"/>
  <c r="K64" i="1"/>
  <c r="K65" i="1"/>
  <c r="K66" i="1"/>
  <c r="K67" i="1"/>
  <c r="K68" i="1"/>
  <c r="K69" i="1"/>
  <c r="K56" i="1" l="1"/>
  <c r="K54" i="1"/>
  <c r="K43" i="1"/>
  <c r="K58" i="1"/>
  <c r="K44" i="1"/>
  <c r="K41" i="1"/>
  <c r="K20" i="1"/>
  <c r="K22" i="1"/>
  <c r="K38" i="1" l="1"/>
  <c r="K39" i="1"/>
  <c r="K53" i="1" l="1"/>
  <c r="K8" i="1"/>
  <c r="K59" i="1"/>
  <c r="L77" i="1" l="1"/>
</calcChain>
</file>

<file path=xl/sharedStrings.xml><?xml version="1.0" encoding="utf-8"?>
<sst xmlns="http://schemas.openxmlformats.org/spreadsheetml/2006/main" count="235" uniqueCount="161">
  <si>
    <t>COMPONENTES</t>
  </si>
  <si>
    <t>ITEM</t>
  </si>
  <si>
    <t>ELEMENTO Y/O PRODUCTO</t>
  </si>
  <si>
    <t xml:space="preserve">DESCRIPCIÓN ESPECIFICACION TECNICA </t>
  </si>
  <si>
    <t xml:space="preserve">UNIDAD </t>
  </si>
  <si>
    <t xml:space="preserve">TIEMPO </t>
  </si>
  <si>
    <t xml:space="preserve">CANTIDAD </t>
  </si>
  <si>
    <t>TRANSVERSALES</t>
  </si>
  <si>
    <t>COORDINADOR(A)</t>
  </si>
  <si>
    <t>PROFESIONAL EN:PROFESIONAL EN ÁREAS SOCIALES, CON TÍTULO PROFESIONAL EN PSICOLOGÍA, TRABAJO SOCIAL, SOCIOLOGÍA, ANTROPOLOGÍA, CIENCIA POLÍTICA, LICENCIATURA EN CIENCIAS SOCIALES, DESARROLLO HUMANO O ÁREAS AFINES, CON EXPERIENCIA EN COORDINACIÓN, GESTIÓN E IMPLEMENTACIÓN DE PROCESOS SOCIALES Y COMUNITARIOS.
ESPECIALIZACIÓN EN: GERENCIA DE PROYECTOS, GERENCIA SOCIAL, ESTUDIOS DE GÉNERO, MUJER Y GÉNERO, POLÍTICAS PÚBLICAS PARA LAS MUJERES, O ÁREAS AFINES RELACIONADAS CON GESTIÓN SOCIAL Y FORTALECIMIENTO DE DERECHOS.  CON EXPERIENCIA PROFESIONAL MÍNIMO DE (3) EN ENFOQUE DE GÉNERO, METODOLOGÍAS PARTICIPATIVAS, TRABAJO TERRITORIAL, COORDINACIÓN DE PROYECTOS CON ENTIDADES PÚBLICAS Y CONOCIMIENTO DE PROCESOS COMUNITARIOS ORIENTADOS AL FORTALECIMIENTO DE DERECHOS DE LAS MUJERES.</t>
  </si>
  <si>
    <t>PERSONA</t>
  </si>
  <si>
    <t>APOYO A COORDINACIÓN</t>
  </si>
  <si>
    <t>TÉCNICO(A) Y/O TECNÓLOGO(A) EN: ÁREAS ADMINISTRATIVAS, SOCIALES, FINANCIERAS Y/O CONTABLES CON MANEJO DE HERRAMIENTAS OFIMÁTICAS MÍNIMA DE 24 MESES CON RELACIÓN AL OBJETO DEL PROYECTO.
TENDRÁ UNA DISPONIBILIDAD DEL 100% DURANTE LA EJECUCIÓN DEL CONTRATO.</t>
  </si>
  <si>
    <t>DISEÑADOR(A)</t>
  </si>
  <si>
    <t xml:space="preserve">
PERFIL: PROFESIONAL EN DISEÑO GRÁFICO, COMUNICACIÓN VISUAL O AFINES. 
MÍNIMO 2 AÑOS EN DISEÑO Y PRODUCCIÓN DE PIEZAS GRÁFICAS PARA MEDIOS IMPRESOS Y DIGITALES.
EXPERIENCIA COMPROBADA EN LA CREACIÓN DE MATERIAL PUBLICITARIO Y PROMOCIONAL PARA EVENTOS COMUNITARIOS, CULTURALES O INSTITUCIONALES.</t>
  </si>
  <si>
    <t>COMPONENTE 1</t>
  </si>
  <si>
    <t xml:space="preserve">
ALQUILER AUDITORIO O SALON SENCILLO</t>
  </si>
  <si>
    <t xml:space="preserve">*ALQUILER	POR	SESIÓN
*SERVICIO	DE	ASEO
*DESARROLLO DE SESIONES PARA CAPACIDAD ENTRE CINCUENTA Y OCHENTA PERSONAS.
*INCLUYA MESAS, SILLAS, VIDEO BEAM Y SONIDO	BASICO
4 DIFERENTES BARRIOS DE LA LOCALIDAD (ESPACIOS CERCANOS A A LOS GRUPOS CONCERTADOS) </t>
  </si>
  <si>
    <t>DIA</t>
  </si>
  <si>
    <t xml:space="preserve">PROFESIONAL EXPERTO EN NERUCOAHING </t>
  </si>
  <si>
    <t>PROFESIONAL EXPERTO EN NEUROCOACHING, GESTIÓN EMOCIONAL Y PROCESOS DE SANACIÓN, CON FORMACIÓN PROFESIONAL EN PSICOLOGÍA, DESARROLLO HUMANO, TRABAJO SOCIAL, TERAPIAS INTEGRATIVAS O ÁREAS AFINES, Y CERTIFICACIÓN O FORMACIÓN COMPLEMENTARIA EN NEUROCOACHING, PROGRAMACIÓN NEUROLINGÜÍSTICA (PNL), INTELIGENCIA EMOCIONAL, MINDFULNESS O ACOMPAÑAMIENTO PSICOEMOCIONAL, CON EXPERIENCIA EN ORIENTACIÓN DE PROCESOS VIVENCIALES RELACIONADOS CON PERDÓN, TRANSFORMACIÓN PERSONAL, RECONCILIACIÓN Y FORTALECIMIENTO DE VÍNCULOS.</t>
  </si>
  <si>
    <t>SESIONES</t>
  </si>
  <si>
    <t>REFRIGERIOS</t>
  </si>
  <si>
    <t xml:space="preserve">
  	SÁNDWICH O BAGUETTE RELLENO (JAMÓN Y QUESO, POLLO O CARNE 200 GRAMOS) – 1 UNIDAD
PRODUCTO DE PANADERÍA (ALMOJÁBANA, CROISSANT O PASABOCAS) – 1 UNIDAD
FRUTA ENTERA (BANANO, MANDARINA O MANZANA) – 1 UNIDAD
BEBIDA (JUGO NATURAL O AVENA 250 ML) – 1 UNIDAD </t>
  </si>
  <si>
    <t>UNIDAD</t>
  </si>
  <si>
    <t xml:space="preserve">
KIT DE RECONSTRUCCIÓN  </t>
  </si>
  <si>
    <t>ALQUILER AUDITORIO O SALON SENCILLO</t>
  </si>
  <si>
    <t xml:space="preserve">*ALQUILER	POR	SESIÓN
*SERVICIO	DE	ASEO
*DESARROLLO DE SESIONES PARA CAPACIDAD ENTRE CINCUENTA Y OCHENTA PERSONAS.
*INCLUYA MESAS, SILLAS, VIDEO BEAM Y SONIDO	BÁSICO
</t>
  </si>
  <si>
    <t>DÍA</t>
  </si>
  <si>
    <t xml:space="preserve">PROFESIONAL EN ARTES  </t>
  </si>
  <si>
    <t>PROFESIONAL EN ARTES PLÁSTICAS, ARTES VISUALES O MAESTRO EN ARTES, CON EXPERIENCIA EN PROCESOS DE FORMACIÓN ARTÍSTICA COMUNITARIA, MURALISMO PARTICIPATIVO, PEDAGOGÍAS PARA LA TRANSFORMACIÓN SOCIAL Y DESARROLLO DE METODOLOGÍAS CREATIVAS ORIENTADAS A LA MEMORIA, LA SANACIÓN, LA CONVIVENCIA Y LA CONSTRUCCIÓN COLECTIVA.
2 AÑOS DE EXPERIENCIA</t>
  </si>
  <si>
    <t xml:space="preserve">REFRIGERIOS  </t>
  </si>
  <si>
    <t>PRODUCTO DE PANADERÍA (ALMOJÁBANA, CROISSANT O PASABOCAS) – 1 UNIDAD
BEBIDA (JUGO NATURAL O AVENA 250 ML) – 1 UNIDAD</t>
  </si>
  <si>
    <t xml:space="preserve">KIT ARTÍSTICO  </t>
  </si>
  <si>
    <t xml:space="preserve">
REFRIGERIO </t>
  </si>
  <si>
    <t>UN SÁNDWICH DE 300 GRS DE POLLO O ATÚN, PAN ESPECIAL, QUESO, TOMATE, LECHUGA (EMPACADO EN PAPEL VINIPEL), JUGO O AVENA EN CAJA DE 200 ML, FRUTA DE TEMPORADA Y GOLOSINA. TODO EMPACADO EN BOLSA DE PAPEL. QUE CUMPLA CON LAS NORMAS DE BIOSEGURIDAD	-	EMPACADO</t>
  </si>
  <si>
    <t xml:space="preserve">VELAS </t>
  </si>
  <si>
    <t>MANTELES (ALQUILER)</t>
  </si>
  <si>
    <t>AGRUPACIÓN DE TEATRO</t>
  </si>
  <si>
    <t xml:space="preserve">KIT DE BISUTERIA </t>
  </si>
  <si>
    <t xml:space="preserve">SUCULENTAS </t>
  </si>
  <si>
    <t>COMPONENTE 2</t>
  </si>
  <si>
    <t xml:space="preserve">*ALQUILER	POR	SESION
*SERVICIO	DE	ASEO
*DESARROLLO DE SESIONES PARA CAPACIDAD ENTRE CINCUENTA Y OCHENTA PERSONAS.
*INCLUYA MESAS, SILLAS, VIDEO BEAM Y SONIDO	BASICO
</t>
  </si>
  <si>
    <t xml:space="preserve">
PROFESIONAL EXPERTO EN YOGA Y PILATES </t>
  </si>
  <si>
    <t>PROFESIONAL EN DEPORTE, ACTIVIDAD FÍSICA O ÁREAS AFINES, CON FORMACIÓN Y/O CERTIFICACIÓN COMPLEMENTARIA EN YOGA, PILATES, ENTRENAMIENTO FUNCIONAL, BIENESTAR CORPORAL O TÉCNICAS MENTE-CUERPO, CON EXPERIENCIA EN ORIENTACIÓN DE PROCESOS FORMATIVOS GRUPALES DIRIGIDOS A POBLACIÓN ADULTA, MUJERES CUIDADORAS O COMUNIDADES.</t>
  </si>
  <si>
    <t xml:space="preserve">PROFESIONAL EXPERTO EN NUTRICIÓN Y COCINA SALUDABLE  </t>
  </si>
  <si>
    <t xml:space="preserve">PROFESIONAL EN NUTRICIÓN Y DIETÉTICA, GASTRONOMÍA, INGENIERÍA DE ALIMENTOS O ÁREAS AFINES, CON FORMACIÓN COMPLEMENTARIA Y EXPERIENCIA EN NUTRICIÓN PREVENTIVA, ALIMENTACIÓN SALUDABLE, SEGURIDAD ALIMENTARIA, COCINA FUNCIONAL Y EDUCACIÓN ALIMENTARIA, CON CAPACIDAD PARA DISEÑAR E IMPLEMENTAR PROCESOS FORMATIVOS ORIENTADOS AL FORTALECIMIENTO DE HÁBITOS SALUDABLES Y PREVENCIÓN DE ENFERMEDADES A TRAVÉS DE LA ALIMENTACIÓN.
DEBERÁ ACREDITAR 1 AÑO DE EXPERIENCIA EN ORIENTACIÓN DE TALLERES O PROCESOS PEDAGÓGICOS EN NUTRICIÓN, PREPARACIÓN DE ALIMENTOS SALUDABLES, PLANEACIÓN DE MENÚS BALANCEADOS, APROVECHAMIENTO DE ALIMENTOS, COCINA ECONÓMICA Y PRÁCTICAS DE MANIPULACIÓN E INOCUIDAD ALIMENTARIA. ASIMISMO, DEBERÁ CONTAR CON COMPETENCIAS PARA DESARROLLAR METODOLOGÍAS PARTICIPATIVAS Y LABORATORIOS PRÁCTICOS QUE INTEGREN COMPONENTES DE AUTOCUIDADO, BIENESTAR Y ALIMENTACIÓN CONSCIENTE.
</t>
  </si>
  <si>
    <t xml:space="preserve">PROFESIONAL EN BELLEZA INTEGRAL  </t>
  </si>
  <si>
    <t xml:space="preserve">PROFESIONAL, TÉCNICO O TECNÓLOGO EN COSMETOLOGÍA, ESTÉTICA INTEGRAL, BELLEZA, PELUQUERÍA O ÁREAS AFINES, CON FORMACIÓN COMPLEMENTARIA Y EXPERIENCIA EN MANICURE, PEDICURE, MAQUILLAJE, PEINADOS, COLORIMETRÍA, TINTURA CAPILAR, CUIDADO FACIAL Y TÉCNICAS BÁSICAS DE BIENESTAR ESTÉTICO, CON CAPACIDAD PARA ORIENTAR PROCESOS FORMATIVOS PRÁCTICOS DIRIGIDOS AL FORTALECIMIENTO DE HABILIDADES PARA EL AUTOCUIDADO Y EL DESARROLLO DE COMPETENCIAS APLICABLES EN INICIATIVAS PRODUCTIVAS. 2 ANOS DE EXPERIENCIA </t>
  </si>
  <si>
    <t xml:space="preserve">
PROFESIONAL EN PRIMEROS AUXILIOS </t>
  </si>
  <si>
    <t>PROFESIONAL EN ENFERMERÍA, ATENCIÓN PREHOSPITALARIA, MEDICINA, SEGURIDAD Y SALUD EN EL TRABAJO O ÁREAS AFINES, CON FORMACIÓN COMPLEMENTARIA Y CERTIFICACIÓN EN PRIMEROS AUXILIOS, SOPORTE VITAL BÁSICO, ATENCIÓN INICIAL DE EMERGENCIAS Y PRIMEROS AUXILIOS PSICOLÓGICOS, CON CAPACIDAD PARA ORIENTAR PROCESOS FORMATIVOS TEÓRICO-PRÁCTICOS DIRIGIDOS AL FORTALECIMIENTO DE CAPACIDADES COMUNITARIAS PARA LA PREVENCIÓN Y RESPUESTA INICIAL ANTE EMERGENCIAS. 2 AÑOS DE EXPERIENCIA.</t>
  </si>
  <si>
    <t xml:space="preserve">
KIT DE PRIMEROS AUXILIOS  </t>
  </si>
  <si>
    <t xml:space="preserve">
KIT DE NUTRICIÓN Y COCINA SALUDABLE  </t>
  </si>
  <si>
    <t xml:space="preserve">KIT DE BELLEZA INTEGRAL  </t>
  </si>
  <si>
    <t>1.	1 MALETÍN O COSMETIQUERA ORGANIZADORA.
2.	1 JUEGO PROFESIONAL DE MANICURE (CORTAÚÑAS, ALICATE, TIJERAS).
3.	1 EMPUJADOR DE CUTÍCULA.
4.	5 PALITOS DE NARANJO.
5.	6 LIMAS PROFESIONALES (VARIOS GRAMAJES).
6.	1 CEPILLO PARA LIMPIEZA DE UÑAS.
7.	1 BASE FORTALECEDORA.
8.	6 ESMALTES DE PRÁCTICA (VARIOS TONOS).
9.	1 REMOVEDOR DE ESMALTE 250 ML.
10.	1 PAQUETE DE ALGODÓN.
11.	1 ACEITE PARA CUTÍCULA 120ML.
12.	1 CREMA HIDRATANTE PARA MANOS 210 ML
13.	1 KIT BÁSICO PARA DECORACIÓN DE UÑAS.
14.	1 KIT BÁSICO DE LIMPIEZA FACIAL.
15.	5 MASCARILLAS FACIAL DE PRÁCTICA.
16.	1 PLANCHA PARA PEINADOS PROFESIONAL O SEMIPROFESIONAL (PLACAS CERÁMICAS, CONTROL DE TEMPERATURA).
17.	1 CEPILLO REDONDO PARA BRUSHING.
18.	1 PEINE PROFESIONAL DE CORTE Y PEINADO.
19.	100 PINZAS PARA PEINAR.
20.	50 LIGUEROS Y BANDAS.
21.	1 TAZÓN MEZCLADOR.
22.	1 BROCHA PARA APLICACIÓN DE TINTURA.
23.	5 PARES DE GUANTES DESECHABLES.
24.	1 CAPA IMPERMEABLE.
25.	1 KIT DE 5 TINTES DE PRÁCTICA (TONOS BÁSICOS).
26.	1PERÓXIDO REVELADOR PARA FORMACIÓN.
27.	1 SHAMPOO POST-COLOR 350 ML
28.	1 ACONDICIONADOR REPARADOR 350 ML
29.	1 TRATAMIENTO CAPILAR NUTRITIVO 350 ML
30.	BITÁCORA DE FORMACIÓN.</t>
  </si>
  <si>
    <t xml:space="preserve">
KIT DE YOGA Y PILATES   </t>
  </si>
  <si>
    <t>CERTIFICADOS</t>
  </si>
  <si>
    <t xml:space="preserve">
IMPRESOS EN PAPEL PROPALCOTE FULL COLOR, TAMAÑO CARTA (21,6 X 27,9 CM), IMPRESIÓN A UNA CARA, EN PAPEL DE GRAMAJE MÍNIMO DE 240 GRAMOS, ACABADO BRILLANTE O SEMIMATE, CON DISEÑO INSTITUCIONAL, INCLUSIÓN DE LOGOS, NOMBRE DE LA PARTICIPANTE, NOMBRE DEL CURSO, INTENSIDAD HORARIA, FECHA DE EXPEDICIÓN Y FIRMAS CORRESPONDIENTES.</t>
  </si>
  <si>
    <t xml:space="preserve">
BUS PARA 45 PERSONAS </t>
  </si>
  <si>
    <t xml:space="preserve">ALQUILER	DE TRANSPORTE IDA Y REGRESO A LAS AFUERAS DE BOGOTÁ PARA 45 PERSONAS. </t>
  </si>
  <si>
    <t>PASADÍA PARA 129 PERSONAS</t>
  </si>
  <si>
    <t xml:space="preserve">"PASADÍA EN UN ESPACIO PARA EL RESPIRO, CENTRO DE SPA, CON JUEGOS AUTÓCTONOS, ZONAS VERDES PARA CAMINATAS. 
MASAJE CORPORAL DE RELAJACIÓN.
ALIMENTACIÓN COMPLETA: DESAYUNO, ALMUERZO, CENA, 2 REFRIGERIOS AL DIA E HIDRATACIÓN ILIMITADA.
NOTA: 125 BENEFICIARIAS Y 4 COLABORADORES DEL FDLPA.
"
</t>
  </si>
  <si>
    <t xml:space="preserve">CURSO DE NATACIÓN </t>
  </si>
  <si>
    <t xml:space="preserve">CURSO DE NATACIÓN PARA PERSONAS MAYORES EN EL CUAL SE REALICEN PROCESOS DE INICIACIÓN EN NATACIÓN, CON UNA INTENSIDAD DE 16 HORAS.  </t>
  </si>
  <si>
    <t xml:space="preserve">KIT ACUÁTICO </t>
  </si>
  <si>
    <t xml:space="preserve">
BUS PARA 25 PERSONAS </t>
  </si>
  <si>
    <t xml:space="preserve">*ALQUILER	DE TRANSPORTE IDA Y REGRESO A LOS CURSOS DE NATACIÓN. RECORRIDO EN BOGOTÁ, TRANSPORTE PARA 25 PERSONAS. </t>
  </si>
  <si>
    <t>COMPONENTE 3</t>
  </si>
  <si>
    <t xml:space="preserve">
PROFESIONAL EN MANICURE NUEVAS TENDENCIAS</t>
  </si>
  <si>
    <t xml:space="preserve">PROFESIONAL EXPERTA EN MANICURE Y NUEVAS TENDENCIAS: MUJER TÉCNICA, TECNÓLOGA O PROFESIONAL EN COSMETOLOGÍA, ESTÉTICA INTEGRAL, BELLEZA O ÁREAS AFINES, CON EXPERIENCIA MÍNIMA DE DOS (2) AÑOS EN PROCESOS DE FORMACIÓN Y ACOMPAÑAMIENTO EN TÉCNICAS DE MANICURE, CUIDADO ESTÉTICO DE MANOS Y NUEVAS TENDENCIAS EN EMBELLECIMIENTO. DEBE ACREDITAR CONOCIMIENTOS EN MANICURE BÁSICA Y AVANZADA, PREPARACIÓN Y CUIDADO DE UÑAS, ESMALTADO TRADICIONAL Y SEMIPERMANENTE, NAIL ART, APLICACIÓN DE TÉCNICAS DECORATIVAS, TENDENCIAS ACTUALES EN DISEÑO DE UÑAS, BIOSEGURIDAD, MANEJO DE HERRAMIENTAS E HIGIENE EN PROCEDIMIENTOS ESTÉTICOS.
DEBERÁ CONTAR CON EXPERIENCIA EN ORIENTACIÓN DE TALLERES GRUPALES DIRIGIDOS A MUJERES, PROMOVIENDO EL FORTALECIMIENTO DE HABILIDADES PRÁCTICAS, CREATIVIDAD, AUTONOMÍA ECONÓMICA Y CAPACIDADES PARA EL EMPRENDIMIENTO EN SERVICIOS DE BELLEZA. SE VALORARÁ EXPERIENCIA EN FORMACIÓN COMUNITARIA CON ENFOQUE DE GÉNERO, METODOLOGÍAS PARTICIPATIVAS Y ACTUALIZACIÓN EN TENDENCIAS DEL SECTOR COMO ENCAPSULADOS, EFECTOS, DECORACIÓN ARTÍSTICA Y TÉCNICAS INNOVADORAS. DEBE CONTAR CON HABILIDADES PEDAGÓGICAS, LIDERAZGO, COMUNICACIÓN ASERTIVA Y MANEJO DE GRUPOS.
</t>
  </si>
  <si>
    <t xml:space="preserve">
PROFESIONAL EN MAQUILLAJE ARTÍSTICO </t>
  </si>
  <si>
    <t>PROFESIONAL EXPERTA EN MAQUILLAJE ARTÍSTICO: MUJER TÉCNICA, TECNÓLOGA O PROFESIONAL EN COSMETOLOGÍA, MAQUILLAJE PROFESIONAL, ESTÉTICA INTEGRAL, ARTES ESCÉNICAS O ÁREAS AFINES, CON EXPERIENCIA MÍNIMA DE DOS (2) AÑOS EN PROCESOS DE FORMACIÓN Y ACOMPAÑAMIENTO EN TÉCNICAS DE MAQUILLAJE ARTÍSTICO Y EXPRESIÓN CREATIVA. DEBE ACREDITAR CONOCIMIENTOS EN MAQUILLAJE SOCIAL Y CREATIVO, TEORÍA DEL COLOR, VISAGISMO, DISEÑO DE ROSTROS, CARACTERIZACIÓN BÁSICA, TÉCNICAS DE LUCES Y SOMBRAS, APLICACIÓN DE PRODUCTOS, BIOSEGURIDAD E INNOVACIÓN EN TENDENCIAS DE MAQUILLAJE ARTÍSTICO.
DEBERÁ CONTAR CON EXPERIENCIA EN ORIENTACIÓN DE TALLERES GRUPALES DIRIGIDOS A MUJERES, PROMOVIENDO EL DESARROLLO DE HABILIDADES CREATIVAS, FORTALECIMIENTO DE LA AUTOESTIMA, EXPRESIÓN ARTÍSTICA Y CAPACIDADES PARA EL EMPRENDIMIENTO EN SERVICIOS DE BELLEZA Y MAQUILLAJE. SE VALORARÁ EXPERIENCIA EN METODOLOGÍAS PARTICIPATIVAS, FORMACIÓN COMUNITARIA CON ENFOQUE DE GÉNERO Y MANEJO DE TÉCNICAS COMO MAQUILLAJE TEMÁTICO, FANTASÍA, EFECTOS BÁSICOS Y TENDENCIAS CONTEMPORÁNEAS. DEBE CONTAR CON HABILIDADES PEDAGÓGICAS, LIDERAZGO, COMUNICACIÓN ASERTIVA Y MANEJO DE GRUPOS.</t>
  </si>
  <si>
    <t>CURSO LICENCIA DE CONDUCCIÓN C1</t>
  </si>
  <si>
    <t xml:space="preserve">EXAMEN MEDICO </t>
  </si>
  <si>
    <t>EXAMEN MEDICO PARA LICENCIA DE CONDUCCION:  Certificado de Aptitud Física, Mental y de Coordinación Motriz RESOLUCIÓN NÚMERO 20223040045295 de 04-08-2022</t>
  </si>
  <si>
    <t>COSTOS RECAUDO</t>
  </si>
  <si>
    <t>LICENCIA DE CONDUCCIÓN</t>
  </si>
  <si>
    <t xml:space="preserve">
KIT DE MACRAMÉ  </t>
  </si>
  <si>
    <t>1.	CORDÓN PARA MACRAMÉ (3 A 5 ROLLOS SURTIDOS EN ALGODÓN O POLIÉSTER DE 3 MM A 5 MM).
2.	HILO ENCERADO O CORDÓN DELGADO (2 ROLLOS PARA ACCESORIOS PEQUEÑOS).
3.	TIJERAS (1 UNIDAD).
4.	CINTA MÉTRICA (1 UNIDAD).
5.	PEINE O CEPILLO PARA DESHILADO (1 UNIDAD).
6.	AGUJA LANERA O PASADOR (1 UNIDAD).
7.	AROS METÁLICOS O DE MADERA (3 UNIDADES SURTIDAS).
8.	VARILLAS DE MADERA (3 UNIDADES).
9.	ARGOLLAS PEQUEÑAS (10 UNIDADES).
10.	MOSQUETONES O GANCHOS (5 UNIDADES).
11.	CUENTAS DECORATIVAS DE MADERA (30 UNIDADES).
12.	MOSTACILLAS O ACCESORIOS DECORATIVOS (1 PAQUETE).
13.	BASE PARA PORTAMATERAS O AROS SOPORTE (2 UNIDADES).
14.	CUADERNO CON PATRONES DE MACRAMÉ, MEDIA CARTA, PASTA DURA, PROPALCOTE 40 PÁGINAS, PASTA DURA LAMINADA 1 UNIDAD</t>
  </si>
  <si>
    <t xml:space="preserve">
KIT DE PINTURA TEXTIL   </t>
  </si>
  <si>
    <t>1.	PINTURAS PARA TELA, SET BÁSICO DE 6 COLORES.
2.	3 PINCELES SURTIDOS (DELGADO, MEDIO Y GRUESO).
3.	1 MARCADOR TEXTIL.
4.	1 PALETA MEZCLADORA.
5.	PLANTILLAS O ESTÉNCIL BÁSICO.
6.	ESPONJAS PARA APLICACIÓN.
7.	BASTIDOR PEQUEÑO.
8.	DELANTAL PLÁSTICO SENCILLO.
9.	RETAZOS DE TELA PARA PRÁCTICA.
10.	CAMISETA DE ALGODÓN BLANCA.
11.	BOLSA ECOLÓGICA TIPO TOTE BAG.
12.	PAPEL CARBÓN PARA TRANSFER.
13.	CUADERNO DE BOCETOS TAMAÑO MEDIA CARTA.
14.	MARCADOR PERMANENTE NEGRO.
15.	CINTA MASKING.
16.	RECIPIENTE PLÁSTICO PARA AGUA.
17.	PAÑO O TRAPO DE LIMPIEZA.
18.	CARPETA O SOBRE PARA CONSERVAR DISEÑOS Y PATRONES.</t>
  </si>
  <si>
    <t xml:space="preserve">
KIT DE MANICURE</t>
  </si>
  <si>
    <t>1.	KIT DE 3 LIMAS SURTIDAS.
2.	1 EMPUJADOR DE CUTÍCULA.
3.	1 CORTA CUTÍCULA.
4.	1 ALICATE BÁSICO.
5.	5 ESMALTES SURTIDOS.
6.	1 BASE COAT Y TOP COAT.
7.	1 KIT DE ESMALTE SEMIPERMANENTE BÁSICO.
8.	1 LÁMPARA UV/LED SENCILLA (COMPARTIDA O INDIVIDUAL SEGÚN PRESUPUESTO).
9.	2 P INCELES PARA NAIL ART.
10.	1 DOTTING TOOL.
11.	DECORACIONES BÁSICAS (PEDRERÍA, STICKERS, FOIL).
12.	1 PAQUETE DE TIPS PARA PRÁCTICA.
13.	1 PEGANTE PARA TIPS.
14.	1 BUFFER PULIDOR.
15.	1 REMOVEDOR O CLEANSER.
16.	1 PAQUETE DE ALGODÓN O PADS.
17.	CUADERNO GUÍA MEDIA CARTA CON TENDENCIAS.</t>
  </si>
  <si>
    <t xml:space="preserve">KIT DE MAQUILLAJE ARTÍSTICO </t>
  </si>
  <si>
    <t>ALQUILER	DE SALÓN DE RECEPCIONES
*SERVICIO	DE	ASEO
*ESPACIO PARA 200 PERSONAS
*INCLUYA MESAS, SILLAS, Y SONIDO	BÁSICO CON MICRÓFONO</t>
  </si>
  <si>
    <t>INCENTIVO PLANES DE INVERSIÓN (ITEM NO MODIFICABLE)</t>
  </si>
  <si>
    <t xml:space="preserve">
FACILITADORES   </t>
  </si>
  <si>
    <t xml:space="preserve">PROFESIONAL EN CIENCIAS SOCIALIES, ECONOMÍA, ADMINISTRACIÓN PÚBLICA O CARRERAS AFINES, CON EXPERIENCIA EN 2 AÑOS EN FORMULACIÓN DE PROYECTOS DE DESARROLLO SOCIAL. </t>
  </si>
  <si>
    <t xml:space="preserve">
ALQUILER AUDITORIO O SALON SENCILLO</t>
  </si>
  <si>
    <t xml:space="preserve">*ALQUILER	DE SALÓN DE RECEPCIONES
*SERVICIO	DE	ASEO
*ESPACIO PARA 200 PERSONAS
*INCLUYA MESAS, SILLAS, Y SONIDO	BÁSICO
</t>
  </si>
  <si>
    <t xml:space="preserve">
ACTO CULTURAL  </t>
  </si>
  <si>
    <t>PRESENTACIÓN ARTÍSTICA DE AGRUPACIÓN FEMENINA LOCAL (CANTO O DANZA) – 1 PRESENTACIÓN
DURACIÓN: 30-45 MINUTOS
PARTICIPANTES ESTIMADAS DEL GRUPO: 6 A 8 INTEGRANTES
INCLUYE PUESTA EN ESCENA, VESTUARIO Y MUESTRA CULTURAL.</t>
  </si>
  <si>
    <t>COMPONENTE 4</t>
  </si>
  <si>
    <t>PROFESIONAL EN JIU-JITSU</t>
  </si>
  <si>
    <t xml:space="preserve">MUJER PROFESIONAL, TÉCNICA, TECNÓLOGA O INSTRUCTORA CERTIFICADA EN BRAZILIAN JIU-JITSU, ARTES MARCIALES, DEFENSA PERSONAL O DISCIPLINAS AFINES, CON EXPERIENCIA EN PROCESOS DE FORMACIÓN ORIENTADOS AL FORTALECIMIENTO FÍSICO, LA AUTOPROTECCIÓN Y LA PREVENCIÓN DE VIOLENCIAS BASADAS EN GÉNERO.
DEBERÁ ACREDITAR EXPERIENCIA EN ENTRENAMIENTO Y ENSEÑANZA GRUPAL, PREFERIBLEMENTE CON MUJERES Y PROCESOS COMUNITARIOS, ASÍ COMO CONOCIMIENTOS EN PEDAGOGÍA PARA LA ENSEÑANZA DE TÉCNICAS DE DEFENSA PERSONAL, MANEJO SEGURO DE PRÁCTICAS DE CONTACTO, PREVENCIÓN DE LESIONES Y METODOLOGÍAS PARTICIPATIVAS.
</t>
  </si>
  <si>
    <t xml:space="preserve">SESIONES	</t>
  </si>
  <si>
    <t xml:space="preserve">
KIT DE DEFENSA PERSONAL </t>
  </si>
  <si>
    <t>1.	TATAMI O COLCHONETA PARA PRÁCTICA
2.	CAMISETA VIOLETA DEPORTIVA INSTITUCIONAL.
3.	TOALLA DEPORTIVA.
4.	BOTILITO DE HIDRATACIÓN.
5.	MORRAL O TULA DEPORTIVA</t>
  </si>
  <si>
    <t xml:space="preserve">
KIT DE SEGURIDAD </t>
  </si>
  <si>
    <t>AFICHE INFORMATIVO</t>
  </si>
  <si>
    <t>AFICHE TIPO PLIEGO.
POLICROMÍA A COLOR, 4 TINTAS.
PAPEL PROPALCOTE O COUCHE DE ALTO GRAMAJE.</t>
  </si>
  <si>
    <t xml:space="preserve">
PERFORMANCE ARTÍSTICO  </t>
  </si>
  <si>
    <t>AGRUPACIÓN ARTÍSTICA CONFORMADA PREFERIBLEMENTE POR MUJERES, CON EXPERIENCIA EN INTERVENCIONES CULTURALES, PERFORMANCE, TEATRO SOCIAL, TEATRO FORO, ARTE URBANO O EXPRESIONES ESCÉNICAS ORIENTADAS A PROCESOS PEDAGÓGICOS Y DE MOVILIZACIÓN SOCIAL.
LA AGRUPACIÓN DEBERÁ ACREDITAR EXPERIENCIA EN DISEÑO E IMPLEMENTACIÓN DE PUESTAS EN ESCENA ITINERANTES EN ESPACIO PÚBLICO, ASÍ COMO EN PROCESOS DE SENSIBILIZACIÓN COMUNITARIA RELACIONADOS CON DERECHOS DE LAS MUJERES, PREVENCIÓN DE VIOLENCIAS BASADAS EN GÉNERO, TRANSFORMACIÓN CULTURAL Y APROPIACIÓN DEL ESPACIO PÚBLICO.
INCLUIDO MONTAJE, PUESTA EN ESCENA Y VESTUARIO. 10 MINUTOS DE INTERVENCIÓN</t>
  </si>
  <si>
    <t xml:space="preserve">VIDEO Y EDICIÓN </t>
  </si>
  <si>
    <t>REGISTRO VIDEOGRÁFICO, EDICIÓN Y POSTPRODUCCIÓN, CONTEMPLANDO SELECCIÓN DE TOMAS, MONTAJE NARRATIVO, EDICIÓN DE IMAGEN, SINCRONIZACIÓN DE AUDIO, MUSICALIZACIÓN LIBRE DE DERECHOS CUANDO APLIQUE, INSERCIÓN DE TEXTOS O MENSAJES PEDAGÓGICOS, CRÉDITOS Y PIEZAS GRÁFICAS O SUBTÍTULOS CUANDO SE REQUIERA. 10 MINUTOS MAX.</t>
  </si>
  <si>
    <t xml:space="preserve">*ALQUILER	POR	SESION
*SERVICIO	DE	ASEO
*DESARROLLO DE SESIONES PARA CAPACIDAD ENTRE CINCUENTA Y OCHENTA PERSONAS.
*INCLUYA MESAS, SILLAS, VIDEO BEAM Y SONIDO	BASICO
4 DIFERENTES BARRIOS DE LA LOCALIDAD (1 DIARIO) </t>
  </si>
  <si>
    <t>PROFESIONAL PREPARATORIOS DE SANACIÓN Y EMPODERAMIENTO</t>
  </si>
  <si>
    <t xml:space="preserve">MUJER PROFESIONAL EN PSICOLOGÍA, TRABAJO SOCIAL, TERAPIA OCUPACIONAL, DESARROLLO HUMANO, CIENCIAS SOCIALES O ÁREAS AFINES, CON EXPERIENCIA EN FACILITACIÓN DE PROCESOS GRUPALES ORIENTADOS AL EMPODERAMIENTO DE LAS MUJERES, ACOMPAÑAMIENTO PSICOSOCIAL, SANACIÓN EMOCIONAL Y FORTALECIMIENTO DE CAPACIDADES PARA EL AUTOCUIDADO Y EL BIENESTAR.
DEBERÁ ACREDITAR EXPERIENCIA EN DISEÑO E IMPLEMENTACIÓN DE METODOLOGÍAS PARTICIPATIVAS Y VIVENCIALES CON GRUPOS DE MUJERES, ABORDANDO PROCESOS RELACIONADOS CON AUTOESTIMA, MANEJO EMOCIONAL, RESIGNIFICACIÓN DE EXPERIENCIAS, PREVENCIÓN DE VIOLENCIAS, REDES DE APOYO, LIDERAZGO Y FORTALECIMIENTO DEL TEJIDO SOCIAL.
DOS(2) AÑOS DE EXPERIENCIA </t>
  </si>
  <si>
    <t xml:space="preserve">UN SÁNDWICH DE 300 GRS DE POLLO O ATÚN, PAN ESPECIAL, QUESO, TOMATE, LECHUGA (EMPACADO EN PAPEL VINIPEL), JUGO O AVENA EN CAJA DE 200 ML, FRUTA DE TEMPORADA Y GOLOSINA. TODO EMPACADO EN BOLSA DE PAPEL. QUE CUMPLA CON LAS NORMAS DE BIOSEGURIDAD	-	EMPACADO
</t>
  </si>
  <si>
    <t>ALQUILER	POR	SESION
*SERVICIO	DE	ASEO
*DESARROLLO DE SESIONES PARA CAPACIDAD ENTRE 100 Y 150 PERSONAS.
*INCLUYA MESAS, SILLAS, VIDEO BEAM Y SONIDO CON MICRÓFONOS</t>
  </si>
  <si>
    <t>PROFESIONAL PANELISTA</t>
  </si>
  <si>
    <t xml:space="preserve">MUJER PROFESIONAL EN CIENCIAS SOCIALES, DERECHO, ESTUDIOS DE GÉNERO, TRABAJO SOCIAL, CIENCIA POLÍTICA, HISTORIA, SOCIOLOGÍA O ÁREAS AFINES, CON FORMACIÓN Y EXPERIENCIA EN ENFOQUE DE GÉNERO, DERECHOS DE LAS MUJERES, PARTICIPACIÓN INCIDENTE, MEMORIA COLECTIVA Y PROCESOS ORGANIZATIVOS DE MUJERES.
DEBERÁ ACREDITAR TRAYECTORIA EN PROCESOS DE INVESTIGACIÓN, FORMACIÓN, INCIDENCIA SOCIAL O ACOMPAÑAMIENTO A ORGANIZACIONES DE MUJERES, ASÍ COMO EXPERIENCIA EN FACILITACIÓN DE CONVERSATORIOS, PANELES, ESPACIOS PEDAGÓGICOS O ESCENARIOS DE REFLEXIÓN SOBRE VIOLENCIAS BASADAS EN GÉNERO, LIDERAZGO FEMENINO, CONSTRUCCIÓN DE AGENDAS DE DERECHOS Y PROCESOS HISTÓRICOS DE REIVINDICACIÓN.
2 AÑOS DE EXPERIENCIA 
</t>
  </si>
  <si>
    <t xml:space="preserve">SESION </t>
  </si>
  <si>
    <t xml:space="preserve">REFRIGERIOS </t>
  </si>
  <si>
    <t>RECORDATORIO</t>
  </si>
  <si>
    <t>NOTAS</t>
  </si>
  <si>
    <t xml:space="preserve">VALOR UNITARIO SIN IVA </t>
  </si>
  <si>
    <t>IVA</t>
  </si>
  <si>
    <t xml:space="preserve">VALOR UNITARIO CON IVA </t>
  </si>
  <si>
    <t>VALOR TOTAL</t>
  </si>
  <si>
    <t xml:space="preserve">VALORES DE REFERENCIA </t>
  </si>
  <si>
    <t xml:space="preserve">VALOR DE LA OFERTA </t>
  </si>
  <si>
    <t xml:space="preserve">TOTAL DE LA OFERTA ECONÓMICA </t>
  </si>
  <si>
    <t>TOTAL VALOR DE REFERENCIA</t>
  </si>
  <si>
    <t>1 BITACORA DE DIBUJO, 50 HOJAS CARTA CARTULINA, MATERIAL RECICLADO. 
3 UNIDADES DE LÁPICES DE DIBUJO CARBONCILLO( SURTIDO 3 REFERENCIAS DISTINTAS HB, 2B, 6B, HB, 3B)
1 BORRADOR NATA FINA
1 TAJALAPIZ CON DEPÓSITO 
1 CAJA DE COLORES X 12 UNIDADES</t>
  </si>
  <si>
    <t>VELAS BLANCAS PARA LAS FAMILIAS PARTICIPANTES, TIPO CIRIO MEDIANO 20 CM X 2 CM.</t>
  </si>
  <si>
    <t>MANTELES DE LINO  A CUADROS PARA RECREAR UN ESCENARIO DE PICNIC, EN LOS QUE LAS FAMILIAS SE PUEDAN SENTAR PARA APRECIAR LA JORNADA. 
MANTELES DE 2X2 METROS CON TERMINACIÓN EN COSTURA Y BUEN DETALLE DE ELABORACIÓN</t>
  </si>
  <si>
    <t>AGRUPACIÓN ARTÍSTICA DE TEATRO, CON EXPERIENCIA EN CREACIÓN Y PUESTA EN ESCENA DE OBRAS CON ENFOQUE SOCIAL, COMUNITARIO Y DE LIBRE EXPRESIÓN ESPIRITUAL O RELIGIOSA, ORIENTADAS A PROMOVER MENSAJES DE PERDÓN, SANACIÓN, RECONCILIACIÓN Y FORTALECIMIENTO DE LOS VÍNCULOS HUMANOS. LA AGRUPACIÓN DEBERÁ ACREDITAR 1 AÑO DE EXPERIENCIA EN PROCESOS CULTURALES PARTICIPATIVOS Y MONTAJES ESCÉNICOS CON CONTENIDOS REFLEXIVOS Y PEDAGÓGICOS. DEBERÁ PRESENTAR UNA OBRA DE 30 MINUTOS EN ESCENA, CONTANDO CON TODOS LOS RECURSOS PROPIOS MPARA LA PRESENTACIÓN.</t>
  </si>
  <si>
    <t xml:space="preserve">10 METROS DE HILO ELÁSTICO 
1000 CUENTAS PLÁSTICAS DE DIVERSOS COLORES
1000 LETRAS SURTIDAS </t>
  </si>
  <si>
    <t>MANDALA</t>
  </si>
  <si>
    <t>IMPRESIÓN DE MÁNDALA TIPO PLIEGO, BLANCO Y NEGRO  
10 VINILOS 120 ML COLORES SURTIDOS 
10 PINCELES DE DIFERENTES TAMAÑOS</t>
  </si>
  <si>
    <t>SE TENDRÁN SEMILLEROS DE SUCULENTAS VARIADAS DIAMETRO 5 CM,  PARA ENTREGAR A LOS PARTICIPANTES DE LOS TALLERES DE PREPARACIÓN, PARA SEMBRAR EN LA MACETA Y RESIGNIFICAR EL PERDÓN.</t>
  </si>
  <si>
    <t xml:space="preserve">1.	BOTIQUÍN PORTÁTIL TIPO LONA O ESTUCHE SEMIRRÍGIDO.
2.	GUANTES DE NITRILO DESECHABLES (VARIOS PARES).
3.	TAPABOCAS DE BIOSEGURIDAD.
4.	GEL ANTIBACTERIAL 200 ML
5.	TERMÓMETRO DIGITAL.
6.	TENSIÓMETRO DIGITAL DE BRAZO.
7.	TIJERAS DE TRAUMA DE PUNTA ROMA PARA ENFERMERIA
8.	PINZAS PARA CURACIONES 14 CM
9.	LINTERNA DE INSPECCIÓN.
10.	MANTA TÉRMICA DE EMERGENCIA 1 MTX 1.50 MT
11.	COMPRESAS FRÍAS INSTANTÁNEAS.
12.	BOLSA DE REANIMACIÓN DE BARRERA PARA RCP (MASCARILLA DE BOLSILLO).
13.	VENDA ELÁSTICA 5 MTS
14.	VENDA TRIANGULAR PARA INMOVILIZACIÓN.
15.	GASAS ESTÉRILES 6 UNIDADES
16.	APÓSITOS ADHESIVOS 6 UNIDADES
17.	ESPARADRAPO MICROPOROSO 1 UNIDAD
18.	CURITAS DE DIFERENTES TAMAÑOS 25 UNIDADES 
19.	SOLUCIÓN SALINA PARA LIMPIEZA DE HERIDAS 200 ML
20.	ANTISÉPTICO TÓPICO 200 ML
21.	FÉRULA FLEXIBLE O INMOVILIZADOR BÁSICO.
22.	MANUAL DE MANEJO INICIAL DE HERIDAS, QUEMADURAS, CAÍDAS Y FRACTURAS.
</t>
  </si>
  <si>
    <t>1 OLLA MULTIPROPÓSITO 4-6 LITROS 
1 CARTILLA IMPRESA DE NUTRICIÓN Y AUTOCUIDADO.
1 RECETARIO IMPRESO DE PREPARACIONES SALUDABLES DE BAJO COSTO.</t>
  </si>
  <si>
    <t>1.	1 MAT O COLCHONETA ANTIDESLIZANTE PARA YOGA/PILATES. 
2.	1 BANDA ELÁSTICA DE RESISTENCIA NIVEL BÁSICO O MEDIO. 
3.	1 MINI BAND CIRCULAR PARA FORTALECIMIENTO. 
4.	1 PELOTA DE PILATES PEQUEÑA (SOFT BALL). 
5.	1 TOALLA DEPORTIVA PARA PRÁCTICA 50X 70 CM
6.	1 PAR DE MANCUERNAS LIVIANAS (2 KG). 
7.	1 DISCO DESLIZANTE PARA EJERCICIOS DE ESTABILIDAD 
8.	1 RODILLO DE MASAJE (FOAM ROLLER) PARA LIBERACIÓN MUSCULAR. 
9.	1 BOTELLA O TERMO PARA HIDRATACIÓN 1 LT</t>
  </si>
  <si>
    <t>1.	UNA (1) TOALLA: ELABORADA EN MATERIAL ABSORBENTE (MICROFIBRA ACANALADA), DE TAMAÑO ESTÁNDAR (MÍNIMO 70 CM X 140 CM), ADECUADA PARA USO PERSONAL EN ACTIVIDADES ACUÁTICAS.
2.	UN (1) GORRO DE NATACIÓN: FABRICADO EN SILICONA O MATERIAL IMPERMEABLE DE ALTA RESISTENCIA, QUE PERMITA LA PROTECCIÓN DEL CABELLO Y FACILITE EL DESEMPEÑO EN EL AGUA.
3.	UNAS (1) GAFAS DE NATACIÓN: CON LENTES EN MATERIAL RESISTENTE Y ANTIEMPAÑANTES, AJUSTE ERGONÓMICO Y BANDA ELÁSTICA REGULABLE, DISEÑADAS PARA GARANTIZAR COMODIDAD, VISIBILIDAD Y PROTECCIÓN OCULAR DURANTE LA ACTIVIDAD ACUÁTICA.</t>
  </si>
  <si>
    <t>.	1 PALETA DE SOMBRAS 24 TONOS
2.	1 SET DE BROCHAS X 5.
3.	1 BASE O KIT DE CORRECTORES.
4.	1 POLVO COMPACTO O TRASLÚCIDO.
5.	1 SET DE RUBORES X 3 COLORES.
6.	1 ILUMINADOR.
7.	1 DELINEADOR.
8.	1 MÁSCARA DE PESTAÑAS.
9.	1 SET DE 3 LABIALES SURTIDOS.
10.	5 ESPONJA TIPO BLENDER.
11.	3 PINCELES FINOS PARA DETALLE ARTÍSTICO.
12.	3 PIGMENTOS O GLITTER COSMÉTICO.
13.	3 PINTURAS FACIALES COLOR SURTIDO.
14.	1 PEGANTE COSMÉTICO PARA DECORACIONES.
15.	PIEDRERÍA O ACCESORIOS DECORATIVOS BÁSICOS.
16.	1 PAQUETE DE TOALLITAS DESMAQUILLANTES.
17.	1 DESMAQUILLANTE LÍQUIDO
18.	1 COSMETIQUERA</t>
  </si>
  <si>
    <t>1 ALARMA PORTÁTIL DE SEGURIDAD CON LINTERNA
1 CUADERNILLO TAMAÑO ¼ CARTA.
IMPRESIÓN A COLOR.
PAPEL PROPALCOTE O BOND DE ALTO GRAMAJE.
DISEÑO DIAGRAMADO E ILUSTRADO.
MÍNIMO 12 A 16 PÁGINAS</t>
  </si>
  <si>
    <t>1 TOTE BAG ESTAMPADO CON MENSAJES DE EMPODERAMIENTO Y LOGO DE ALCALDÍA LOCAL, EN LIENZO, TAMAÑO DE 35X45 CM. , TAMAÑO DE 35X45 CM. 
1 AGENDA TIPO EJECUTIVA
PASTA DURA.
ACABADO LAMINADO BRILLANTE.
TAMAÑO MEDIA CARTA O A5.
IMPRESIÓN FULL COLOR EN PORTADA.
MÍNIMO 80 A 100 HOJAS INTERNAS.
PAPEL BOND DE ALTO GRAMAJE.
ENCUADERNACIÓN COSIDA O ARGOLLADA METÁLICA.
SEPARADOR DE PÁGINAS.
DISEÑO INTERIOR CON PLANEACIÓN SEMANAL O MENSUAL.
INCLUSIÓN DE FRASES INSPIRADORAS Y CONTENIDOS ALUSIVOS A DERECHOS DE LAS MUJERES.
MARCACIÓN INSTITUCIONAL, DISEÑO DE RESIGNIFICACIÓN DE MUJERES.</t>
  </si>
  <si>
    <t xml:space="preserve">
MURAL  </t>
  </si>
  <si>
    <t>CONTRATACIÓN DE ARTISTA MURALISTA O COLECTIVO ARTÍSTICO CON EXPERIENCIA CERTIFICABLE EN DISEÑO, COMPOSICIÓN Y EJECUCIÓN DE MURALES, PARA LA REALIZACIÓN DE UN MURAL DE 4 METROS DE ALTURA POR 3 METROS DE ANCHO (12 M²), INCLUYENDO CONCEPTUALIZACIÓN SEGÚN BOCETO COMUNITARIO, DISEÑO FINAL, TRAZADO, PINTURA Y ACABADOS.</t>
  </si>
  <si>
    <t xml:space="preserve">
CARPA TIPO STAND 4X4</t>
  </si>
  <si>
    <t>ALQUILER DE CARPA TIPO CONCIERTO O PAGODA ALQUILER CARPA ESTRUCTURAL LONA 100% IMPERMEABLE; RESISTENTE A LA INTEMPERIE, LONA ALTA DENSIDAD, ALTO CALIBRE CON MICROFIBRAS INTERNAS PARA MAYOR DURACIÓN CALIBRE 700 A 530 FIBRAS CON LATERALES. (EVENTO 8 HORAS</t>
  </si>
  <si>
    <t>SONIDO (ALQUILER)</t>
  </si>
  <si>
    <t>•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(3) DE DIADEMA CON FRECUENCIA SELECCIONABLE DE UHF O DIGITAL, DIVERSIFICADO CON DOBLE ANTENA, CONDENSADOR CON PATRÓN POLAR CARDIODE, CON UNA RESPUESTA EN FRECUENCIA DE 50HZ- 20KHZ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OPERARIO TOTALMENTE UNIFORMADO CON LA</t>
  </si>
  <si>
    <t>TARIMA  6X 6 METROS</t>
  </si>
  <si>
    <t>PRESENTADOR(A) O MAESTRA(O) DE CEREMONIAS</t>
  </si>
  <si>
    <t>PRESENTADOR CON EXPERIENCIA EN MANEJO DE GRUPOS, EXPERIENCIAS ACREDIADA EN NEUROCOACHING. NEUROCOACHING, HORAS
36 MESES DE EXPERIENCIA LABORAL EN PRESENTACIÓN Y EXPERIENCIA EN MANEJO DE GRUPOS, INTERVENCIONES PARA ENTIDADES PÚBLICAS Y/O PROYECTOS SOCIALES</t>
  </si>
  <si>
    <t>`JORNADA</t>
  </si>
  <si>
    <t xml:space="preserve">
AGRUPACIÓN ARTÍSTICA DE FREESTYLE JUVENIL</t>
  </si>
  <si>
    <t xml:space="preserve">
PRESENTACIÓN 45 MINUTOS AGRUPACIÓN ARTÍSTICA DE FREESTYLE JUVENIL, INTEGRADA POR MÍNIMO 4 JÓVENES CON EXPERIENCIA EN IMPROVISACIÓN MUSICAL Y COMPOSICIÓN ESPONTÁNEA, ORIENTADA AL DESARROLLO DE PRESENTACIONES CON CONTENIDOS PEDAGÓGICOS Y CULTURALES SOBRE EL PERDÓN, LA RECONCILIACIÓN, LA CONEXIÓN FAMILIAR Y LA CONVIVENCIA COMUNITARIA. LA AGRUPACIÓN DEBERÁ ACREDITAR EXPERIENCIA DE 6 MESES  EN PROCESOS ARTÍSTICOS COMUNITARIOS, INTERVENCIONES CON POBLACIÓN JUVENIL Y PARTICIPACIÓN EN EVENTOS CULTURALES, SOCIALES O PEDAGÓGICOS. </t>
  </si>
  <si>
    <t>ITEMS 43. 43,1, 43,2, 43,3 y  49 SON ITEMS NO MODIFICABLE SO PENA DE RECHAZO</t>
  </si>
  <si>
    <r>
      <t>SE DEBERÁ DESTINAR EL RECURSO PARA ENTREGAR INSUMOS O ELEMENTOS PARA FORTALECER UN PLAN DE INVERSIÓN A TRAVÉS DE LA COMPRA DE RECURSO E INSUMOS A BENFICIARIOS(AS).  (</t>
    </r>
    <r>
      <rPr>
        <b/>
        <sz val="12"/>
        <color theme="1"/>
        <rFont val="Garamond"/>
        <family val="1"/>
      </rPr>
      <t>ITEM NO MODIFICABLE)</t>
    </r>
  </si>
  <si>
    <r>
      <t xml:space="preserve">CURSO DE LICENCIA DE CONDUCCIÓN CATEGORÍA C1, valor de referencia máximo establecido en la Resolución 20243040003125 de 2024 Ministerio de Transporte; por la cual se establece para categoria C1, un maximo de 132,63 Unidad de Valor Básico (UVB) que para 2026 corresponde a $ 1.606.149. </t>
    </r>
    <r>
      <rPr>
        <b/>
        <sz val="12"/>
        <color theme="1"/>
        <rFont val="Garamond"/>
        <family val="1"/>
      </rPr>
      <t>(ITEM NO OFERTABLE)</t>
    </r>
  </si>
  <si>
    <r>
      <t xml:space="preserve">Agencia Nacional de Seguridad vial - ANSV, RECAUDO, Sistema de Control y Vigilancia (SICOV * dado que estos precios se establecen por normatividad no podran se modificados.) Resolución 3318 de 2015 de Ministerios de Transporte. </t>
    </r>
    <r>
      <rPr>
        <b/>
        <sz val="12"/>
        <color theme="1"/>
        <rFont val="Garamond"/>
        <family val="1"/>
      </rPr>
      <t xml:space="preserve"> (ITEM NO OFERTABLE)</t>
    </r>
  </si>
  <si>
    <r>
      <t xml:space="preserve">Documento de carácter personal e intransferible que solicitas por primera vez ante el organismo de tránsito, este te autoriza a conducir un vehículo por el territorio nacional. (https://www.ventanillamovilidad.com.co/tramites/expedicion-licencia-conduccion)
Tarifas distrito capital, Ministerio de transporte, RUNT  </t>
    </r>
    <r>
      <rPr>
        <b/>
        <sz val="12"/>
        <color theme="1"/>
        <rFont val="Garamond"/>
        <family val="1"/>
      </rPr>
      <t>(ITEM NO OFERTABLE)</t>
    </r>
  </si>
  <si>
    <t>1 MACETA ARTESANAL EN GRESS CERÁMICO CON ACABADO TIPO PIEDRA 25 cm de diámetro x 22–25 cm de alto
1 PEGANTE MULTIPROPÓSITO INSTANTANEO 30 gr
1 VINILO ACRÍLICO 700 GR
1 PINCEL GRUESO DE 1 1/2 "
3 PAPELETAS DE ESCARCHA (250 gr)
1 LACA SELLANTE AEROSOL TRANSPARENTE 300 ML</t>
  </si>
  <si>
    <t>Dentro de la propuesta económica, tener en cuenta los demás impuestos a los que haya  lugar como Retención en la fuente, ICA y demás si aplica. De tal forma que no altere ni modifique la propuesta ofertada</t>
  </si>
  <si>
    <t xml:space="preserve">COBIJA PARA CUIDADORAS </t>
  </si>
  <si>
    <t xml:space="preserve">COBIJA 200*180 CM.  ELABORADA EN TELA PIEL DE DURAZNO GRUESO O MATERIAL SUAVE AL TACTO, LIVIANO Y CONFORTABLE, DE FÁCIL LAVADO Y SECADO, EN COLORES SURTIDOS. DEBERÁ CONTAR CON ESTAMPADO INSTITUCIONAL ALUSIVO A LA ALCALDÍA LOCAL DE PUENTE ARANDA, APLICADO MEDIANTE TÉCNICA DE SUBLIMACIÓN, SERIGRAFÍA, TRANSFER O SIMILAR, GARANTIZANDO BUENA DEFINICIÓN, ADHERENCIA Y DURABILIDAD DEL DISEÑO.
</t>
  </si>
  <si>
    <t>FORMATO OFERTA ECONÓMICA 
FDLPA-LP-021-2026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</si>
</sst>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_-&quot;$&quot;\ * #,##0_-;\-&quot;$&quot;\ * #,##0_-;_-&quot;$&quot;\ * &quot;-&quot;??_-;_-@_-"/>
    <numFmt numFmtId="165" formatCode="_-&quot;$&quot;* #,##0_-;\-&quot;$&quot;* #,##0_-;_-&quot;$&quot;* &quot;-&quot;??_-;_-@_-"/>
  </numFmts>
  <fonts count="21" x14ac:knownFonts="1">
    <font>
      <sz val="11"/>
      <color theme="1"/>
      <name val="Calibri"/>
      <family val="2"/>
      <scheme val="minor"/>
    </font>
    <font>
      <sz val="11"/>
      <color theme="1"/>
      <name val="Calibri"/>
      <family val="2"/>
      <scheme val="minor"/>
    </font>
    <font>
      <sz val="12"/>
      <color theme="1"/>
      <name val="Calibri"/>
      <family val="2"/>
      <scheme val="minor"/>
    </font>
    <font>
      <sz val="10"/>
      <color theme="1"/>
      <name val="Calibri"/>
      <family val="2"/>
      <scheme val="minor"/>
    </font>
    <font>
      <b/>
      <sz val="12"/>
      <color theme="1"/>
      <name val="Calibri"/>
      <family val="2"/>
      <scheme val="minor"/>
    </font>
    <font>
      <b/>
      <sz val="14"/>
      <color theme="1"/>
      <name val="Calibri"/>
      <family val="2"/>
      <scheme val="minor"/>
    </font>
    <font>
      <b/>
      <sz val="18"/>
      <color theme="1"/>
      <name val="Calibri"/>
      <family val="2"/>
      <scheme val="minor"/>
    </font>
    <font>
      <b/>
      <sz val="22"/>
      <color theme="1"/>
      <name val="Calibri"/>
      <family val="2"/>
      <scheme val="minor"/>
    </font>
    <font>
      <b/>
      <sz val="24"/>
      <color theme="1"/>
      <name val="Calibri"/>
      <family val="2"/>
      <scheme val="minor"/>
    </font>
    <font>
      <sz val="16"/>
      <color theme="1"/>
      <name val="Calibri"/>
      <family val="2"/>
      <scheme val="minor"/>
    </font>
    <font>
      <sz val="22"/>
      <color theme="1"/>
      <name val="Calibri"/>
      <family val="2"/>
      <scheme val="minor"/>
    </font>
    <font>
      <b/>
      <sz val="14"/>
      <color rgb="FF000000"/>
      <name val="Calibri"/>
      <family val="2"/>
      <scheme val="minor"/>
    </font>
    <font>
      <b/>
      <sz val="26"/>
      <color theme="1"/>
      <name val="Calibri"/>
      <family val="2"/>
      <scheme val="minor"/>
    </font>
    <font>
      <sz val="12"/>
      <color rgb="FF000000"/>
      <name val="Calibri"/>
      <family val="2"/>
      <scheme val="minor"/>
    </font>
    <font>
      <b/>
      <sz val="36"/>
      <color theme="1"/>
      <name val="Calibri"/>
      <family val="2"/>
      <scheme val="minor"/>
    </font>
    <font>
      <sz val="24"/>
      <color theme="1"/>
      <name val="Garamond"/>
      <family val="1"/>
    </font>
    <font>
      <sz val="12"/>
      <color rgb="FF000000"/>
      <name val="Garamond"/>
      <family val="1"/>
    </font>
    <font>
      <sz val="16"/>
      <color rgb="FF000000"/>
      <name val="Garamond"/>
      <family val="1"/>
    </font>
    <font>
      <sz val="16"/>
      <color theme="1"/>
      <name val="Garamond"/>
      <family val="1"/>
    </font>
    <font>
      <sz val="12"/>
      <color theme="1"/>
      <name val="Garamond"/>
      <family val="1"/>
    </font>
    <font>
      <b/>
      <sz val="12"/>
      <color theme="1"/>
      <name val="Garamond"/>
      <family val="1"/>
    </font>
  </fonts>
  <fills count="12">
    <fill>
      <patternFill patternType="none"/>
    </fill>
    <fill>
      <patternFill patternType="gray125"/>
    </fill>
    <fill>
      <patternFill patternType="solid">
        <fgColor theme="9" tint="0.39997558519241921"/>
        <bgColor indexed="64"/>
      </patternFill>
    </fill>
    <fill>
      <patternFill patternType="solid">
        <fgColor theme="9" tint="0.39997558519241921"/>
        <bgColor rgb="FFD8D8D8"/>
      </patternFill>
    </fill>
    <fill>
      <patternFill patternType="solid">
        <fgColor theme="0"/>
        <bgColor indexed="64"/>
      </patternFill>
    </fill>
    <fill>
      <patternFill patternType="solid">
        <fgColor theme="0"/>
        <bgColor rgb="FFD8D8D8"/>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C000"/>
        <bgColor indexed="64"/>
      </patternFill>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3" fillId="0" borderId="0" xfId="0" applyFont="1"/>
    <xf numFmtId="0" fontId="4" fillId="0" borderId="0" xfId="0" applyFont="1"/>
    <xf numFmtId="164" fontId="0" fillId="0" borderId="0" xfId="1" applyNumberFormat="1" applyFont="1"/>
    <xf numFmtId="164" fontId="0" fillId="4" borderId="0" xfId="1" applyNumberFormat="1" applyFont="1" applyFill="1"/>
    <xf numFmtId="164" fontId="3" fillId="0" borderId="0" xfId="1" applyNumberFormat="1" applyFont="1"/>
    <xf numFmtId="164" fontId="10" fillId="0" borderId="1" xfId="0" applyNumberFormat="1" applyFont="1" applyBorder="1"/>
    <xf numFmtId="0" fontId="10" fillId="0" borderId="1" xfId="0" applyFont="1" applyBorder="1"/>
    <xf numFmtId="0" fontId="5" fillId="2"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vertical="center"/>
    </xf>
    <xf numFmtId="164" fontId="7" fillId="2" borderId="1" xfId="1"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12" fillId="4" borderId="0" xfId="0" applyFont="1" applyFill="1" applyAlignment="1">
      <alignment horizontal="center" vertical="center"/>
    </xf>
    <xf numFmtId="0" fontId="13" fillId="5" borderId="0" xfId="0" applyFont="1" applyFill="1" applyAlignment="1">
      <alignment horizontal="center" vertical="center" wrapText="1"/>
    </xf>
    <xf numFmtId="0" fontId="2" fillId="4" borderId="0" xfId="0" applyFont="1" applyFill="1" applyAlignment="1">
      <alignment horizontal="center" vertical="center" wrapText="1"/>
    </xf>
    <xf numFmtId="0" fontId="9" fillId="4" borderId="0" xfId="0" applyFont="1" applyFill="1" applyAlignment="1">
      <alignment horizontal="center" vertical="center" wrapText="1"/>
    </xf>
    <xf numFmtId="0" fontId="9" fillId="4" borderId="0" xfId="0" applyFont="1" applyFill="1" applyAlignment="1">
      <alignment horizontal="center" vertical="center"/>
    </xf>
    <xf numFmtId="0" fontId="0" fillId="4" borderId="0" xfId="0" applyFill="1"/>
    <xf numFmtId="0" fontId="0" fillId="4" borderId="1" xfId="0" applyFill="1" applyBorder="1"/>
    <xf numFmtId="164" fontId="7" fillId="10" borderId="1" xfId="1" applyNumberFormat="1" applyFont="1" applyFill="1" applyBorder="1"/>
    <xf numFmtId="165" fontId="15" fillId="4" borderId="1" xfId="0" applyNumberFormat="1" applyFont="1" applyFill="1" applyBorder="1" applyAlignment="1">
      <alignment horizontal="center" vertical="center"/>
    </xf>
    <xf numFmtId="164" fontId="15" fillId="0" borderId="1" xfId="1" applyNumberFormat="1" applyFont="1" applyBorder="1" applyAlignment="1">
      <alignment horizontal="center" vertical="center"/>
    </xf>
    <xf numFmtId="0" fontId="16"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8" fillId="4" borderId="1" xfId="0" applyFont="1" applyFill="1" applyBorder="1" applyAlignment="1">
      <alignment horizontal="center" vertical="center"/>
    </xf>
    <xf numFmtId="164" fontId="15" fillId="4" borderId="1" xfId="0" applyNumberFormat="1" applyFont="1" applyFill="1" applyBorder="1" applyAlignment="1">
      <alignment horizontal="center" vertical="center"/>
    </xf>
    <xf numFmtId="164" fontId="0" fillId="0" borderId="0" xfId="0" applyNumberFormat="1"/>
    <xf numFmtId="0" fontId="19" fillId="4"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49" fontId="16" fillId="4" borderId="1" xfId="0" applyNumberFormat="1" applyFont="1" applyFill="1" applyBorder="1" applyAlignment="1" applyProtection="1">
      <alignment horizontal="center" vertical="center" wrapText="1"/>
      <protection hidden="1"/>
    </xf>
    <xf numFmtId="49" fontId="17" fillId="4" borderId="1" xfId="0" applyNumberFormat="1" applyFont="1" applyFill="1" applyBorder="1" applyAlignment="1" applyProtection="1">
      <alignment horizontal="center" vertical="center" wrapText="1"/>
      <protection hidden="1"/>
    </xf>
    <xf numFmtId="0" fontId="18" fillId="4" borderId="1" xfId="0" applyFont="1" applyFill="1" applyBorder="1" applyAlignment="1" applyProtection="1">
      <alignment horizontal="center" vertical="center" wrapText="1"/>
      <protection hidden="1"/>
    </xf>
    <xf numFmtId="0" fontId="18" fillId="4" borderId="1" xfId="0" applyFont="1" applyFill="1" applyBorder="1" applyAlignment="1">
      <alignment horizontal="center" vertical="center" wrapText="1"/>
    </xf>
    <xf numFmtId="0" fontId="19" fillId="4" borderId="1" xfId="0" applyFont="1" applyFill="1" applyBorder="1" applyAlignment="1">
      <alignment horizontal="left" vertical="center" wrapText="1"/>
    </xf>
    <xf numFmtId="0" fontId="12" fillId="7" borderId="1" xfId="0" applyFont="1" applyFill="1" applyBorder="1" applyAlignment="1">
      <alignment horizontal="center" vertical="center"/>
    </xf>
    <xf numFmtId="0" fontId="19" fillId="6" borderId="1" xfId="0" applyFont="1" applyFill="1" applyBorder="1" applyAlignment="1">
      <alignment horizontal="center" vertical="center" wrapText="1"/>
    </xf>
    <xf numFmtId="0" fontId="14" fillId="11" borderId="0" xfId="0" applyFont="1" applyFill="1" applyAlignment="1">
      <alignment horizontal="center" wrapText="1"/>
    </xf>
    <xf numFmtId="0" fontId="14" fillId="11" borderId="0" xfId="0" applyFont="1" applyFill="1" applyAlignment="1">
      <alignment horizont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3" fillId="0" borderId="1" xfId="0" applyFont="1" applyBorder="1" applyAlignment="1" applyProtection="1">
      <alignment horizontal="left" vertical="top" wrapText="1"/>
      <protection hidden="1"/>
    </xf>
    <xf numFmtId="0" fontId="2" fillId="4" borderId="1" xfId="0" applyFont="1" applyFill="1" applyBorder="1" applyAlignment="1">
      <alignment horizontal="left" vertical="center"/>
    </xf>
    <xf numFmtId="164" fontId="8" fillId="10" borderId="1" xfId="1" applyNumberFormat="1" applyFont="1" applyFill="1" applyBorder="1" applyAlignment="1">
      <alignment horizontal="center"/>
    </xf>
    <xf numFmtId="0" fontId="8" fillId="10" borderId="1" xfId="0" applyFont="1" applyFill="1" applyBorder="1" applyAlignment="1">
      <alignment horizontal="center"/>
    </xf>
    <xf numFmtId="164" fontId="6" fillId="4" borderId="1" xfId="0" applyNumberFormat="1" applyFont="1" applyFill="1" applyBorder="1" applyAlignment="1">
      <alignment horizontal="center"/>
    </xf>
    <xf numFmtId="164" fontId="6" fillId="10" borderId="1" xfId="1" applyNumberFormat="1" applyFont="1" applyFill="1" applyBorder="1" applyAlignment="1">
      <alignment horizontal="center"/>
    </xf>
    <xf numFmtId="0" fontId="12" fillId="4" borderId="1" xfId="0" applyFont="1" applyFill="1" applyBorder="1" applyAlignment="1">
      <alignment horizontal="center" vertical="center"/>
    </xf>
    <xf numFmtId="0" fontId="12" fillId="6"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83"/>
  <sheetViews>
    <sheetView tabSelected="1" zoomScale="65" zoomScaleNormal="84" workbookViewId="0">
      <selection activeCell="D8" sqref="D8"/>
    </sheetView>
  </sheetViews>
  <sheetFormatPr baseColWidth="10" defaultRowHeight="15" x14ac:dyDescent="0.25"/>
  <cols>
    <col min="1" max="1" width="87.5703125" customWidth="1"/>
    <col min="3" max="3" width="35.140625" customWidth="1"/>
    <col min="4" max="4" width="77" customWidth="1"/>
    <col min="5" max="5" width="25.7109375" customWidth="1"/>
    <col min="7" max="7" width="24.42578125" customWidth="1"/>
    <col min="8" max="9" width="65.42578125" style="3" customWidth="1"/>
    <col min="10" max="10" width="25.5703125" style="3" bestFit="1" customWidth="1"/>
    <col min="11" max="11" width="33.7109375" style="3" customWidth="1"/>
    <col min="12" max="12" width="43.140625" style="3" customWidth="1"/>
    <col min="13" max="13" width="34.42578125" customWidth="1"/>
    <col min="14" max="14" width="42.42578125" customWidth="1"/>
    <col min="15" max="15" width="38.42578125" customWidth="1"/>
    <col min="16" max="16" width="50.28515625" customWidth="1"/>
    <col min="17" max="17" width="16.28515625" bestFit="1" customWidth="1"/>
  </cols>
  <sheetData>
    <row r="2" spans="1:16" x14ac:dyDescent="0.25">
      <c r="A2" s="37" t="s">
        <v>160</v>
      </c>
      <c r="B2" s="38"/>
      <c r="C2" s="38"/>
      <c r="D2" s="38"/>
      <c r="E2" s="38"/>
      <c r="F2" s="38"/>
      <c r="G2" s="38"/>
      <c r="H2" s="38"/>
      <c r="I2" s="38"/>
      <c r="J2" s="38"/>
      <c r="K2" s="38"/>
      <c r="L2" s="38"/>
      <c r="M2" s="38"/>
      <c r="N2" s="38"/>
      <c r="O2" s="38"/>
      <c r="P2" s="38"/>
    </row>
    <row r="3" spans="1:16" x14ac:dyDescent="0.25">
      <c r="A3" s="38"/>
      <c r="B3" s="38"/>
      <c r="C3" s="38"/>
      <c r="D3" s="38"/>
      <c r="E3" s="38"/>
      <c r="F3" s="38"/>
      <c r="G3" s="38"/>
      <c r="H3" s="38"/>
      <c r="I3" s="38"/>
      <c r="J3" s="38"/>
      <c r="K3" s="38"/>
      <c r="L3" s="38"/>
      <c r="M3" s="38"/>
      <c r="N3" s="38"/>
      <c r="O3" s="38"/>
      <c r="P3" s="38"/>
    </row>
    <row r="4" spans="1:16" ht="72" customHeight="1" x14ac:dyDescent="0.25">
      <c r="A4" s="38"/>
      <c r="B4" s="38"/>
      <c r="C4" s="38"/>
      <c r="D4" s="38"/>
      <c r="E4" s="38"/>
      <c r="F4" s="38"/>
      <c r="G4" s="38"/>
      <c r="H4" s="38"/>
      <c r="I4" s="38"/>
      <c r="J4" s="38"/>
      <c r="K4" s="38"/>
      <c r="L4" s="38"/>
      <c r="M4" s="38"/>
      <c r="N4" s="38"/>
      <c r="O4" s="38"/>
      <c r="P4" s="38"/>
    </row>
    <row r="5" spans="1:16" x14ac:dyDescent="0.25">
      <c r="H5" s="44" t="s">
        <v>120</v>
      </c>
      <c r="I5" s="44"/>
      <c r="J5" s="44"/>
      <c r="K5" s="44"/>
      <c r="L5" s="44"/>
      <c r="M5" s="45" t="s">
        <v>121</v>
      </c>
      <c r="N5" s="45"/>
      <c r="O5" s="45"/>
      <c r="P5" s="45"/>
    </row>
    <row r="6" spans="1:16" x14ac:dyDescent="0.25">
      <c r="H6" s="44"/>
      <c r="I6" s="44"/>
      <c r="J6" s="44"/>
      <c r="K6" s="44"/>
      <c r="L6" s="44"/>
      <c r="M6" s="45"/>
      <c r="N6" s="45"/>
      <c r="O6" s="45"/>
      <c r="P6" s="45"/>
    </row>
    <row r="7" spans="1:16" ht="57" x14ac:dyDescent="0.25">
      <c r="A7" s="8" t="s">
        <v>0</v>
      </c>
      <c r="B7" s="9" t="s">
        <v>1</v>
      </c>
      <c r="C7" s="9" t="s">
        <v>2</v>
      </c>
      <c r="D7" s="10" t="s">
        <v>3</v>
      </c>
      <c r="E7" s="9" t="s">
        <v>4</v>
      </c>
      <c r="F7" s="9" t="s">
        <v>5</v>
      </c>
      <c r="G7" s="8" t="s">
        <v>6</v>
      </c>
      <c r="H7" s="11" t="s">
        <v>116</v>
      </c>
      <c r="I7" s="11"/>
      <c r="J7" s="11" t="s">
        <v>117</v>
      </c>
      <c r="K7" s="11" t="s">
        <v>118</v>
      </c>
      <c r="L7" s="11" t="s">
        <v>119</v>
      </c>
      <c r="M7" s="11" t="s">
        <v>116</v>
      </c>
      <c r="N7" s="11" t="s">
        <v>117</v>
      </c>
      <c r="O7" s="11" t="s">
        <v>118</v>
      </c>
      <c r="P7" s="11" t="s">
        <v>119</v>
      </c>
    </row>
    <row r="8" spans="1:16" ht="252" x14ac:dyDescent="0.45">
      <c r="A8" s="48" t="s">
        <v>7</v>
      </c>
      <c r="B8" s="12">
        <v>1</v>
      </c>
      <c r="C8" s="23" t="s">
        <v>8</v>
      </c>
      <c r="D8" s="23" t="s">
        <v>9</v>
      </c>
      <c r="E8" s="24" t="s">
        <v>10</v>
      </c>
      <c r="F8" s="24">
        <v>6</v>
      </c>
      <c r="G8" s="25">
        <v>1</v>
      </c>
      <c r="H8" s="22">
        <v>6733333.333333333</v>
      </c>
      <c r="I8" s="22">
        <f>ROUND(H8,0)</f>
        <v>6733333</v>
      </c>
      <c r="J8" s="22">
        <f>I8*0.19</f>
        <v>1279333.27</v>
      </c>
      <c r="K8" s="22">
        <f t="shared" ref="K8:K47" si="0">H8+J8</f>
        <v>8012666.6033333335</v>
      </c>
      <c r="L8" s="21">
        <v>48075998</v>
      </c>
      <c r="M8" s="6"/>
      <c r="N8" s="7"/>
      <c r="O8" s="7"/>
      <c r="P8" s="7"/>
    </row>
    <row r="9" spans="1:16" ht="94.5" x14ac:dyDescent="0.45">
      <c r="A9" s="48"/>
      <c r="B9" s="12">
        <v>2</v>
      </c>
      <c r="C9" s="23" t="s">
        <v>11</v>
      </c>
      <c r="D9" s="23" t="s">
        <v>12</v>
      </c>
      <c r="E9" s="24" t="s">
        <v>10</v>
      </c>
      <c r="F9" s="24">
        <v>6</v>
      </c>
      <c r="G9" s="25">
        <v>3</v>
      </c>
      <c r="H9" s="22">
        <v>3783333.3333333335</v>
      </c>
      <c r="I9" s="22">
        <f t="shared" ref="I9:I72" si="1">ROUND(H9,0)</f>
        <v>3783333</v>
      </c>
      <c r="J9" s="22">
        <f t="shared" ref="J9:J72" si="2">I9*0.19</f>
        <v>718833.27</v>
      </c>
      <c r="K9" s="22">
        <f t="shared" si="0"/>
        <v>4502166.6033333335</v>
      </c>
      <c r="L9" s="21">
        <v>81038993</v>
      </c>
      <c r="M9" s="6"/>
      <c r="N9" s="7"/>
      <c r="O9" s="7"/>
      <c r="P9" s="7"/>
    </row>
    <row r="10" spans="1:16" ht="126" x14ac:dyDescent="0.45">
      <c r="A10" s="48"/>
      <c r="B10" s="12">
        <v>3</v>
      </c>
      <c r="C10" s="23" t="s">
        <v>13</v>
      </c>
      <c r="D10" s="23" t="s">
        <v>14</v>
      </c>
      <c r="E10" s="24" t="s">
        <v>10</v>
      </c>
      <c r="F10" s="24">
        <v>6</v>
      </c>
      <c r="G10" s="25">
        <v>1</v>
      </c>
      <c r="H10" s="22">
        <v>5200000</v>
      </c>
      <c r="I10" s="22">
        <f t="shared" si="1"/>
        <v>5200000</v>
      </c>
      <c r="J10" s="22">
        <f t="shared" si="2"/>
        <v>988000</v>
      </c>
      <c r="K10" s="22">
        <f t="shared" si="0"/>
        <v>6188000</v>
      </c>
      <c r="L10" s="21">
        <v>37128000</v>
      </c>
      <c r="M10" s="6"/>
      <c r="N10" s="7"/>
      <c r="O10" s="7"/>
      <c r="P10" s="7"/>
    </row>
    <row r="11" spans="1:16" ht="110.25" x14ac:dyDescent="0.45">
      <c r="A11" s="49" t="s">
        <v>15</v>
      </c>
      <c r="B11" s="12">
        <v>4</v>
      </c>
      <c r="C11" s="28" t="s">
        <v>16</v>
      </c>
      <c r="D11" s="28" t="s">
        <v>17</v>
      </c>
      <c r="E11" s="29" t="s">
        <v>18</v>
      </c>
      <c r="F11" s="25">
        <v>4</v>
      </c>
      <c r="G11" s="25">
        <v>1</v>
      </c>
      <c r="H11" s="22">
        <v>290000</v>
      </c>
      <c r="I11" s="22">
        <f t="shared" si="1"/>
        <v>290000</v>
      </c>
      <c r="J11" s="22">
        <f t="shared" si="2"/>
        <v>55100</v>
      </c>
      <c r="K11" s="22">
        <f t="shared" si="0"/>
        <v>345100</v>
      </c>
      <c r="L11" s="21">
        <v>1380400</v>
      </c>
      <c r="M11" s="6"/>
      <c r="N11" s="7"/>
      <c r="O11" s="7"/>
      <c r="P11" s="7"/>
    </row>
    <row r="12" spans="1:16" ht="173.25" x14ac:dyDescent="0.45">
      <c r="A12" s="49"/>
      <c r="B12" s="12">
        <v>5</v>
      </c>
      <c r="C12" s="28" t="s">
        <v>19</v>
      </c>
      <c r="D12" s="28" t="s">
        <v>20</v>
      </c>
      <c r="E12" s="29" t="s">
        <v>21</v>
      </c>
      <c r="F12" s="25">
        <v>4</v>
      </c>
      <c r="G12" s="25">
        <v>1</v>
      </c>
      <c r="H12" s="22">
        <v>483333.33333333331</v>
      </c>
      <c r="I12" s="22">
        <f t="shared" si="1"/>
        <v>483333</v>
      </c>
      <c r="J12" s="22">
        <f t="shared" si="2"/>
        <v>91833.27</v>
      </c>
      <c r="K12" s="22">
        <f t="shared" si="0"/>
        <v>575166.60333333327</v>
      </c>
      <c r="L12" s="21">
        <v>2300665</v>
      </c>
      <c r="M12" s="6"/>
      <c r="N12" s="7"/>
      <c r="O12" s="7"/>
      <c r="P12" s="7"/>
    </row>
    <row r="13" spans="1:16" ht="141.75" x14ac:dyDescent="0.45">
      <c r="A13" s="49"/>
      <c r="B13" s="12">
        <v>6</v>
      </c>
      <c r="C13" s="28" t="s">
        <v>22</v>
      </c>
      <c r="D13" s="28" t="s">
        <v>23</v>
      </c>
      <c r="E13" s="29" t="s">
        <v>24</v>
      </c>
      <c r="F13" s="25"/>
      <c r="G13" s="25">
        <v>100</v>
      </c>
      <c r="H13" s="22">
        <v>27333.333333333332</v>
      </c>
      <c r="I13" s="22">
        <f t="shared" si="1"/>
        <v>27333</v>
      </c>
      <c r="J13" s="22">
        <f t="shared" si="2"/>
        <v>5193.2700000000004</v>
      </c>
      <c r="K13" s="22">
        <f t="shared" si="0"/>
        <v>32526.603333333333</v>
      </c>
      <c r="L13" s="21">
        <v>3252627</v>
      </c>
      <c r="M13" s="6"/>
      <c r="N13" s="7"/>
      <c r="O13" s="7"/>
      <c r="P13" s="7"/>
    </row>
    <row r="14" spans="1:16" ht="110.25" x14ac:dyDescent="0.45">
      <c r="A14" s="49"/>
      <c r="B14" s="12">
        <v>7</v>
      </c>
      <c r="C14" s="28" t="s">
        <v>25</v>
      </c>
      <c r="D14" s="28" t="s">
        <v>156</v>
      </c>
      <c r="E14" s="29" t="s">
        <v>24</v>
      </c>
      <c r="F14" s="25"/>
      <c r="G14" s="25">
        <v>100</v>
      </c>
      <c r="H14" s="22">
        <v>139726.89075630251</v>
      </c>
      <c r="I14" s="22">
        <f t="shared" si="1"/>
        <v>139727</v>
      </c>
      <c r="J14" s="22">
        <f t="shared" si="2"/>
        <v>26548.13</v>
      </c>
      <c r="K14" s="22">
        <f t="shared" si="0"/>
        <v>166275.02075630252</v>
      </c>
      <c r="L14" s="21">
        <v>16627513</v>
      </c>
      <c r="M14" s="6"/>
      <c r="N14" s="7"/>
      <c r="O14" s="7"/>
      <c r="P14" s="7"/>
    </row>
    <row r="15" spans="1:16" ht="94.5" x14ac:dyDescent="0.45">
      <c r="A15" s="49"/>
      <c r="B15" s="12">
        <v>8</v>
      </c>
      <c r="C15" s="28" t="s">
        <v>26</v>
      </c>
      <c r="D15" s="28" t="s">
        <v>27</v>
      </c>
      <c r="E15" s="29" t="s">
        <v>28</v>
      </c>
      <c r="F15" s="25">
        <v>5</v>
      </c>
      <c r="G15" s="25">
        <v>1</v>
      </c>
      <c r="H15" s="22">
        <v>326666.66666666669</v>
      </c>
      <c r="I15" s="22">
        <f t="shared" si="1"/>
        <v>326667</v>
      </c>
      <c r="J15" s="22">
        <f t="shared" si="2"/>
        <v>62066.73</v>
      </c>
      <c r="K15" s="22">
        <f t="shared" si="0"/>
        <v>388733.39666666667</v>
      </c>
      <c r="L15" s="21">
        <v>1943669</v>
      </c>
      <c r="M15" s="6"/>
      <c r="N15" s="7"/>
      <c r="O15" s="7"/>
      <c r="P15" s="7"/>
    </row>
    <row r="16" spans="1:16" ht="126" x14ac:dyDescent="0.45">
      <c r="A16" s="49"/>
      <c r="B16" s="12">
        <v>9</v>
      </c>
      <c r="C16" s="30" t="s">
        <v>29</v>
      </c>
      <c r="D16" s="30" t="s">
        <v>30</v>
      </c>
      <c r="E16" s="31" t="s">
        <v>21</v>
      </c>
      <c r="F16" s="25">
        <v>5</v>
      </c>
      <c r="G16" s="25">
        <v>1</v>
      </c>
      <c r="H16" s="22">
        <v>416666.66666666669</v>
      </c>
      <c r="I16" s="22">
        <f t="shared" si="1"/>
        <v>416667</v>
      </c>
      <c r="J16" s="22">
        <f t="shared" si="2"/>
        <v>79166.73</v>
      </c>
      <c r="K16" s="22">
        <f t="shared" si="0"/>
        <v>495833.39666666667</v>
      </c>
      <c r="L16" s="21">
        <v>2479169</v>
      </c>
      <c r="M16" s="6"/>
      <c r="N16" s="7"/>
      <c r="O16" s="7"/>
      <c r="P16" s="7"/>
    </row>
    <row r="17" spans="1:16" ht="47.25" x14ac:dyDescent="0.45">
      <c r="A17" s="49"/>
      <c r="B17" s="12">
        <v>10</v>
      </c>
      <c r="C17" s="30" t="s">
        <v>31</v>
      </c>
      <c r="D17" s="30" t="s">
        <v>32</v>
      </c>
      <c r="E17" s="31" t="s">
        <v>24</v>
      </c>
      <c r="F17" s="32"/>
      <c r="G17" s="25">
        <v>150</v>
      </c>
      <c r="H17" s="22">
        <v>13625</v>
      </c>
      <c r="I17" s="22">
        <f t="shared" si="1"/>
        <v>13625</v>
      </c>
      <c r="J17" s="22">
        <f t="shared" si="2"/>
        <v>2588.75</v>
      </c>
      <c r="K17" s="22">
        <f t="shared" si="0"/>
        <v>16213.75</v>
      </c>
      <c r="L17" s="21">
        <v>2432063</v>
      </c>
      <c r="M17" s="6"/>
      <c r="N17" s="7"/>
      <c r="O17" s="7"/>
      <c r="P17" s="7"/>
    </row>
    <row r="18" spans="1:16" ht="110.25" x14ac:dyDescent="0.45">
      <c r="A18" s="49"/>
      <c r="B18" s="12">
        <v>11</v>
      </c>
      <c r="C18" s="28" t="s">
        <v>33</v>
      </c>
      <c r="D18" s="28" t="s">
        <v>124</v>
      </c>
      <c r="E18" s="24" t="s">
        <v>24</v>
      </c>
      <c r="F18" s="24"/>
      <c r="G18" s="25">
        <v>30</v>
      </c>
      <c r="H18" s="22">
        <v>101298.31932773109</v>
      </c>
      <c r="I18" s="22">
        <f t="shared" si="1"/>
        <v>101298</v>
      </c>
      <c r="J18" s="22">
        <f t="shared" si="2"/>
        <v>19246.62</v>
      </c>
      <c r="K18" s="22">
        <f t="shared" si="0"/>
        <v>120544.93932773109</v>
      </c>
      <c r="L18" s="21">
        <v>3616339</v>
      </c>
      <c r="M18" s="6"/>
      <c r="N18" s="7"/>
      <c r="O18" s="7"/>
      <c r="P18" s="7"/>
    </row>
    <row r="19" spans="1:16" ht="94.5" x14ac:dyDescent="0.45">
      <c r="A19" s="49"/>
      <c r="B19" s="12">
        <v>12</v>
      </c>
      <c r="C19" s="28" t="s">
        <v>139</v>
      </c>
      <c r="D19" s="23" t="s">
        <v>140</v>
      </c>
      <c r="E19" s="24" t="s">
        <v>24</v>
      </c>
      <c r="F19" s="24"/>
      <c r="G19" s="25">
        <v>1</v>
      </c>
      <c r="H19" s="22">
        <v>5866666.666666667</v>
      </c>
      <c r="I19" s="22">
        <f t="shared" si="1"/>
        <v>5866667</v>
      </c>
      <c r="J19" s="22">
        <f t="shared" si="2"/>
        <v>1114666.73</v>
      </c>
      <c r="K19" s="22">
        <f t="shared" si="0"/>
        <v>6981333.3966666665</v>
      </c>
      <c r="L19" s="21">
        <v>6981334</v>
      </c>
      <c r="M19" s="6"/>
      <c r="N19" s="7"/>
      <c r="O19" s="7"/>
      <c r="P19" s="7"/>
    </row>
    <row r="20" spans="1:16" ht="78.75" x14ac:dyDescent="0.45">
      <c r="A20" s="49"/>
      <c r="B20" s="12">
        <v>13</v>
      </c>
      <c r="C20" s="28" t="s">
        <v>141</v>
      </c>
      <c r="D20" s="30" t="s">
        <v>142</v>
      </c>
      <c r="E20" s="24" t="s">
        <v>24</v>
      </c>
      <c r="F20" s="24"/>
      <c r="G20" s="25">
        <v>4</v>
      </c>
      <c r="H20" s="22">
        <v>533700</v>
      </c>
      <c r="I20" s="22">
        <f t="shared" si="1"/>
        <v>533700</v>
      </c>
      <c r="J20" s="22">
        <f t="shared" si="2"/>
        <v>101403</v>
      </c>
      <c r="K20" s="22">
        <f t="shared" si="0"/>
        <v>635103</v>
      </c>
      <c r="L20" s="21">
        <v>2540412</v>
      </c>
      <c r="M20" s="6"/>
      <c r="N20" s="7"/>
      <c r="O20" s="7"/>
      <c r="P20" s="7"/>
    </row>
    <row r="21" spans="1:16" ht="409.5" x14ac:dyDescent="0.45">
      <c r="A21" s="49"/>
      <c r="B21" s="12">
        <v>14</v>
      </c>
      <c r="C21" s="23" t="s">
        <v>143</v>
      </c>
      <c r="D21" s="23" t="s">
        <v>144</v>
      </c>
      <c r="E21" s="24" t="s">
        <v>24</v>
      </c>
      <c r="F21" s="24"/>
      <c r="G21" s="25">
        <v>1</v>
      </c>
      <c r="H21" s="22">
        <v>2500000</v>
      </c>
      <c r="I21" s="22">
        <f t="shared" si="1"/>
        <v>2500000</v>
      </c>
      <c r="J21" s="22">
        <f t="shared" si="2"/>
        <v>475000</v>
      </c>
      <c r="K21" s="22">
        <f t="shared" si="0"/>
        <v>2975000</v>
      </c>
      <c r="L21" s="21">
        <v>2975000</v>
      </c>
      <c r="M21" s="6"/>
      <c r="N21" s="7"/>
      <c r="O21" s="7"/>
      <c r="P21" s="7"/>
    </row>
    <row r="22" spans="1:16" ht="78.75" x14ac:dyDescent="0.45">
      <c r="A22" s="49"/>
      <c r="B22" s="12">
        <v>15</v>
      </c>
      <c r="C22" s="23" t="s">
        <v>145</v>
      </c>
      <c r="D22" s="23" t="s">
        <v>142</v>
      </c>
      <c r="E22" s="24" t="s">
        <v>24</v>
      </c>
      <c r="F22" s="24"/>
      <c r="G22" s="25">
        <v>1</v>
      </c>
      <c r="H22" s="22">
        <v>2466666.6666666665</v>
      </c>
      <c r="I22" s="22">
        <f t="shared" si="1"/>
        <v>2466667</v>
      </c>
      <c r="J22" s="22">
        <f t="shared" si="2"/>
        <v>468666.73</v>
      </c>
      <c r="K22" s="22">
        <f t="shared" si="0"/>
        <v>2935333.3966666665</v>
      </c>
      <c r="L22" s="21">
        <v>2935334</v>
      </c>
      <c r="M22" s="6"/>
      <c r="N22" s="7"/>
      <c r="O22" s="7"/>
      <c r="P22" s="7"/>
    </row>
    <row r="23" spans="1:16" ht="78.75" x14ac:dyDescent="0.45">
      <c r="A23" s="49"/>
      <c r="B23" s="12">
        <v>16</v>
      </c>
      <c r="C23" s="23" t="s">
        <v>34</v>
      </c>
      <c r="D23" s="23" t="s">
        <v>35</v>
      </c>
      <c r="E23" s="24" t="s">
        <v>24</v>
      </c>
      <c r="F23" s="24"/>
      <c r="G23" s="25">
        <v>150</v>
      </c>
      <c r="H23" s="22">
        <v>25000</v>
      </c>
      <c r="I23" s="22">
        <f t="shared" si="1"/>
        <v>25000</v>
      </c>
      <c r="J23" s="22">
        <f t="shared" si="2"/>
        <v>4750</v>
      </c>
      <c r="K23" s="22">
        <f t="shared" si="0"/>
        <v>29750</v>
      </c>
      <c r="L23" s="21">
        <v>4462500</v>
      </c>
      <c r="M23" s="6"/>
      <c r="N23" s="7"/>
      <c r="O23" s="7"/>
      <c r="P23" s="7"/>
    </row>
    <row r="24" spans="1:16" ht="31.5" x14ac:dyDescent="0.45">
      <c r="A24" s="49"/>
      <c r="B24" s="12">
        <v>17</v>
      </c>
      <c r="C24" s="28" t="s">
        <v>36</v>
      </c>
      <c r="D24" s="23" t="s">
        <v>125</v>
      </c>
      <c r="E24" s="24" t="s">
        <v>24</v>
      </c>
      <c r="F24" s="24"/>
      <c r="G24" s="25">
        <v>100</v>
      </c>
      <c r="H24" s="22">
        <v>3400</v>
      </c>
      <c r="I24" s="22">
        <f t="shared" si="1"/>
        <v>3400</v>
      </c>
      <c r="J24" s="22">
        <f t="shared" si="2"/>
        <v>646</v>
      </c>
      <c r="K24" s="22">
        <f t="shared" si="0"/>
        <v>4046</v>
      </c>
      <c r="L24" s="21">
        <v>404600</v>
      </c>
      <c r="M24" s="6"/>
      <c r="N24" s="7"/>
      <c r="O24" s="7"/>
      <c r="P24" s="7"/>
    </row>
    <row r="25" spans="1:16" ht="78.75" x14ac:dyDescent="0.45">
      <c r="A25" s="49"/>
      <c r="B25" s="12">
        <v>18</v>
      </c>
      <c r="C25" s="23" t="s">
        <v>37</v>
      </c>
      <c r="D25" s="23" t="s">
        <v>126</v>
      </c>
      <c r="E25" s="24" t="s">
        <v>24</v>
      </c>
      <c r="F25" s="24"/>
      <c r="G25" s="25">
        <v>100</v>
      </c>
      <c r="H25" s="22">
        <v>29333.333333333332</v>
      </c>
      <c r="I25" s="22">
        <f t="shared" si="1"/>
        <v>29333</v>
      </c>
      <c r="J25" s="22">
        <f t="shared" si="2"/>
        <v>5573.27</v>
      </c>
      <c r="K25" s="22">
        <f t="shared" si="0"/>
        <v>34906.603333333333</v>
      </c>
      <c r="L25" s="21">
        <v>3490627</v>
      </c>
      <c r="M25" s="6"/>
      <c r="N25" s="7"/>
      <c r="O25" s="7"/>
      <c r="P25" s="7"/>
    </row>
    <row r="26" spans="1:16" ht="94.5" x14ac:dyDescent="0.45">
      <c r="A26" s="49"/>
      <c r="B26" s="12">
        <v>19</v>
      </c>
      <c r="C26" s="28" t="s">
        <v>146</v>
      </c>
      <c r="D26" s="28" t="s">
        <v>147</v>
      </c>
      <c r="E26" s="33" t="s">
        <v>148</v>
      </c>
      <c r="F26" s="33">
        <v>1</v>
      </c>
      <c r="G26" s="25">
        <v>1</v>
      </c>
      <c r="H26" s="22">
        <v>756666.66666666663</v>
      </c>
      <c r="I26" s="22">
        <f t="shared" si="1"/>
        <v>756667</v>
      </c>
      <c r="J26" s="22">
        <f t="shared" si="2"/>
        <v>143766.73000000001</v>
      </c>
      <c r="K26" s="22">
        <f t="shared" si="0"/>
        <v>900433.39666666661</v>
      </c>
      <c r="L26" s="21">
        <v>900434</v>
      </c>
      <c r="M26" s="6"/>
      <c r="N26" s="7"/>
      <c r="O26" s="7"/>
      <c r="P26" s="7"/>
    </row>
    <row r="27" spans="1:16" ht="189" x14ac:dyDescent="0.45">
      <c r="A27" s="49"/>
      <c r="B27" s="12">
        <v>20</v>
      </c>
      <c r="C27" s="36" t="s">
        <v>149</v>
      </c>
      <c r="D27" s="36" t="s">
        <v>150</v>
      </c>
      <c r="E27" s="24" t="s">
        <v>24</v>
      </c>
      <c r="F27" s="24"/>
      <c r="G27" s="25">
        <v>1</v>
      </c>
      <c r="H27" s="22">
        <v>2116667</v>
      </c>
      <c r="I27" s="22">
        <f t="shared" si="1"/>
        <v>2116667</v>
      </c>
      <c r="J27" s="22">
        <f t="shared" si="2"/>
        <v>402166.73</v>
      </c>
      <c r="K27" s="22">
        <f t="shared" si="0"/>
        <v>2518833.73</v>
      </c>
      <c r="L27" s="21">
        <v>2518834</v>
      </c>
      <c r="M27" s="6"/>
      <c r="N27" s="7"/>
      <c r="O27" s="7"/>
      <c r="P27" s="7"/>
    </row>
    <row r="28" spans="1:16" ht="173.25" x14ac:dyDescent="0.45">
      <c r="A28" s="49"/>
      <c r="B28" s="12">
        <v>21</v>
      </c>
      <c r="C28" s="28" t="s">
        <v>38</v>
      </c>
      <c r="D28" s="28" t="s">
        <v>127</v>
      </c>
      <c r="E28" s="33" t="s">
        <v>24</v>
      </c>
      <c r="F28" s="33"/>
      <c r="G28" s="25">
        <v>1</v>
      </c>
      <c r="H28" s="22">
        <v>2716666.6666666665</v>
      </c>
      <c r="I28" s="22">
        <f t="shared" si="1"/>
        <v>2716667</v>
      </c>
      <c r="J28" s="22">
        <f t="shared" si="2"/>
        <v>516166.73</v>
      </c>
      <c r="K28" s="22">
        <f t="shared" si="0"/>
        <v>3232833.3966666665</v>
      </c>
      <c r="L28" s="21">
        <v>3232834</v>
      </c>
      <c r="M28" s="6"/>
      <c r="N28" s="7"/>
      <c r="O28" s="7"/>
      <c r="P28" s="7"/>
    </row>
    <row r="29" spans="1:16" ht="47.25" x14ac:dyDescent="0.45">
      <c r="A29" s="49"/>
      <c r="B29" s="12">
        <v>22</v>
      </c>
      <c r="C29" s="28" t="s">
        <v>39</v>
      </c>
      <c r="D29" s="28" t="s">
        <v>128</v>
      </c>
      <c r="E29" s="33" t="s">
        <v>24</v>
      </c>
      <c r="F29" s="33"/>
      <c r="G29" s="25">
        <v>2</v>
      </c>
      <c r="H29" s="22">
        <v>64333.333333333336</v>
      </c>
      <c r="I29" s="22">
        <f t="shared" si="1"/>
        <v>64333</v>
      </c>
      <c r="J29" s="22">
        <f t="shared" si="2"/>
        <v>12223.27</v>
      </c>
      <c r="K29" s="22">
        <f t="shared" si="0"/>
        <v>76556.603333333333</v>
      </c>
      <c r="L29" s="21">
        <v>153113</v>
      </c>
      <c r="M29" s="6"/>
      <c r="N29" s="7"/>
      <c r="O29" s="7"/>
      <c r="P29" s="7"/>
    </row>
    <row r="30" spans="1:16" ht="47.25" x14ac:dyDescent="0.45">
      <c r="A30" s="49"/>
      <c r="B30" s="12">
        <v>23</v>
      </c>
      <c r="C30" s="28" t="s">
        <v>129</v>
      </c>
      <c r="D30" s="28" t="s">
        <v>130</v>
      </c>
      <c r="E30" s="33" t="s">
        <v>24</v>
      </c>
      <c r="F30" s="33"/>
      <c r="G30" s="25">
        <v>3</v>
      </c>
      <c r="H30" s="22">
        <v>108666.66666666667</v>
      </c>
      <c r="I30" s="22">
        <f t="shared" si="1"/>
        <v>108667</v>
      </c>
      <c r="J30" s="22">
        <f t="shared" si="2"/>
        <v>20646.73</v>
      </c>
      <c r="K30" s="22">
        <f t="shared" si="0"/>
        <v>129313.39666666667</v>
      </c>
      <c r="L30" s="21">
        <v>387941</v>
      </c>
      <c r="M30" s="6"/>
      <c r="N30" s="7"/>
      <c r="O30" s="7"/>
      <c r="P30" s="7"/>
    </row>
    <row r="31" spans="1:16" ht="63" x14ac:dyDescent="0.45">
      <c r="A31" s="49"/>
      <c r="B31" s="12">
        <v>24</v>
      </c>
      <c r="C31" s="28" t="s">
        <v>40</v>
      </c>
      <c r="D31" s="28" t="s">
        <v>131</v>
      </c>
      <c r="E31" s="33" t="s">
        <v>24</v>
      </c>
      <c r="F31" s="33"/>
      <c r="G31" s="25">
        <v>150</v>
      </c>
      <c r="H31" s="22">
        <v>5854.4117647058829</v>
      </c>
      <c r="I31" s="22">
        <f t="shared" si="1"/>
        <v>5854</v>
      </c>
      <c r="J31" s="22">
        <f t="shared" si="2"/>
        <v>1112.26</v>
      </c>
      <c r="K31" s="22">
        <f t="shared" si="0"/>
        <v>6966.6717647058831</v>
      </c>
      <c r="L31" s="21">
        <v>1044939</v>
      </c>
      <c r="M31" s="6"/>
      <c r="N31" s="7"/>
      <c r="O31" s="7"/>
      <c r="P31" s="7"/>
    </row>
    <row r="32" spans="1:16" ht="94.5" x14ac:dyDescent="0.45">
      <c r="A32" s="39" t="s">
        <v>41</v>
      </c>
      <c r="B32" s="12">
        <v>25</v>
      </c>
      <c r="C32" s="28" t="s">
        <v>26</v>
      </c>
      <c r="D32" s="28" t="s">
        <v>42</v>
      </c>
      <c r="E32" s="33" t="s">
        <v>28</v>
      </c>
      <c r="F32" s="33">
        <v>48</v>
      </c>
      <c r="G32" s="25">
        <v>1</v>
      </c>
      <c r="H32" s="22">
        <v>326666.66666666669</v>
      </c>
      <c r="I32" s="22">
        <f t="shared" si="1"/>
        <v>326667</v>
      </c>
      <c r="J32" s="22">
        <f t="shared" si="2"/>
        <v>62066.73</v>
      </c>
      <c r="K32" s="22">
        <f t="shared" si="0"/>
        <v>388733.39666666667</v>
      </c>
      <c r="L32" s="21">
        <v>18659219</v>
      </c>
      <c r="M32" s="6"/>
      <c r="N32" s="7"/>
      <c r="O32" s="7"/>
      <c r="P32" s="7"/>
    </row>
    <row r="33" spans="1:16" ht="94.5" x14ac:dyDescent="0.45">
      <c r="A33" s="39"/>
      <c r="B33" s="12">
        <v>26</v>
      </c>
      <c r="C33" s="28" t="s">
        <v>43</v>
      </c>
      <c r="D33" s="28" t="s">
        <v>44</v>
      </c>
      <c r="E33" s="33" t="s">
        <v>21</v>
      </c>
      <c r="F33" s="33">
        <v>24</v>
      </c>
      <c r="G33" s="25">
        <v>1</v>
      </c>
      <c r="H33" s="22">
        <v>360000</v>
      </c>
      <c r="I33" s="22">
        <f t="shared" si="1"/>
        <v>360000</v>
      </c>
      <c r="J33" s="22">
        <f t="shared" si="2"/>
        <v>68400</v>
      </c>
      <c r="K33" s="22">
        <f t="shared" si="0"/>
        <v>428400</v>
      </c>
      <c r="L33" s="21">
        <v>10281600</v>
      </c>
      <c r="M33" s="6"/>
      <c r="N33" s="7"/>
      <c r="O33" s="7"/>
      <c r="P33" s="7"/>
    </row>
    <row r="34" spans="1:16" ht="299.25" x14ac:dyDescent="0.45">
      <c r="A34" s="39"/>
      <c r="B34" s="12">
        <v>27</v>
      </c>
      <c r="C34" s="28" t="s">
        <v>45</v>
      </c>
      <c r="D34" s="28" t="s">
        <v>46</v>
      </c>
      <c r="E34" s="33" t="s">
        <v>21</v>
      </c>
      <c r="F34" s="33">
        <v>24</v>
      </c>
      <c r="G34" s="25">
        <v>1</v>
      </c>
      <c r="H34" s="22">
        <v>370000</v>
      </c>
      <c r="I34" s="22">
        <f t="shared" si="1"/>
        <v>370000</v>
      </c>
      <c r="J34" s="22">
        <f t="shared" si="2"/>
        <v>70300</v>
      </c>
      <c r="K34" s="22">
        <f t="shared" si="0"/>
        <v>440300</v>
      </c>
      <c r="L34" s="21">
        <v>10567200</v>
      </c>
      <c r="M34" s="6"/>
      <c r="N34" s="7"/>
      <c r="O34" s="7"/>
      <c r="P34" s="7"/>
    </row>
    <row r="35" spans="1:16" ht="157.5" x14ac:dyDescent="0.45">
      <c r="A35" s="39"/>
      <c r="B35" s="12">
        <v>28</v>
      </c>
      <c r="C35" s="28" t="s">
        <v>47</v>
      </c>
      <c r="D35" s="28" t="s">
        <v>48</v>
      </c>
      <c r="E35" s="33" t="s">
        <v>21</v>
      </c>
      <c r="F35" s="33">
        <v>24</v>
      </c>
      <c r="G35" s="25">
        <v>2</v>
      </c>
      <c r="H35" s="22">
        <v>370000</v>
      </c>
      <c r="I35" s="22">
        <f t="shared" si="1"/>
        <v>370000</v>
      </c>
      <c r="J35" s="22">
        <f t="shared" si="2"/>
        <v>70300</v>
      </c>
      <c r="K35" s="22">
        <f t="shared" si="0"/>
        <v>440300</v>
      </c>
      <c r="L35" s="21">
        <v>21134400</v>
      </c>
      <c r="M35" s="6"/>
      <c r="N35" s="7"/>
      <c r="O35" s="7"/>
      <c r="P35" s="7"/>
    </row>
    <row r="36" spans="1:16" ht="141.75" x14ac:dyDescent="0.45">
      <c r="A36" s="39"/>
      <c r="B36" s="12">
        <v>29</v>
      </c>
      <c r="C36" s="28" t="s">
        <v>49</v>
      </c>
      <c r="D36" s="28" t="s">
        <v>50</v>
      </c>
      <c r="E36" s="33" t="s">
        <v>21</v>
      </c>
      <c r="F36" s="33">
        <v>24</v>
      </c>
      <c r="G36" s="25">
        <v>1</v>
      </c>
      <c r="H36" s="22">
        <v>370000</v>
      </c>
      <c r="I36" s="22">
        <f t="shared" si="1"/>
        <v>370000</v>
      </c>
      <c r="J36" s="22">
        <f t="shared" si="2"/>
        <v>70300</v>
      </c>
      <c r="K36" s="22">
        <f t="shared" si="0"/>
        <v>440300</v>
      </c>
      <c r="L36" s="21">
        <v>10567200</v>
      </c>
      <c r="M36" s="6"/>
      <c r="N36" s="7"/>
      <c r="O36" s="7"/>
      <c r="P36" s="7"/>
    </row>
    <row r="37" spans="1:16" ht="409.5" x14ac:dyDescent="0.45">
      <c r="A37" s="39"/>
      <c r="B37" s="12">
        <v>30</v>
      </c>
      <c r="C37" s="28" t="s">
        <v>51</v>
      </c>
      <c r="D37" s="28" t="s">
        <v>132</v>
      </c>
      <c r="E37" s="33" t="s">
        <v>24</v>
      </c>
      <c r="F37" s="33"/>
      <c r="G37" s="25">
        <v>20</v>
      </c>
      <c r="H37" s="22">
        <v>536666.66666666663</v>
      </c>
      <c r="I37" s="22">
        <f t="shared" si="1"/>
        <v>536667</v>
      </c>
      <c r="J37" s="22">
        <f t="shared" si="2"/>
        <v>101966.73</v>
      </c>
      <c r="K37" s="22">
        <f t="shared" si="0"/>
        <v>638633.39666666661</v>
      </c>
      <c r="L37" s="21">
        <v>12772675</v>
      </c>
      <c r="M37" s="6"/>
      <c r="N37" s="7"/>
      <c r="O37" s="7"/>
      <c r="P37" s="7"/>
    </row>
    <row r="38" spans="1:16" ht="63" x14ac:dyDescent="0.45">
      <c r="A38" s="39"/>
      <c r="B38" s="12">
        <v>31</v>
      </c>
      <c r="C38" s="28" t="s">
        <v>52</v>
      </c>
      <c r="D38" s="28" t="s">
        <v>133</v>
      </c>
      <c r="E38" s="33" t="s">
        <v>24</v>
      </c>
      <c r="F38" s="33"/>
      <c r="G38" s="25">
        <v>30</v>
      </c>
      <c r="H38" s="22">
        <v>392000</v>
      </c>
      <c r="I38" s="22">
        <f t="shared" si="1"/>
        <v>392000</v>
      </c>
      <c r="J38" s="22">
        <f t="shared" si="2"/>
        <v>74480</v>
      </c>
      <c r="K38" s="22">
        <f t="shared" si="0"/>
        <v>466480</v>
      </c>
      <c r="L38" s="21">
        <v>13994400</v>
      </c>
      <c r="M38" s="6"/>
      <c r="N38" s="7"/>
      <c r="O38" s="7"/>
      <c r="P38" s="7"/>
    </row>
    <row r="39" spans="1:16" ht="409.5" x14ac:dyDescent="0.45">
      <c r="A39" s="39"/>
      <c r="B39" s="12">
        <v>32</v>
      </c>
      <c r="C39" s="28" t="s">
        <v>53</v>
      </c>
      <c r="D39" s="28" t="s">
        <v>54</v>
      </c>
      <c r="E39" s="33" t="s">
        <v>24</v>
      </c>
      <c r="F39" s="33"/>
      <c r="G39" s="25">
        <v>35</v>
      </c>
      <c r="H39" s="22">
        <v>613333.33333333337</v>
      </c>
      <c r="I39" s="22">
        <f t="shared" si="1"/>
        <v>613333</v>
      </c>
      <c r="J39" s="22">
        <f t="shared" si="2"/>
        <v>116533.27</v>
      </c>
      <c r="K39" s="22">
        <f t="shared" si="0"/>
        <v>729866.60333333339</v>
      </c>
      <c r="L39" s="21">
        <v>25545319</v>
      </c>
      <c r="M39" s="6"/>
      <c r="N39" s="7"/>
      <c r="O39" s="7"/>
      <c r="P39" s="7"/>
    </row>
    <row r="40" spans="1:16" ht="157.5" x14ac:dyDescent="0.45">
      <c r="A40" s="39"/>
      <c r="B40" s="12">
        <v>33</v>
      </c>
      <c r="C40" s="28" t="s">
        <v>55</v>
      </c>
      <c r="D40" s="28" t="s">
        <v>134</v>
      </c>
      <c r="E40" s="33" t="s">
        <v>24</v>
      </c>
      <c r="F40" s="33"/>
      <c r="G40" s="25">
        <v>20</v>
      </c>
      <c r="H40" s="22">
        <v>473333.33333333331</v>
      </c>
      <c r="I40" s="22">
        <f t="shared" si="1"/>
        <v>473333</v>
      </c>
      <c r="J40" s="22">
        <f t="shared" si="2"/>
        <v>89933.27</v>
      </c>
      <c r="K40" s="22">
        <f t="shared" si="0"/>
        <v>563266.60333333327</v>
      </c>
      <c r="L40" s="21">
        <v>11265325</v>
      </c>
      <c r="M40" s="6"/>
      <c r="N40" s="7"/>
      <c r="O40" s="7"/>
      <c r="P40" s="7"/>
    </row>
    <row r="41" spans="1:16" ht="110.25" x14ac:dyDescent="0.45">
      <c r="A41" s="39"/>
      <c r="B41" s="12">
        <v>34</v>
      </c>
      <c r="C41" s="28" t="s">
        <v>56</v>
      </c>
      <c r="D41" s="28" t="s">
        <v>57</v>
      </c>
      <c r="E41" s="33" t="s">
        <v>24</v>
      </c>
      <c r="F41" s="33"/>
      <c r="G41" s="25">
        <v>125</v>
      </c>
      <c r="H41" s="22">
        <v>5166.666666666667</v>
      </c>
      <c r="I41" s="22">
        <f t="shared" si="1"/>
        <v>5167</v>
      </c>
      <c r="J41" s="22">
        <f t="shared" si="2"/>
        <v>981.73</v>
      </c>
      <c r="K41" s="22">
        <f t="shared" si="0"/>
        <v>6148.3966666666674</v>
      </c>
      <c r="L41" s="21">
        <v>768591</v>
      </c>
      <c r="M41" s="6"/>
      <c r="N41" s="7"/>
      <c r="O41" s="7"/>
      <c r="P41" s="7"/>
    </row>
    <row r="42" spans="1:16" ht="31.5" x14ac:dyDescent="0.45">
      <c r="A42" s="39"/>
      <c r="B42" s="12">
        <v>35</v>
      </c>
      <c r="C42" s="28" t="s">
        <v>58</v>
      </c>
      <c r="D42" s="28" t="s">
        <v>59</v>
      </c>
      <c r="E42" s="33" t="s">
        <v>24</v>
      </c>
      <c r="F42" s="33"/>
      <c r="G42" s="25">
        <v>3</v>
      </c>
      <c r="H42" s="22">
        <v>2383333.3333333335</v>
      </c>
      <c r="I42" s="22">
        <f t="shared" si="1"/>
        <v>2383333</v>
      </c>
      <c r="J42" s="22">
        <f t="shared" si="2"/>
        <v>452833.27</v>
      </c>
      <c r="K42" s="22">
        <f t="shared" si="0"/>
        <v>2836166.6033333335</v>
      </c>
      <c r="L42" s="21">
        <v>8508499</v>
      </c>
      <c r="M42" s="6"/>
      <c r="N42" s="7"/>
      <c r="O42" s="7"/>
      <c r="P42" s="7"/>
    </row>
    <row r="43" spans="1:16" ht="157.5" x14ac:dyDescent="0.45">
      <c r="A43" s="39"/>
      <c r="B43" s="12">
        <v>36</v>
      </c>
      <c r="C43" s="28" t="s">
        <v>60</v>
      </c>
      <c r="D43" s="28" t="s">
        <v>61</v>
      </c>
      <c r="E43" s="33" t="s">
        <v>24</v>
      </c>
      <c r="F43" s="33"/>
      <c r="G43" s="25">
        <v>129</v>
      </c>
      <c r="H43" s="22">
        <v>476666.66666666669</v>
      </c>
      <c r="I43" s="22">
        <f t="shared" si="1"/>
        <v>476667</v>
      </c>
      <c r="J43" s="22">
        <f t="shared" si="2"/>
        <v>90566.73</v>
      </c>
      <c r="K43" s="22">
        <f t="shared" si="0"/>
        <v>567233.39666666673</v>
      </c>
      <c r="L43" s="21">
        <v>73173151</v>
      </c>
      <c r="M43" s="6"/>
      <c r="N43" s="7"/>
      <c r="O43" s="7"/>
      <c r="P43" s="7"/>
    </row>
    <row r="44" spans="1:16" ht="47.25" x14ac:dyDescent="0.45">
      <c r="A44" s="39"/>
      <c r="B44" s="12">
        <v>37</v>
      </c>
      <c r="C44" s="28" t="s">
        <v>62</v>
      </c>
      <c r="D44" s="28" t="s">
        <v>63</v>
      </c>
      <c r="E44" s="33" t="s">
        <v>24</v>
      </c>
      <c r="F44" s="33"/>
      <c r="G44" s="25">
        <v>20</v>
      </c>
      <c r="H44" s="22">
        <v>263753.5014005602</v>
      </c>
      <c r="I44" s="22">
        <f t="shared" si="1"/>
        <v>263754</v>
      </c>
      <c r="J44" s="22">
        <f t="shared" si="2"/>
        <v>50113.26</v>
      </c>
      <c r="K44" s="22">
        <f t="shared" si="0"/>
        <v>313866.76140056021</v>
      </c>
      <c r="L44" s="21">
        <v>6277345</v>
      </c>
      <c r="M44" s="6"/>
      <c r="N44" s="7"/>
      <c r="O44" s="7"/>
      <c r="P44" s="7"/>
    </row>
    <row r="45" spans="1:16" ht="204.75" x14ac:dyDescent="0.45">
      <c r="A45" s="39"/>
      <c r="B45" s="12">
        <v>38</v>
      </c>
      <c r="C45" s="28" t="s">
        <v>64</v>
      </c>
      <c r="D45" s="28" t="s">
        <v>135</v>
      </c>
      <c r="E45" s="33" t="s">
        <v>24</v>
      </c>
      <c r="F45" s="33"/>
      <c r="G45" s="25">
        <v>20</v>
      </c>
      <c r="H45" s="22">
        <v>173756.30252100842</v>
      </c>
      <c r="I45" s="22">
        <f t="shared" si="1"/>
        <v>173756</v>
      </c>
      <c r="J45" s="22">
        <f t="shared" si="2"/>
        <v>33013.64</v>
      </c>
      <c r="K45" s="22">
        <f t="shared" si="0"/>
        <v>206769.94252100843</v>
      </c>
      <c r="L45" s="21">
        <v>4135393</v>
      </c>
      <c r="M45" s="6"/>
      <c r="N45" s="7"/>
      <c r="O45" s="7"/>
      <c r="P45" s="7"/>
    </row>
    <row r="46" spans="1:16" ht="47.25" x14ac:dyDescent="0.45">
      <c r="A46" s="39"/>
      <c r="B46" s="12">
        <v>39</v>
      </c>
      <c r="C46" s="28" t="s">
        <v>65</v>
      </c>
      <c r="D46" s="28" t="s">
        <v>66</v>
      </c>
      <c r="E46" s="33" t="s">
        <v>4</v>
      </c>
      <c r="F46" s="33">
        <v>16</v>
      </c>
      <c r="G46" s="25">
        <v>1</v>
      </c>
      <c r="H46" s="22">
        <v>1000000</v>
      </c>
      <c r="I46" s="22">
        <f t="shared" si="1"/>
        <v>1000000</v>
      </c>
      <c r="J46" s="22">
        <f t="shared" si="2"/>
        <v>190000</v>
      </c>
      <c r="K46" s="22">
        <f t="shared" si="0"/>
        <v>1190000</v>
      </c>
      <c r="L46" s="21">
        <v>19040000</v>
      </c>
      <c r="M46" s="6"/>
      <c r="N46" s="7"/>
      <c r="O46" s="7"/>
      <c r="P46" s="7"/>
    </row>
    <row r="47" spans="1:16" ht="141.75" x14ac:dyDescent="0.45">
      <c r="A47" s="35"/>
      <c r="B47" s="12">
        <v>40</v>
      </c>
      <c r="C47" s="28" t="s">
        <v>158</v>
      </c>
      <c r="D47" s="28" t="s">
        <v>159</v>
      </c>
      <c r="E47" s="33" t="s">
        <v>4</v>
      </c>
      <c r="F47" s="33"/>
      <c r="G47" s="25">
        <v>125</v>
      </c>
      <c r="H47" s="22">
        <v>47378</v>
      </c>
      <c r="I47" s="22">
        <f t="shared" si="1"/>
        <v>47378</v>
      </c>
      <c r="J47" s="22">
        <f t="shared" si="2"/>
        <v>9001.82</v>
      </c>
      <c r="K47" s="22">
        <f t="shared" si="0"/>
        <v>56379.82</v>
      </c>
      <c r="L47" s="21">
        <v>7047478</v>
      </c>
      <c r="M47" s="6"/>
      <c r="N47" s="7"/>
      <c r="O47" s="7"/>
      <c r="P47" s="7"/>
    </row>
    <row r="48" spans="1:16" ht="378" x14ac:dyDescent="0.45">
      <c r="A48" s="40" t="s">
        <v>67</v>
      </c>
      <c r="B48" s="12">
        <v>41</v>
      </c>
      <c r="C48" s="28" t="s">
        <v>68</v>
      </c>
      <c r="D48" s="28" t="s">
        <v>69</v>
      </c>
      <c r="E48" s="33" t="s">
        <v>21</v>
      </c>
      <c r="F48" s="33">
        <v>24</v>
      </c>
      <c r="G48" s="25">
        <v>2</v>
      </c>
      <c r="H48" s="22">
        <v>365000</v>
      </c>
      <c r="I48" s="22">
        <f t="shared" si="1"/>
        <v>365000</v>
      </c>
      <c r="J48" s="22">
        <f t="shared" si="2"/>
        <v>69350</v>
      </c>
      <c r="K48" s="22">
        <f t="shared" ref="K48:K76" si="3">H48+J48</f>
        <v>434350</v>
      </c>
      <c r="L48" s="21">
        <v>20848800</v>
      </c>
      <c r="M48" s="6"/>
      <c r="N48" s="7"/>
      <c r="O48" s="7"/>
      <c r="P48" s="7"/>
    </row>
    <row r="49" spans="1:17" ht="362.25" x14ac:dyDescent="0.45">
      <c r="A49" s="40"/>
      <c r="B49" s="12">
        <v>42</v>
      </c>
      <c r="C49" s="28" t="s">
        <v>70</v>
      </c>
      <c r="D49" s="34" t="s">
        <v>71</v>
      </c>
      <c r="E49" s="33" t="s">
        <v>21</v>
      </c>
      <c r="F49" s="33">
        <v>24</v>
      </c>
      <c r="G49" s="25">
        <v>1</v>
      </c>
      <c r="H49" s="22">
        <v>371666.66666666669</v>
      </c>
      <c r="I49" s="22">
        <f t="shared" si="1"/>
        <v>371667</v>
      </c>
      <c r="J49" s="22">
        <f t="shared" si="2"/>
        <v>70616.73</v>
      </c>
      <c r="K49" s="22">
        <f t="shared" si="3"/>
        <v>442283.39666666667</v>
      </c>
      <c r="L49" s="21">
        <v>10614810</v>
      </c>
      <c r="M49" s="6"/>
      <c r="N49" s="7"/>
      <c r="O49" s="7"/>
      <c r="P49" s="7"/>
    </row>
    <row r="50" spans="1:17" ht="78.75" x14ac:dyDescent="0.45">
      <c r="A50" s="40"/>
      <c r="B50" s="12">
        <v>43</v>
      </c>
      <c r="C50" s="28" t="s">
        <v>72</v>
      </c>
      <c r="D50" s="34" t="s">
        <v>153</v>
      </c>
      <c r="E50" s="33" t="s">
        <v>24</v>
      </c>
      <c r="F50" s="33"/>
      <c r="G50" s="25">
        <v>120</v>
      </c>
      <c r="H50" s="22">
        <v>1606149</v>
      </c>
      <c r="I50" s="22">
        <f t="shared" si="1"/>
        <v>1606149</v>
      </c>
      <c r="J50" s="22">
        <f t="shared" si="2"/>
        <v>305168.31</v>
      </c>
      <c r="K50" s="22">
        <f t="shared" si="3"/>
        <v>1911317.31</v>
      </c>
      <c r="L50" s="21">
        <f>K50*G50</f>
        <v>229358077.20000002</v>
      </c>
      <c r="M50" s="6"/>
      <c r="N50" s="7"/>
      <c r="O50" s="7"/>
      <c r="P50" s="7"/>
      <c r="Q50" s="27"/>
    </row>
    <row r="51" spans="1:17" ht="47.25" x14ac:dyDescent="0.45">
      <c r="A51" s="40"/>
      <c r="B51" s="12">
        <v>43.1</v>
      </c>
      <c r="C51" s="28" t="s">
        <v>73</v>
      </c>
      <c r="D51" s="34" t="s">
        <v>74</v>
      </c>
      <c r="E51" s="33" t="s">
        <v>24</v>
      </c>
      <c r="F51" s="33"/>
      <c r="G51" s="25">
        <v>120</v>
      </c>
      <c r="H51" s="22">
        <v>196666.66666666666</v>
      </c>
      <c r="I51" s="22">
        <f t="shared" si="1"/>
        <v>196667</v>
      </c>
      <c r="J51" s="22">
        <f t="shared" si="2"/>
        <v>37366.730000000003</v>
      </c>
      <c r="K51" s="22">
        <f t="shared" si="3"/>
        <v>234033.39666666667</v>
      </c>
      <c r="L51" s="21">
        <v>28084048</v>
      </c>
      <c r="M51" s="6"/>
      <c r="N51" s="7"/>
      <c r="O51" s="7"/>
      <c r="P51" s="7"/>
      <c r="Q51" s="27"/>
    </row>
    <row r="52" spans="1:17" ht="63" x14ac:dyDescent="0.45">
      <c r="A52" s="40"/>
      <c r="B52" s="12">
        <v>43.2</v>
      </c>
      <c r="C52" s="28" t="s">
        <v>75</v>
      </c>
      <c r="D52" s="34" t="s">
        <v>154</v>
      </c>
      <c r="E52" s="33" t="s">
        <v>24</v>
      </c>
      <c r="F52" s="33"/>
      <c r="G52" s="25">
        <v>120</v>
      </c>
      <c r="H52" s="22">
        <v>145390</v>
      </c>
      <c r="I52" s="22">
        <f t="shared" si="1"/>
        <v>145390</v>
      </c>
      <c r="J52" s="22">
        <f t="shared" si="2"/>
        <v>27624.1</v>
      </c>
      <c r="K52" s="22">
        <f t="shared" si="3"/>
        <v>173014.1</v>
      </c>
      <c r="L52" s="21">
        <v>20761692</v>
      </c>
      <c r="M52" s="6"/>
      <c r="N52" s="7"/>
      <c r="O52" s="7"/>
      <c r="P52" s="7"/>
      <c r="Q52" s="27"/>
    </row>
    <row r="53" spans="1:17" ht="94.5" x14ac:dyDescent="0.45">
      <c r="A53" s="40"/>
      <c r="B53" s="12">
        <v>43.3</v>
      </c>
      <c r="C53" s="28" t="s">
        <v>76</v>
      </c>
      <c r="D53" s="34" t="s">
        <v>155</v>
      </c>
      <c r="E53" s="33" t="s">
        <v>24</v>
      </c>
      <c r="F53" s="33"/>
      <c r="G53" s="25">
        <v>120</v>
      </c>
      <c r="H53" s="22">
        <v>329800</v>
      </c>
      <c r="I53" s="22">
        <f t="shared" si="1"/>
        <v>329800</v>
      </c>
      <c r="J53" s="22">
        <f t="shared" si="2"/>
        <v>62662</v>
      </c>
      <c r="K53" s="22">
        <f t="shared" si="3"/>
        <v>392462</v>
      </c>
      <c r="L53" s="21">
        <v>47095440</v>
      </c>
      <c r="M53" s="6"/>
      <c r="N53" s="7"/>
      <c r="O53" s="7"/>
      <c r="P53" s="7"/>
      <c r="Q53" s="27"/>
    </row>
    <row r="54" spans="1:17" ht="283.5" x14ac:dyDescent="0.45">
      <c r="A54" s="40"/>
      <c r="B54" s="12">
        <v>44</v>
      </c>
      <c r="C54" s="28" t="s">
        <v>77</v>
      </c>
      <c r="D54" s="28" t="s">
        <v>78</v>
      </c>
      <c r="E54" s="33" t="s">
        <v>24</v>
      </c>
      <c r="F54" s="33"/>
      <c r="G54" s="25">
        <v>30</v>
      </c>
      <c r="H54" s="22">
        <v>385000</v>
      </c>
      <c r="I54" s="22">
        <f t="shared" si="1"/>
        <v>385000</v>
      </c>
      <c r="J54" s="22">
        <f t="shared" si="2"/>
        <v>73150</v>
      </c>
      <c r="K54" s="22">
        <f t="shared" si="3"/>
        <v>458150</v>
      </c>
      <c r="L54" s="21">
        <v>13744500</v>
      </c>
      <c r="M54" s="6"/>
      <c r="N54" s="7"/>
      <c r="O54" s="7"/>
      <c r="P54" s="7"/>
    </row>
    <row r="55" spans="1:17" ht="283.5" x14ac:dyDescent="0.45">
      <c r="A55" s="40"/>
      <c r="B55" s="12">
        <v>45</v>
      </c>
      <c r="C55" s="28" t="s">
        <v>79</v>
      </c>
      <c r="D55" s="28" t="s">
        <v>80</v>
      </c>
      <c r="E55" s="33" t="s">
        <v>24</v>
      </c>
      <c r="F55" s="33"/>
      <c r="G55" s="25">
        <v>30</v>
      </c>
      <c r="H55" s="22">
        <v>423333.33333333331</v>
      </c>
      <c r="I55" s="22">
        <f t="shared" si="1"/>
        <v>423333</v>
      </c>
      <c r="J55" s="22">
        <f t="shared" si="2"/>
        <v>80433.27</v>
      </c>
      <c r="K55" s="22">
        <f t="shared" si="3"/>
        <v>503766.60333333333</v>
      </c>
      <c r="L55" s="21">
        <v>15112988</v>
      </c>
      <c r="M55" s="6"/>
      <c r="N55" s="7"/>
      <c r="O55" s="7"/>
      <c r="P55" s="7"/>
    </row>
    <row r="56" spans="1:17" ht="283.5" x14ac:dyDescent="0.45">
      <c r="A56" s="40"/>
      <c r="B56" s="12">
        <v>46</v>
      </c>
      <c r="C56" s="28" t="s">
        <v>81</v>
      </c>
      <c r="D56" s="28" t="s">
        <v>82</v>
      </c>
      <c r="E56" s="33" t="s">
        <v>24</v>
      </c>
      <c r="F56" s="33"/>
      <c r="G56" s="25">
        <v>40</v>
      </c>
      <c r="H56" s="22">
        <v>462000</v>
      </c>
      <c r="I56" s="22">
        <f t="shared" si="1"/>
        <v>462000</v>
      </c>
      <c r="J56" s="22">
        <f t="shared" si="2"/>
        <v>87780</v>
      </c>
      <c r="K56" s="22">
        <f t="shared" si="3"/>
        <v>549780</v>
      </c>
      <c r="L56" s="21">
        <v>21991200</v>
      </c>
      <c r="M56" s="6"/>
      <c r="N56" s="7"/>
      <c r="O56" s="7"/>
      <c r="P56" s="7"/>
    </row>
    <row r="57" spans="1:17" ht="283.5" x14ac:dyDescent="0.45">
      <c r="A57" s="40"/>
      <c r="B57" s="12">
        <v>47</v>
      </c>
      <c r="C57" s="28" t="s">
        <v>83</v>
      </c>
      <c r="D57" s="28" t="s">
        <v>136</v>
      </c>
      <c r="E57" s="33" t="s">
        <v>24</v>
      </c>
      <c r="F57" s="33"/>
      <c r="G57" s="25">
        <v>30</v>
      </c>
      <c r="H57" s="22">
        <v>455000</v>
      </c>
      <c r="I57" s="22">
        <f t="shared" si="1"/>
        <v>455000</v>
      </c>
      <c r="J57" s="22">
        <f t="shared" si="2"/>
        <v>86450</v>
      </c>
      <c r="K57" s="22">
        <f t="shared" si="3"/>
        <v>541450</v>
      </c>
      <c r="L57" s="21">
        <v>16243500</v>
      </c>
      <c r="M57" s="6"/>
      <c r="N57" s="7"/>
      <c r="O57" s="7"/>
      <c r="P57" s="7"/>
    </row>
    <row r="58" spans="1:17" ht="63" x14ac:dyDescent="0.45">
      <c r="A58" s="40"/>
      <c r="B58" s="12">
        <v>48</v>
      </c>
      <c r="C58" s="28" t="s">
        <v>26</v>
      </c>
      <c r="D58" s="28" t="s">
        <v>84</v>
      </c>
      <c r="E58" s="33" t="s">
        <v>24</v>
      </c>
      <c r="F58" s="33">
        <v>5</v>
      </c>
      <c r="G58" s="25">
        <v>1</v>
      </c>
      <c r="H58" s="22">
        <v>293333.33333333331</v>
      </c>
      <c r="I58" s="22">
        <f t="shared" si="1"/>
        <v>293333</v>
      </c>
      <c r="J58" s="22">
        <f t="shared" si="2"/>
        <v>55733.270000000004</v>
      </c>
      <c r="K58" s="22">
        <f t="shared" si="3"/>
        <v>349066.60333333333</v>
      </c>
      <c r="L58" s="21">
        <v>1745331</v>
      </c>
      <c r="M58" s="6"/>
      <c r="N58" s="7"/>
      <c r="O58" s="7"/>
      <c r="P58" s="7"/>
    </row>
    <row r="59" spans="1:17" ht="63" x14ac:dyDescent="0.45">
      <c r="A59" s="40"/>
      <c r="B59" s="12">
        <v>49</v>
      </c>
      <c r="C59" s="28" t="s">
        <v>85</v>
      </c>
      <c r="D59" s="28" t="s">
        <v>152</v>
      </c>
      <c r="E59" s="33" t="s">
        <v>24</v>
      </c>
      <c r="F59" s="33"/>
      <c r="G59" s="25">
        <v>125</v>
      </c>
      <c r="H59" s="22">
        <v>3781512.6050420171</v>
      </c>
      <c r="I59" s="22">
        <f t="shared" si="1"/>
        <v>3781513</v>
      </c>
      <c r="J59" s="22">
        <f t="shared" si="2"/>
        <v>718487.47</v>
      </c>
      <c r="K59" s="22">
        <f t="shared" si="3"/>
        <v>4500000.0750420168</v>
      </c>
      <c r="L59" s="21">
        <v>562500000</v>
      </c>
      <c r="M59" s="6"/>
      <c r="N59" s="7"/>
      <c r="O59" s="7"/>
      <c r="P59" s="7"/>
    </row>
    <row r="60" spans="1:17" ht="78.75" x14ac:dyDescent="0.45">
      <c r="A60" s="40"/>
      <c r="B60" s="12">
        <v>50</v>
      </c>
      <c r="C60" s="28" t="s">
        <v>86</v>
      </c>
      <c r="D60" s="28" t="s">
        <v>87</v>
      </c>
      <c r="E60" s="33" t="s">
        <v>24</v>
      </c>
      <c r="F60" s="33">
        <v>5</v>
      </c>
      <c r="G60" s="25">
        <v>2</v>
      </c>
      <c r="H60" s="22">
        <v>416666.66666666669</v>
      </c>
      <c r="I60" s="22">
        <f t="shared" si="1"/>
        <v>416667</v>
      </c>
      <c r="J60" s="22">
        <f t="shared" si="2"/>
        <v>79166.73</v>
      </c>
      <c r="K60" s="22">
        <f t="shared" si="3"/>
        <v>495833.39666666667</v>
      </c>
      <c r="L60" s="21">
        <v>4958337</v>
      </c>
      <c r="M60" s="6"/>
      <c r="N60" s="7"/>
      <c r="O60" s="7"/>
      <c r="P60" s="7"/>
    </row>
    <row r="61" spans="1:17" ht="78.75" x14ac:dyDescent="0.45">
      <c r="A61" s="40"/>
      <c r="B61" s="12">
        <v>51</v>
      </c>
      <c r="C61" s="28" t="s">
        <v>88</v>
      </c>
      <c r="D61" s="28" t="s">
        <v>89</v>
      </c>
      <c r="E61" s="33" t="s">
        <v>28</v>
      </c>
      <c r="F61" s="33">
        <v>1</v>
      </c>
      <c r="G61" s="25">
        <v>1</v>
      </c>
      <c r="H61" s="22">
        <v>456666.66666666669</v>
      </c>
      <c r="I61" s="22">
        <f t="shared" si="1"/>
        <v>456667</v>
      </c>
      <c r="J61" s="22">
        <f t="shared" si="2"/>
        <v>86766.73</v>
      </c>
      <c r="K61" s="22">
        <f t="shared" si="3"/>
        <v>543433.39666666673</v>
      </c>
      <c r="L61" s="21">
        <v>543434</v>
      </c>
      <c r="M61" s="6"/>
      <c r="N61" s="7"/>
      <c r="O61" s="7"/>
      <c r="P61" s="7"/>
    </row>
    <row r="62" spans="1:17" ht="78.75" x14ac:dyDescent="0.45">
      <c r="A62" s="40"/>
      <c r="B62" s="12">
        <v>52</v>
      </c>
      <c r="C62" s="28" t="s">
        <v>34</v>
      </c>
      <c r="D62" s="28" t="s">
        <v>35</v>
      </c>
      <c r="E62" s="33" t="s">
        <v>24</v>
      </c>
      <c r="F62" s="33"/>
      <c r="G62" s="25">
        <v>220</v>
      </c>
      <c r="H62" s="22">
        <v>24666.666666666668</v>
      </c>
      <c r="I62" s="22">
        <f t="shared" si="1"/>
        <v>24667</v>
      </c>
      <c r="J62" s="22">
        <f t="shared" si="2"/>
        <v>4686.7300000000005</v>
      </c>
      <c r="K62" s="22">
        <f t="shared" si="3"/>
        <v>29353.396666666667</v>
      </c>
      <c r="L62" s="21">
        <v>6457821</v>
      </c>
      <c r="M62" s="6"/>
      <c r="N62" s="7"/>
      <c r="O62" s="7"/>
      <c r="P62" s="7"/>
    </row>
    <row r="63" spans="1:17" ht="78.75" x14ac:dyDescent="0.45">
      <c r="A63" s="40"/>
      <c r="B63" s="12">
        <v>53</v>
      </c>
      <c r="C63" s="28" t="s">
        <v>90</v>
      </c>
      <c r="D63" s="28" t="s">
        <v>91</v>
      </c>
      <c r="E63" s="33" t="s">
        <v>24</v>
      </c>
      <c r="F63" s="33"/>
      <c r="G63" s="25">
        <v>1</v>
      </c>
      <c r="H63" s="22">
        <v>2500000</v>
      </c>
      <c r="I63" s="22">
        <f t="shared" si="1"/>
        <v>2500000</v>
      </c>
      <c r="J63" s="22">
        <f t="shared" si="2"/>
        <v>475000</v>
      </c>
      <c r="K63" s="22">
        <f t="shared" si="3"/>
        <v>2975000</v>
      </c>
      <c r="L63" s="26">
        <v>2975000</v>
      </c>
      <c r="M63" s="6"/>
      <c r="N63" s="7"/>
      <c r="O63" s="7"/>
      <c r="P63" s="7"/>
    </row>
    <row r="64" spans="1:17" ht="204.75" x14ac:dyDescent="0.45">
      <c r="A64" s="41" t="s">
        <v>92</v>
      </c>
      <c r="B64" s="12">
        <v>54</v>
      </c>
      <c r="C64" s="28" t="s">
        <v>93</v>
      </c>
      <c r="D64" s="28" t="s">
        <v>94</v>
      </c>
      <c r="E64" s="33" t="s">
        <v>95</v>
      </c>
      <c r="F64" s="33">
        <v>10</v>
      </c>
      <c r="G64" s="25">
        <v>2</v>
      </c>
      <c r="H64" s="22">
        <v>371666.66666666669</v>
      </c>
      <c r="I64" s="22">
        <f t="shared" si="1"/>
        <v>371667</v>
      </c>
      <c r="J64" s="22">
        <f t="shared" si="2"/>
        <v>70616.73</v>
      </c>
      <c r="K64" s="22">
        <f t="shared" si="3"/>
        <v>442283.39666666667</v>
      </c>
      <c r="L64" s="21">
        <v>8845675</v>
      </c>
      <c r="M64" s="6"/>
      <c r="N64" s="7"/>
      <c r="O64" s="7"/>
      <c r="P64" s="7"/>
    </row>
    <row r="65" spans="1:16" ht="78.75" x14ac:dyDescent="0.45">
      <c r="A65" s="41"/>
      <c r="B65" s="12">
        <v>55</v>
      </c>
      <c r="C65" s="28" t="s">
        <v>96</v>
      </c>
      <c r="D65" s="28" t="s">
        <v>97</v>
      </c>
      <c r="E65" s="33" t="s">
        <v>24</v>
      </c>
      <c r="F65" s="33"/>
      <c r="G65" s="25">
        <v>50</v>
      </c>
      <c r="H65" s="22">
        <v>421666.66666666669</v>
      </c>
      <c r="I65" s="22">
        <f t="shared" si="1"/>
        <v>421667</v>
      </c>
      <c r="J65" s="22">
        <f t="shared" si="2"/>
        <v>80116.73</v>
      </c>
      <c r="K65" s="22">
        <f t="shared" si="3"/>
        <v>501783.39666666667</v>
      </c>
      <c r="L65" s="21">
        <v>25089187</v>
      </c>
      <c r="M65" s="6"/>
      <c r="N65" s="7"/>
      <c r="O65" s="7"/>
      <c r="P65" s="7"/>
    </row>
    <row r="66" spans="1:16" ht="94.5" x14ac:dyDescent="0.45">
      <c r="A66" s="41"/>
      <c r="B66" s="12">
        <v>56</v>
      </c>
      <c r="C66" s="28" t="s">
        <v>98</v>
      </c>
      <c r="D66" s="28" t="s">
        <v>137</v>
      </c>
      <c r="E66" s="33" t="s">
        <v>24</v>
      </c>
      <c r="F66" s="33"/>
      <c r="G66" s="25">
        <v>119</v>
      </c>
      <c r="H66" s="22">
        <v>300000</v>
      </c>
      <c r="I66" s="22">
        <f t="shared" si="1"/>
        <v>300000</v>
      </c>
      <c r="J66" s="22">
        <f t="shared" si="2"/>
        <v>57000</v>
      </c>
      <c r="K66" s="22">
        <f t="shared" si="3"/>
        <v>357000</v>
      </c>
      <c r="L66" s="21">
        <v>42483000</v>
      </c>
      <c r="M66" s="6"/>
      <c r="N66" s="7"/>
      <c r="O66" s="7"/>
      <c r="P66" s="7"/>
    </row>
    <row r="67" spans="1:16" ht="47.25" x14ac:dyDescent="0.45">
      <c r="A67" s="41"/>
      <c r="B67" s="12">
        <v>57</v>
      </c>
      <c r="C67" s="28" t="s">
        <v>99</v>
      </c>
      <c r="D67" s="28" t="s">
        <v>100</v>
      </c>
      <c r="E67" s="33" t="s">
        <v>24</v>
      </c>
      <c r="F67" s="33"/>
      <c r="G67" s="25">
        <v>50</v>
      </c>
      <c r="H67" s="22">
        <v>21833.333333333332</v>
      </c>
      <c r="I67" s="22">
        <f t="shared" si="1"/>
        <v>21833</v>
      </c>
      <c r="J67" s="22">
        <f t="shared" si="2"/>
        <v>4148.2700000000004</v>
      </c>
      <c r="K67" s="22">
        <f t="shared" si="3"/>
        <v>25981.603333333333</v>
      </c>
      <c r="L67" s="21">
        <v>1299064</v>
      </c>
      <c r="M67" s="6"/>
      <c r="N67" s="7"/>
      <c r="O67" s="7"/>
      <c r="P67" s="7"/>
    </row>
    <row r="68" spans="1:16" ht="220.5" x14ac:dyDescent="0.45">
      <c r="A68" s="41"/>
      <c r="B68" s="12">
        <v>58</v>
      </c>
      <c r="C68" s="28" t="s">
        <v>101</v>
      </c>
      <c r="D68" s="28" t="s">
        <v>102</v>
      </c>
      <c r="E68" s="33" t="s">
        <v>24</v>
      </c>
      <c r="F68" s="33">
        <v>40</v>
      </c>
      <c r="G68" s="25">
        <v>1</v>
      </c>
      <c r="H68" s="22">
        <v>1966666.6666666667</v>
      </c>
      <c r="I68" s="22">
        <f t="shared" si="1"/>
        <v>1966667</v>
      </c>
      <c r="J68" s="22">
        <f t="shared" si="2"/>
        <v>373666.73</v>
      </c>
      <c r="K68" s="22">
        <f t="shared" si="3"/>
        <v>2340333.3966666665</v>
      </c>
      <c r="L68" s="21">
        <v>93613349</v>
      </c>
      <c r="M68" s="6"/>
      <c r="N68" s="7"/>
      <c r="O68" s="7"/>
      <c r="P68" s="7"/>
    </row>
    <row r="69" spans="1:16" ht="110.25" x14ac:dyDescent="0.45">
      <c r="A69" s="41"/>
      <c r="B69" s="12">
        <v>59</v>
      </c>
      <c r="C69" s="28" t="s">
        <v>103</v>
      </c>
      <c r="D69" s="28" t="s">
        <v>104</v>
      </c>
      <c r="E69" s="33" t="s">
        <v>24</v>
      </c>
      <c r="F69" s="33"/>
      <c r="G69" s="25">
        <v>1</v>
      </c>
      <c r="H69" s="22">
        <v>3500000</v>
      </c>
      <c r="I69" s="22">
        <f t="shared" si="1"/>
        <v>3500000</v>
      </c>
      <c r="J69" s="22">
        <f t="shared" si="2"/>
        <v>665000</v>
      </c>
      <c r="K69" s="22">
        <f t="shared" si="3"/>
        <v>4165000</v>
      </c>
      <c r="L69" s="21">
        <v>4165000</v>
      </c>
      <c r="M69" s="6"/>
      <c r="N69" s="7"/>
      <c r="O69" s="7"/>
      <c r="P69" s="7"/>
    </row>
    <row r="70" spans="1:16" ht="94.5" x14ac:dyDescent="0.45">
      <c r="A70" s="41"/>
      <c r="B70" s="12">
        <v>60</v>
      </c>
      <c r="C70" s="28" t="s">
        <v>88</v>
      </c>
      <c r="D70" s="28" t="s">
        <v>105</v>
      </c>
      <c r="E70" s="33" t="s">
        <v>28</v>
      </c>
      <c r="F70" s="33">
        <v>15</v>
      </c>
      <c r="G70" s="25">
        <v>1</v>
      </c>
      <c r="H70" s="22">
        <v>293333.33333333331</v>
      </c>
      <c r="I70" s="22">
        <f t="shared" si="1"/>
        <v>293333</v>
      </c>
      <c r="J70" s="22">
        <f t="shared" si="2"/>
        <v>55733.270000000004</v>
      </c>
      <c r="K70" s="22">
        <f t="shared" si="3"/>
        <v>349066.60333333333</v>
      </c>
      <c r="L70" s="21">
        <v>5235994</v>
      </c>
      <c r="M70" s="6"/>
      <c r="N70" s="7"/>
      <c r="O70" s="7"/>
      <c r="P70" s="7"/>
    </row>
    <row r="71" spans="1:16" ht="236.25" x14ac:dyDescent="0.45">
      <c r="A71" s="41"/>
      <c r="B71" s="12">
        <v>61</v>
      </c>
      <c r="C71" s="28" t="s">
        <v>106</v>
      </c>
      <c r="D71" s="28" t="s">
        <v>107</v>
      </c>
      <c r="E71" s="33" t="s">
        <v>21</v>
      </c>
      <c r="F71" s="33">
        <v>15</v>
      </c>
      <c r="G71" s="25">
        <v>1</v>
      </c>
      <c r="H71" s="22">
        <v>388333.33333333331</v>
      </c>
      <c r="I71" s="22">
        <f t="shared" si="1"/>
        <v>388333</v>
      </c>
      <c r="J71" s="22">
        <f t="shared" si="2"/>
        <v>73783.27</v>
      </c>
      <c r="K71" s="22">
        <f t="shared" si="3"/>
        <v>462116.60333333333</v>
      </c>
      <c r="L71" s="21">
        <v>6931744</v>
      </c>
      <c r="M71" s="6"/>
      <c r="N71" s="7"/>
      <c r="O71" s="7"/>
      <c r="P71" s="7"/>
    </row>
    <row r="72" spans="1:16" ht="94.5" x14ac:dyDescent="0.45">
      <c r="A72" s="41"/>
      <c r="B72" s="12">
        <v>62</v>
      </c>
      <c r="C72" s="28" t="s">
        <v>22</v>
      </c>
      <c r="D72" s="28" t="s">
        <v>108</v>
      </c>
      <c r="E72" s="33" t="s">
        <v>24</v>
      </c>
      <c r="F72" s="33"/>
      <c r="G72" s="25">
        <v>375</v>
      </c>
      <c r="H72" s="22">
        <v>24666.666666666668</v>
      </c>
      <c r="I72" s="22">
        <f t="shared" si="1"/>
        <v>24667</v>
      </c>
      <c r="J72" s="22">
        <f t="shared" si="2"/>
        <v>4686.7300000000005</v>
      </c>
      <c r="K72" s="22">
        <f t="shared" si="3"/>
        <v>29353.396666666667</v>
      </c>
      <c r="L72" s="21">
        <v>11007649</v>
      </c>
      <c r="M72" s="6"/>
      <c r="N72" s="7"/>
      <c r="O72" s="7"/>
      <c r="P72" s="7"/>
    </row>
    <row r="73" spans="1:16" ht="94.5" x14ac:dyDescent="0.45">
      <c r="A73" s="41"/>
      <c r="B73" s="12">
        <v>63</v>
      </c>
      <c r="C73" s="28" t="s">
        <v>26</v>
      </c>
      <c r="D73" s="28" t="s">
        <v>109</v>
      </c>
      <c r="E73" s="33" t="s">
        <v>28</v>
      </c>
      <c r="F73" s="33">
        <v>1</v>
      </c>
      <c r="G73" s="25">
        <v>1</v>
      </c>
      <c r="H73" s="22">
        <v>456666.66666666669</v>
      </c>
      <c r="I73" s="22">
        <f t="shared" ref="I73:I76" si="4">ROUND(H73,0)</f>
        <v>456667</v>
      </c>
      <c r="J73" s="22">
        <f t="shared" ref="J73:J76" si="5">I73*0.19</f>
        <v>86766.73</v>
      </c>
      <c r="K73" s="22">
        <f t="shared" si="3"/>
        <v>543433.39666666673</v>
      </c>
      <c r="L73" s="21">
        <v>543434</v>
      </c>
      <c r="M73" s="6"/>
      <c r="N73" s="7"/>
      <c r="O73" s="7"/>
      <c r="P73" s="7"/>
    </row>
    <row r="74" spans="1:16" ht="267.75" x14ac:dyDescent="0.45">
      <c r="A74" s="41"/>
      <c r="B74" s="12">
        <v>64</v>
      </c>
      <c r="C74" s="28" t="s">
        <v>110</v>
      </c>
      <c r="D74" s="28" t="s">
        <v>111</v>
      </c>
      <c r="E74" s="33" t="s">
        <v>112</v>
      </c>
      <c r="F74" s="33">
        <v>1</v>
      </c>
      <c r="G74" s="25">
        <v>1</v>
      </c>
      <c r="H74" s="22">
        <v>690000</v>
      </c>
      <c r="I74" s="22">
        <f t="shared" si="4"/>
        <v>690000</v>
      </c>
      <c r="J74" s="22">
        <f t="shared" si="5"/>
        <v>131100</v>
      </c>
      <c r="K74" s="22">
        <f t="shared" si="3"/>
        <v>821100</v>
      </c>
      <c r="L74" s="21">
        <v>821100</v>
      </c>
      <c r="M74" s="6"/>
      <c r="N74" s="7"/>
      <c r="O74" s="7"/>
      <c r="P74" s="7"/>
    </row>
    <row r="75" spans="1:16" ht="78.75" x14ac:dyDescent="0.45">
      <c r="A75" s="41"/>
      <c r="B75" s="12">
        <v>65</v>
      </c>
      <c r="C75" s="28" t="s">
        <v>113</v>
      </c>
      <c r="D75" s="28" t="s">
        <v>35</v>
      </c>
      <c r="E75" s="33" t="s">
        <v>24</v>
      </c>
      <c r="F75" s="33"/>
      <c r="G75" s="25">
        <v>120</v>
      </c>
      <c r="H75" s="22">
        <v>24666.666666666668</v>
      </c>
      <c r="I75" s="22">
        <f t="shared" si="4"/>
        <v>24667</v>
      </c>
      <c r="J75" s="22">
        <f t="shared" si="5"/>
        <v>4686.7300000000005</v>
      </c>
      <c r="K75" s="22">
        <f t="shared" si="3"/>
        <v>29353.396666666667</v>
      </c>
      <c r="L75" s="21">
        <v>3522448</v>
      </c>
      <c r="M75" s="6"/>
      <c r="N75" s="7"/>
      <c r="O75" s="7"/>
      <c r="P75" s="7"/>
    </row>
    <row r="76" spans="1:16" ht="283.5" x14ac:dyDescent="0.45">
      <c r="A76" s="41"/>
      <c r="B76" s="12">
        <v>66</v>
      </c>
      <c r="C76" s="28" t="s">
        <v>114</v>
      </c>
      <c r="D76" s="28" t="s">
        <v>138</v>
      </c>
      <c r="E76" s="33" t="s">
        <v>24</v>
      </c>
      <c r="F76" s="33"/>
      <c r="G76" s="25">
        <v>120</v>
      </c>
      <c r="H76" s="22">
        <v>144968.48739495798</v>
      </c>
      <c r="I76" s="22">
        <f t="shared" si="4"/>
        <v>144968</v>
      </c>
      <c r="J76" s="22">
        <f t="shared" si="5"/>
        <v>27543.920000000002</v>
      </c>
      <c r="K76" s="22">
        <f t="shared" si="3"/>
        <v>172512.40739495799</v>
      </c>
      <c r="L76" s="21">
        <v>20701430</v>
      </c>
      <c r="M76" s="6"/>
      <c r="N76" s="7"/>
      <c r="O76" s="7"/>
      <c r="P76" s="7"/>
    </row>
    <row r="77" spans="1:16" s="18" customFormat="1" ht="33.75" x14ac:dyDescent="0.45">
      <c r="A77" s="13"/>
      <c r="B77" s="14"/>
      <c r="C77" s="15"/>
      <c r="D77" s="15"/>
      <c r="E77" s="16"/>
      <c r="F77" s="16"/>
      <c r="G77" s="17"/>
      <c r="H77" s="47" t="s">
        <v>123</v>
      </c>
      <c r="I77" s="47"/>
      <c r="J77" s="47"/>
      <c r="K77" s="47"/>
      <c r="L77" s="20">
        <f>SUM(L8:L76)</f>
        <v>1713335185.2</v>
      </c>
      <c r="M77" s="46" t="s">
        <v>122</v>
      </c>
      <c r="N77" s="46"/>
      <c r="O77" s="46"/>
      <c r="P77" s="19"/>
    </row>
    <row r="78" spans="1:16" s="18" customFormat="1" ht="33.75" x14ac:dyDescent="0.25">
      <c r="A78" s="13"/>
      <c r="B78" s="14"/>
      <c r="C78" s="15"/>
      <c r="D78" s="15"/>
      <c r="E78" s="16"/>
      <c r="F78" s="16"/>
      <c r="G78" s="17"/>
      <c r="H78" s="4"/>
      <c r="I78" s="4"/>
      <c r="J78" s="4"/>
      <c r="K78" s="4"/>
      <c r="L78" s="4"/>
    </row>
    <row r="79" spans="1:16" s="18" customFormat="1" ht="33.75" x14ac:dyDescent="0.25">
      <c r="A79" s="13"/>
      <c r="B79" s="14"/>
      <c r="C79" s="15"/>
      <c r="D79" s="15"/>
      <c r="E79" s="16"/>
      <c r="F79" s="16"/>
      <c r="G79" s="17"/>
      <c r="H79" s="4"/>
      <c r="I79" s="4"/>
      <c r="J79" s="4"/>
      <c r="K79" s="4"/>
      <c r="L79" s="4"/>
    </row>
    <row r="80" spans="1:16" ht="15.75" x14ac:dyDescent="0.25">
      <c r="A80" s="2" t="s">
        <v>115</v>
      </c>
      <c r="B80" s="1"/>
      <c r="C80" s="1"/>
      <c r="D80" s="1"/>
      <c r="E80" s="1"/>
      <c r="F80" s="1"/>
      <c r="G80" s="1"/>
      <c r="H80" s="5"/>
      <c r="I80" s="5"/>
      <c r="J80" s="5"/>
      <c r="K80" s="5"/>
    </row>
    <row r="81" spans="1:11" ht="15.6" customHeight="1" x14ac:dyDescent="0.25">
      <c r="A81" s="42" t="s">
        <v>151</v>
      </c>
      <c r="B81" s="42"/>
      <c r="C81" s="42"/>
      <c r="D81" s="42"/>
      <c r="E81" s="42"/>
      <c r="F81" s="42"/>
      <c r="G81" s="42"/>
      <c r="H81" s="42"/>
      <c r="I81" s="42"/>
      <c r="J81" s="42"/>
      <c r="K81" s="42"/>
    </row>
    <row r="82" spans="1:11" ht="15.6" customHeight="1" x14ac:dyDescent="0.25">
      <c r="A82" s="42" t="s">
        <v>157</v>
      </c>
      <c r="B82" s="42"/>
      <c r="C82" s="42"/>
      <c r="D82" s="42"/>
      <c r="E82" s="42"/>
      <c r="F82" s="42"/>
      <c r="G82" s="42"/>
      <c r="H82" s="42"/>
      <c r="I82" s="42"/>
      <c r="J82" s="42"/>
      <c r="K82" s="42"/>
    </row>
    <row r="83" spans="1:11" ht="15.75" x14ac:dyDescent="0.25">
      <c r="A83" s="43"/>
      <c r="B83" s="43"/>
      <c r="C83" s="43"/>
      <c r="D83" s="43"/>
      <c r="E83" s="43"/>
      <c r="F83" s="43"/>
      <c r="G83" s="43"/>
      <c r="H83" s="43"/>
      <c r="I83" s="43"/>
      <c r="J83" s="43"/>
      <c r="K83" s="43"/>
    </row>
  </sheetData>
  <mergeCells count="13">
    <mergeCell ref="A82:K82"/>
    <mergeCell ref="A83:K83"/>
    <mergeCell ref="H5:L6"/>
    <mergeCell ref="M5:P6"/>
    <mergeCell ref="M77:O77"/>
    <mergeCell ref="H77:K77"/>
    <mergeCell ref="A8:A10"/>
    <mergeCell ref="A11:A31"/>
    <mergeCell ref="A2:P4"/>
    <mergeCell ref="A32:A46"/>
    <mergeCell ref="A48:A63"/>
    <mergeCell ref="A64:A76"/>
    <mergeCell ref="A81:K81"/>
  </mergeCells>
  <pageMargins left="0.7" right="0.7" top="0.75" bottom="0.75" header="0.3" footer="0.3"/>
  <pageSetup paperSize="9"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electro</cp:lastModifiedBy>
  <dcterms:created xsi:type="dcterms:W3CDTF">2026-07-06T15:52:52Z</dcterms:created>
  <dcterms:modified xsi:type="dcterms:W3CDTF">2026-08-18T21:03:54Z</dcterms:modified>
</cp:coreProperties>
</file>