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4.Proyectos\Aguachica\02.TRANSITO AGUACHICA\MANTENIMIENTO SEMAFORIZACION 2026\Requsitos_xra_Montar\"/>
    </mc:Choice>
  </mc:AlternateContent>
  <xr:revisionPtr revIDLastSave="0" documentId="8_{7677A898-D230-4309-8E8B-FDA889ACC09F}" xr6:coauthVersionLast="47" xr6:coauthVersionMax="47" xr10:uidLastSave="{00000000-0000-0000-0000-000000000000}"/>
  <bookViews>
    <workbookView xWindow="555" yWindow="525" windowWidth="18540" windowHeight="8925" xr2:uid="{79C454F2-0D5F-431D-B9E9-6A7FFA22503E}"/>
  </bookViews>
  <sheets>
    <sheet name="V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6" i="2" l="1"/>
  <c r="E18" i="2" s="1"/>
  <c r="E3" i="2" l="1"/>
  <c r="E4" i="2"/>
  <c r="E10" i="2"/>
  <c r="E7" i="2"/>
  <c r="E20" i="2"/>
  <c r="E12" i="2"/>
  <c r="E21" i="2"/>
  <c r="E24" i="2"/>
  <c r="E11" i="2"/>
  <c r="E15" i="2"/>
  <c r="E2" i="2"/>
  <c r="E19" i="2"/>
  <c r="E5" i="2"/>
  <c r="E13" i="2"/>
  <c r="E22" i="2"/>
  <c r="E6" i="2"/>
  <c r="E14" i="2"/>
  <c r="E23" i="2"/>
  <c r="E8" i="2"/>
  <c r="E17" i="2"/>
  <c r="E25" i="2"/>
  <c r="E16" i="2"/>
  <c r="E9" i="2"/>
  <c r="E26" i="2" l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</calcChain>
</file>

<file path=xl/sharedStrings.xml><?xml version="1.0" encoding="utf-8"?>
<sst xmlns="http://schemas.openxmlformats.org/spreadsheetml/2006/main" count="60" uniqueCount="38">
  <si>
    <t>ÍTEM</t>
  </si>
  <si>
    <t>BIEN</t>
  </si>
  <si>
    <t>VALOR PARCIAL</t>
  </si>
  <si>
    <t>PORCENTAJE DE PARTICIPACIÓN</t>
  </si>
  <si>
    <t>BIENES DENTRO DEL 80% ACUMULADO</t>
  </si>
  <si>
    <t>PORCENTAJE ACUMULADO</t>
  </si>
  <si>
    <t>DENTRO DEL 80% DE PARTICIPACIÓN</t>
  </si>
  <si>
    <t>FUERA DEL 80% DE PARTICIPACIÓN</t>
  </si>
  <si>
    <t>TOTAL</t>
  </si>
  <si>
    <t>PROMEDIO DE PORCENTAJE DE PARTICIPACIÓN: (75,64%/7) = 10,8%</t>
  </si>
  <si>
    <t>BIEN RELEVANTE &gt; 10,8%</t>
  </si>
  <si>
    <t>BIEN NO RELEVANTE &lt; 10,8%</t>
  </si>
  <si>
    <t>Cable encauchetado calibre N6 AWG Monofásico, Cable encauchetado 3×6 AWG THHN 90°C Multiflex,</t>
  </si>
  <si>
    <t>ML</t>
  </si>
  <si>
    <t>Tubo Metálico IMC Conduit Galvanizado de 1 Pulgadas x 3 mts</t>
  </si>
  <si>
    <t>UND</t>
  </si>
  <si>
    <t xml:space="preserve">Capacete Roscado en Aluminio para Tuberia IMC de 1 </t>
  </si>
  <si>
    <t>Conector de Tornillo de Perforacion de Chaqueta Aislada</t>
  </si>
  <si>
    <t xml:space="preserve">BandIt Acero Inoxidable de 3-4 + evillas </t>
  </si>
  <si>
    <t>Caja Contador Monofasica Policab para 1 Medidor Policarbonato 30 X 20 X 16</t>
  </si>
  <si>
    <t>Contador Electronico Monofasico 5-100A LCD</t>
  </si>
  <si>
    <t>Interruptor Breaker R. DIN 25A 2P</t>
  </si>
  <si>
    <t>Kit de Puesta a Tierra 15kV 1000 a 1250kcmi</t>
  </si>
  <si>
    <t>Tapa (Fundida) 50X50</t>
  </si>
  <si>
    <t>Protector de Sobretension Dps Ac 2 Polos 275 Vac</t>
  </si>
  <si>
    <t xml:space="preserve">Sistema de control con 16 salidas en control con tarjeta potencia protecciones AC breaker y DPS, fuente DC y salidas auxiliares AC de fácil programación de tiempos. </t>
  </si>
  <si>
    <t>cable de cobre encauchetado 4 x 18 AWG</t>
  </si>
  <si>
    <t>Borna Tipo Tornillo para Cables 22- 8</t>
  </si>
  <si>
    <t>Riel DIN Omega Perforado</t>
  </si>
  <si>
    <t>Chapa Tipo Bombín 16cm Para Gabinetes Eléctricos</t>
  </si>
  <si>
    <t>Chapa Doble Ranura Para Gabinetes Eléctricos</t>
  </si>
  <si>
    <t xml:space="preserve">Lampara Semaforo Peatonal LED AX-SMP30 led 200mm figura </t>
  </si>
  <si>
    <t>Chasis Housing de Policarbonato: Estructura de alta resistencia al impacto</t>
  </si>
  <si>
    <t>Lampara Semaforo Vehicular  LED AX-SMP31 led 200mm 100.000 horas</t>
  </si>
  <si>
    <t xml:space="preserve">Gorra Semaforo Veicular  LED AX-SMP31 led 200mm </t>
  </si>
  <si>
    <t xml:space="preserve">Lampara contador regresivo Semaforo Vehicular  LED AX-SMP32 led 200mm </t>
  </si>
  <si>
    <t xml:space="preserve">Cinta led de apoyo visual semaforo vehicular exterior </t>
  </si>
  <si>
    <t xml:space="preserve">Fuente DC de 12v 20A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</si>
</sst>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[$$-240A]\ * #,##0.00_-;\-[$$-240A]\ * #,##0.00_-;_-[$$-240A]\ * &quot;-&quot;??_-;_-@_-"/>
    <numFmt numFmtId="169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color theme="1"/>
      <name val="Century Gothic"/>
      <family val="2"/>
    </font>
    <font>
      <sz val="9"/>
      <name val="Century Gothic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5" xfId="2" applyNumberFormat="1" applyFont="1" applyFill="1" applyBorder="1" applyAlignment="1">
      <alignment horizontal="center" vertical="center"/>
    </xf>
    <xf numFmtId="167" fontId="4" fillId="0" borderId="1" xfId="3" applyNumberFormat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2" fontId="5" fillId="5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left" wrapText="1"/>
    </xf>
    <xf numFmtId="0" fontId="5" fillId="5" borderId="4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167" fontId="4" fillId="0" borderId="1" xfId="3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9" fontId="3" fillId="0" borderId="6" xfId="1" applyNumberFormat="1" applyFont="1" applyFill="1" applyBorder="1" applyAlignment="1">
      <alignment horizontal="center" vertical="center"/>
    </xf>
    <xf numFmtId="169" fontId="6" fillId="0" borderId="1" xfId="0" applyNumberFormat="1" applyFont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4">
    <cellStyle name="Millares [0] 2" xfId="2" xr:uid="{7A24490D-EA7D-472B-BA27-B77A6FE8C4A4}"/>
    <cellStyle name="Moneda" xfId="1" builtinId="4"/>
    <cellStyle name="Moneda 3" xfId="3" xr:uid="{8A7EF4DC-236E-4AC6-BC73-DB5D324E04B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6004D-3BF2-4AB9-9845-A0DAE24F19EE}">
  <dimension ref="A1:H26"/>
  <sheetViews>
    <sheetView tabSelected="1" zoomScale="85" zoomScaleNormal="85" workbookViewId="0">
      <selection activeCell="C27" sqref="A27:XFD35"/>
    </sheetView>
  </sheetViews>
  <sheetFormatPr baseColWidth="10" defaultColWidth="10.85546875" defaultRowHeight="15" x14ac:dyDescent="0.25"/>
  <cols>
    <col min="1" max="1" width="5.42578125" style="2" bestFit="1" customWidth="1"/>
    <col min="2" max="2" width="49.140625" style="1" customWidth="1"/>
    <col min="3" max="3" width="4" style="1" customWidth="1"/>
    <col min="4" max="4" width="15.140625" style="2" customWidth="1"/>
    <col min="5" max="5" width="14" style="2" customWidth="1"/>
    <col min="6" max="6" width="13.7109375" style="2" customWidth="1"/>
    <col min="7" max="7" width="14.42578125" style="2" customWidth="1"/>
    <col min="8" max="8" width="15.42578125" style="2" customWidth="1"/>
    <col min="9" max="16384" width="10.85546875" style="2"/>
  </cols>
  <sheetData>
    <row r="1" spans="1:8" ht="76.5" customHeight="1" x14ac:dyDescent="0.25">
      <c r="A1" s="3" t="s">
        <v>0</v>
      </c>
      <c r="B1" s="4" t="s">
        <v>1</v>
      </c>
      <c r="C1" s="27" t="s">
        <v>2</v>
      </c>
      <c r="D1" s="28"/>
      <c r="E1" s="4" t="s">
        <v>3</v>
      </c>
      <c r="F1" s="4" t="s">
        <v>5</v>
      </c>
      <c r="G1" s="4" t="s">
        <v>4</v>
      </c>
      <c r="H1" s="4" t="s">
        <v>9</v>
      </c>
    </row>
    <row r="2" spans="1:8" ht="42" customHeight="1" x14ac:dyDescent="0.3">
      <c r="A2" s="5">
        <v>1</v>
      </c>
      <c r="B2" s="6" t="s">
        <v>25</v>
      </c>
      <c r="C2" s="7" t="s">
        <v>15</v>
      </c>
      <c r="D2" s="25">
        <v>3300000</v>
      </c>
      <c r="E2" s="8">
        <f t="shared" ref="E2:E15" si="0">(D2*100)/$D$26</f>
        <v>48.485204666333637</v>
      </c>
      <c r="F2" s="8">
        <f>E2</f>
        <v>48.485204666333637</v>
      </c>
      <c r="G2" s="9" t="s">
        <v>6</v>
      </c>
      <c r="H2" s="10" t="s">
        <v>10</v>
      </c>
    </row>
    <row r="3" spans="1:8" ht="28.5" x14ac:dyDescent="0.3">
      <c r="A3" s="5">
        <v>2</v>
      </c>
      <c r="B3" s="6" t="s">
        <v>32</v>
      </c>
      <c r="C3" s="11" t="s">
        <v>15</v>
      </c>
      <c r="D3" s="25">
        <v>1000000</v>
      </c>
      <c r="E3" s="8">
        <f t="shared" si="0"/>
        <v>14.692486262525344</v>
      </c>
      <c r="F3" s="8">
        <f>F2+E3</f>
        <v>63.177690928858979</v>
      </c>
      <c r="G3" s="12"/>
      <c r="H3" s="10"/>
    </row>
    <row r="4" spans="1:8" ht="28.5" x14ac:dyDescent="0.3">
      <c r="A4" s="5">
        <v>3</v>
      </c>
      <c r="B4" s="6" t="s">
        <v>33</v>
      </c>
      <c r="C4" s="11" t="s">
        <v>15</v>
      </c>
      <c r="D4" s="25">
        <v>300000</v>
      </c>
      <c r="E4" s="8">
        <f t="shared" si="0"/>
        <v>4.4077458787576029</v>
      </c>
      <c r="F4" s="8">
        <f t="shared" ref="F4:F25" si="1">F3+E4</f>
        <v>67.585436807616588</v>
      </c>
      <c r="G4" s="12"/>
      <c r="H4" s="13" t="s">
        <v>11</v>
      </c>
    </row>
    <row r="5" spans="1:8" ht="28.5" x14ac:dyDescent="0.3">
      <c r="A5" s="5">
        <v>4</v>
      </c>
      <c r="B5" s="6" t="s">
        <v>31</v>
      </c>
      <c r="C5" s="11" t="s">
        <v>15</v>
      </c>
      <c r="D5" s="25">
        <v>200000</v>
      </c>
      <c r="E5" s="8">
        <f t="shared" si="0"/>
        <v>2.9384972525050688</v>
      </c>
      <c r="F5" s="8">
        <f t="shared" si="1"/>
        <v>70.523934060121661</v>
      </c>
      <c r="G5" s="12"/>
      <c r="H5" s="13"/>
    </row>
    <row r="6" spans="1:8" x14ac:dyDescent="0.3">
      <c r="A6" s="5">
        <v>5</v>
      </c>
      <c r="B6" s="6" t="s">
        <v>22</v>
      </c>
      <c r="C6" s="7" t="s">
        <v>15</v>
      </c>
      <c r="D6" s="25">
        <v>326000</v>
      </c>
      <c r="E6" s="8">
        <f t="shared" si="0"/>
        <v>4.7897505215832625</v>
      </c>
      <c r="F6" s="8">
        <f t="shared" si="1"/>
        <v>75.313684581704919</v>
      </c>
      <c r="G6" s="12"/>
      <c r="H6" s="13"/>
    </row>
    <row r="7" spans="1:8" x14ac:dyDescent="0.3">
      <c r="A7" s="5">
        <v>6</v>
      </c>
      <c r="B7" s="14" t="s">
        <v>20</v>
      </c>
      <c r="C7" s="7" t="s">
        <v>15</v>
      </c>
      <c r="D7" s="25">
        <v>150000</v>
      </c>
      <c r="E7" s="8">
        <f t="shared" si="0"/>
        <v>2.2038729393788015</v>
      </c>
      <c r="F7" s="8">
        <f t="shared" si="1"/>
        <v>77.517557521083717</v>
      </c>
      <c r="G7" s="12"/>
      <c r="H7" s="13"/>
    </row>
    <row r="8" spans="1:8" x14ac:dyDescent="0.3">
      <c r="A8" s="5">
        <v>7</v>
      </c>
      <c r="B8" s="6" t="s">
        <v>24</v>
      </c>
      <c r="C8" s="7" t="s">
        <v>15</v>
      </c>
      <c r="D8" s="25">
        <v>150000</v>
      </c>
      <c r="E8" s="8">
        <f t="shared" si="0"/>
        <v>2.2038729393788015</v>
      </c>
      <c r="F8" s="8">
        <f t="shared" si="1"/>
        <v>79.721430460462514</v>
      </c>
      <c r="G8" s="15"/>
      <c r="H8" s="13"/>
    </row>
    <row r="9" spans="1:8" x14ac:dyDescent="0.3">
      <c r="A9" s="5">
        <v>8</v>
      </c>
      <c r="B9" s="6" t="s">
        <v>23</v>
      </c>
      <c r="C9" s="7" t="s">
        <v>15</v>
      </c>
      <c r="D9" s="25">
        <v>120000</v>
      </c>
      <c r="E9" s="16">
        <f t="shared" si="0"/>
        <v>1.7630983515030414</v>
      </c>
      <c r="F9" s="16">
        <f t="shared" si="1"/>
        <v>81.484528811965561</v>
      </c>
      <c r="G9" s="13" t="s">
        <v>7</v>
      </c>
      <c r="H9" s="13"/>
    </row>
    <row r="10" spans="1:8" x14ac:dyDescent="0.3">
      <c r="A10" s="5">
        <v>9</v>
      </c>
      <c r="B10" s="6" t="s">
        <v>29</v>
      </c>
      <c r="C10" s="7" t="s">
        <v>15</v>
      </c>
      <c r="D10" s="25">
        <v>100000</v>
      </c>
      <c r="E10" s="16">
        <f t="shared" si="0"/>
        <v>1.4692486262525344</v>
      </c>
      <c r="F10" s="16">
        <f t="shared" si="1"/>
        <v>82.953777438218097</v>
      </c>
      <c r="G10" s="13"/>
      <c r="H10" s="13"/>
    </row>
    <row r="11" spans="1:8" ht="28.5" x14ac:dyDescent="0.3">
      <c r="A11" s="5">
        <v>10</v>
      </c>
      <c r="B11" s="6" t="s">
        <v>35</v>
      </c>
      <c r="C11" s="7" t="s">
        <v>15</v>
      </c>
      <c r="D11" s="25">
        <v>550000</v>
      </c>
      <c r="E11" s="16">
        <f t="shared" si="0"/>
        <v>8.0808674443889394</v>
      </c>
      <c r="F11" s="16">
        <f t="shared" si="1"/>
        <v>91.03464488260704</v>
      </c>
      <c r="G11" s="13"/>
      <c r="H11" s="13"/>
    </row>
    <row r="12" spans="1:8" x14ac:dyDescent="0.3">
      <c r="A12" s="5">
        <v>11</v>
      </c>
      <c r="B12" s="6" t="s">
        <v>36</v>
      </c>
      <c r="C12" s="7" t="s">
        <v>15</v>
      </c>
      <c r="D12" s="25">
        <v>120000</v>
      </c>
      <c r="E12" s="16">
        <f t="shared" si="0"/>
        <v>1.7630983515030414</v>
      </c>
      <c r="F12" s="16">
        <f t="shared" si="1"/>
        <v>92.797743234110087</v>
      </c>
      <c r="G12" s="13"/>
      <c r="H12" s="13"/>
    </row>
    <row r="13" spans="1:8" x14ac:dyDescent="0.3">
      <c r="A13" s="5">
        <v>12</v>
      </c>
      <c r="B13" s="6" t="s">
        <v>37</v>
      </c>
      <c r="C13" s="7" t="s">
        <v>15</v>
      </c>
      <c r="D13" s="25">
        <v>85000</v>
      </c>
      <c r="E13" s="16">
        <f t="shared" si="0"/>
        <v>1.2488613323146542</v>
      </c>
      <c r="F13" s="16">
        <f t="shared" si="1"/>
        <v>94.046604566424747</v>
      </c>
      <c r="G13" s="13"/>
      <c r="H13" s="13"/>
    </row>
    <row r="14" spans="1:8" ht="28.5" x14ac:dyDescent="0.25">
      <c r="A14" s="5">
        <v>13</v>
      </c>
      <c r="B14" s="17" t="s">
        <v>12</v>
      </c>
      <c r="C14" s="11" t="s">
        <v>13</v>
      </c>
      <c r="D14" s="25">
        <v>20000</v>
      </c>
      <c r="E14" s="16">
        <f t="shared" si="0"/>
        <v>0.2938497252505069</v>
      </c>
      <c r="F14" s="16">
        <f t="shared" si="1"/>
        <v>94.340454291675258</v>
      </c>
      <c r="G14" s="13"/>
      <c r="H14" s="13"/>
    </row>
    <row r="15" spans="1:8" ht="28.5" x14ac:dyDescent="0.3">
      <c r="A15" s="5">
        <v>14</v>
      </c>
      <c r="B15" s="14" t="s">
        <v>14</v>
      </c>
      <c r="C15" s="7" t="s">
        <v>15</v>
      </c>
      <c r="D15" s="25">
        <v>69000</v>
      </c>
      <c r="E15" s="16">
        <f t="shared" si="0"/>
        <v>1.0137815521142488</v>
      </c>
      <c r="F15" s="16">
        <f t="shared" si="1"/>
        <v>95.35423584378951</v>
      </c>
      <c r="G15" s="13"/>
      <c r="H15" s="13"/>
    </row>
    <row r="16" spans="1:8" x14ac:dyDescent="0.3">
      <c r="A16" s="5">
        <v>15</v>
      </c>
      <c r="B16" s="14" t="s">
        <v>16</v>
      </c>
      <c r="C16" s="7" t="s">
        <v>15</v>
      </c>
      <c r="D16" s="25">
        <v>35000</v>
      </c>
      <c r="E16" s="16">
        <f>(D16*100)/$D$26</f>
        <v>0.51423701918838705</v>
      </c>
      <c r="F16" s="16">
        <f t="shared" si="1"/>
        <v>95.868472862977896</v>
      </c>
      <c r="G16" s="13"/>
      <c r="H16" s="13"/>
    </row>
    <row r="17" spans="1:8" ht="21" customHeight="1" x14ac:dyDescent="0.3">
      <c r="A17" s="5">
        <v>16</v>
      </c>
      <c r="B17" s="14" t="s">
        <v>17</v>
      </c>
      <c r="C17" s="7" t="s">
        <v>15</v>
      </c>
      <c r="D17" s="25">
        <v>30000</v>
      </c>
      <c r="E17" s="16">
        <f t="shared" ref="E17:E25" si="2">(D17*100)/$D$26</f>
        <v>0.44077458787576035</v>
      </c>
      <c r="F17" s="16">
        <f t="shared" si="1"/>
        <v>96.309247450853661</v>
      </c>
      <c r="G17" s="13"/>
      <c r="H17" s="13"/>
    </row>
    <row r="18" spans="1:8" x14ac:dyDescent="0.3">
      <c r="A18" s="5">
        <v>17</v>
      </c>
      <c r="B18" s="14" t="s">
        <v>18</v>
      </c>
      <c r="C18" s="7" t="s">
        <v>15</v>
      </c>
      <c r="D18" s="25">
        <v>25000</v>
      </c>
      <c r="E18" s="16">
        <f t="shared" si="2"/>
        <v>0.3673121565631336</v>
      </c>
      <c r="F18" s="16">
        <f t="shared" si="1"/>
        <v>96.676559607416792</v>
      </c>
      <c r="G18" s="13"/>
      <c r="H18" s="13"/>
    </row>
    <row r="19" spans="1:8" ht="31.5" customHeight="1" x14ac:dyDescent="0.3">
      <c r="A19" s="5">
        <v>18</v>
      </c>
      <c r="B19" s="14" t="s">
        <v>19</v>
      </c>
      <c r="C19" s="7" t="s">
        <v>15</v>
      </c>
      <c r="D19" s="25">
        <v>67000</v>
      </c>
      <c r="E19" s="16">
        <f t="shared" si="2"/>
        <v>0.98439657958919813</v>
      </c>
      <c r="F19" s="16">
        <f t="shared" si="1"/>
        <v>97.660956187005993</v>
      </c>
      <c r="G19" s="13"/>
      <c r="H19" s="13"/>
    </row>
    <row r="20" spans="1:8" ht="16.5" customHeight="1" x14ac:dyDescent="0.3">
      <c r="A20" s="5">
        <v>19</v>
      </c>
      <c r="B20" s="14" t="s">
        <v>21</v>
      </c>
      <c r="C20" s="7" t="s">
        <v>15</v>
      </c>
      <c r="D20" s="25">
        <v>45000</v>
      </c>
      <c r="E20" s="16">
        <f t="shared" si="2"/>
        <v>0.66116188181364055</v>
      </c>
      <c r="F20" s="16">
        <f t="shared" si="1"/>
        <v>98.322118068819634</v>
      </c>
      <c r="G20" s="13"/>
      <c r="H20" s="13"/>
    </row>
    <row r="21" spans="1:8" x14ac:dyDescent="0.3">
      <c r="A21" s="5">
        <v>20</v>
      </c>
      <c r="B21" s="6" t="s">
        <v>26</v>
      </c>
      <c r="C21" s="11" t="s">
        <v>13</v>
      </c>
      <c r="D21" s="25">
        <v>7200</v>
      </c>
      <c r="E21" s="16">
        <f t="shared" si="2"/>
        <v>0.10578590109018247</v>
      </c>
      <c r="F21" s="16">
        <f t="shared" si="1"/>
        <v>98.427903969909821</v>
      </c>
      <c r="G21" s="13"/>
      <c r="H21" s="13"/>
    </row>
    <row r="22" spans="1:8" x14ac:dyDescent="0.3">
      <c r="A22" s="5">
        <v>21</v>
      </c>
      <c r="B22" s="6" t="s">
        <v>27</v>
      </c>
      <c r="C22" s="7" t="s">
        <v>15</v>
      </c>
      <c r="D22" s="25">
        <v>9000</v>
      </c>
      <c r="E22" s="16">
        <f t="shared" si="2"/>
        <v>0.13223237636272811</v>
      </c>
      <c r="F22" s="16">
        <f t="shared" si="1"/>
        <v>98.560136346272543</v>
      </c>
      <c r="G22" s="13"/>
      <c r="H22" s="13"/>
    </row>
    <row r="23" spans="1:8" x14ac:dyDescent="0.25">
      <c r="A23" s="5">
        <v>22</v>
      </c>
      <c r="B23" s="18" t="s">
        <v>28</v>
      </c>
      <c r="C23" s="11" t="s">
        <v>13</v>
      </c>
      <c r="D23" s="25">
        <v>3000</v>
      </c>
      <c r="E23" s="16">
        <f t="shared" si="2"/>
        <v>4.4077458787576032E-2</v>
      </c>
      <c r="F23" s="16">
        <f t="shared" si="1"/>
        <v>98.604213805060112</v>
      </c>
      <c r="G23" s="13"/>
      <c r="H23" s="13"/>
    </row>
    <row r="24" spans="1:8" x14ac:dyDescent="0.3">
      <c r="A24" s="5">
        <v>23</v>
      </c>
      <c r="B24" s="6" t="s">
        <v>30</v>
      </c>
      <c r="C24" s="11" t="s">
        <v>15</v>
      </c>
      <c r="D24" s="25">
        <v>45000</v>
      </c>
      <c r="E24" s="16">
        <f t="shared" si="2"/>
        <v>0.66116188181364055</v>
      </c>
      <c r="F24" s="16">
        <f t="shared" si="1"/>
        <v>99.265375686873753</v>
      </c>
      <c r="G24" s="13"/>
      <c r="H24" s="13"/>
    </row>
    <row r="25" spans="1:8" x14ac:dyDescent="0.3">
      <c r="A25" s="5">
        <v>24</v>
      </c>
      <c r="B25" s="6" t="s">
        <v>34</v>
      </c>
      <c r="C25" s="11" t="s">
        <v>15</v>
      </c>
      <c r="D25" s="25">
        <v>50000</v>
      </c>
      <c r="E25" s="16">
        <f>(D25*100)/$D$26</f>
        <v>0.73462431312626719</v>
      </c>
      <c r="F25" s="16">
        <f t="shared" si="1"/>
        <v>100.00000000000001</v>
      </c>
      <c r="G25" s="13"/>
      <c r="H25" s="13"/>
    </row>
    <row r="26" spans="1:8" ht="21.4" customHeight="1" x14ac:dyDescent="0.25">
      <c r="A26" s="19" t="s">
        <v>8</v>
      </c>
      <c r="B26" s="19"/>
      <c r="C26" s="20"/>
      <c r="D26" s="26">
        <f>SUM(D2:D25)</f>
        <v>6806200</v>
      </c>
      <c r="E26" s="21">
        <f>SUM(E2:E25)</f>
        <v>100.00000000000001</v>
      </c>
      <c r="F26" s="22"/>
      <c r="G26" s="23"/>
      <c r="H26" s="24"/>
    </row>
  </sheetData>
  <mergeCells count="6">
    <mergeCell ref="C1:D1"/>
    <mergeCell ref="A26:B26"/>
    <mergeCell ref="G2:G8"/>
    <mergeCell ref="G9:G25"/>
    <mergeCell ref="H2:H3"/>
    <mergeCell ref="H4:H25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57311</dc:creator>
  <cp:lastModifiedBy>Erdwin</cp:lastModifiedBy>
  <cp:lastPrinted>2026-06-26T03:07:34Z</cp:lastPrinted>
  <dcterms:created xsi:type="dcterms:W3CDTF">2022-06-22T22:53:37Z</dcterms:created>
  <dcterms:modified xsi:type="dcterms:W3CDTF">2026-06-26T03:08:16Z</dcterms:modified>
</cp:coreProperties>
</file>