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Hp\Desktop\ingeniero USMA\CM-CONSULTORIA\EDITABLES FINALES\"/>
    </mc:Choice>
  </mc:AlternateContent>
  <xr:revisionPtr revIDLastSave="0" documentId="13_ncr:1_{C813296F-4E15-4006-B0C8-E14BE10FDA8C}" xr6:coauthVersionLast="47" xr6:coauthVersionMax="47" xr10:uidLastSave="{00000000-0000-0000-0000-000000000000}"/>
  <bookViews>
    <workbookView xWindow="-120" yWindow="-120" windowWidth="20730" windowHeight="11040" xr2:uid="{00000000-000D-0000-FFFF-FFFF00000000}"/>
  </bookViews>
  <sheets>
    <sheet name="MATRIZ" sheetId="1" r:id="rId1"/>
    <sheet name="PROBABILIDAD" sheetId="2" r:id="rId2"/>
    <sheet name="IMPACTO" sheetId="3" r:id="rId3"/>
    <sheet name="VALORACION" sheetId="4" r:id="rId4"/>
    <sheet name="CATEGORIA" sheetId="5" r:id="rId5"/>
  </sheets>
  <definedNames>
    <definedName name="_xlnm.Print_Area" localSheetId="2">IMPACTO!$A$1:$H$5</definedName>
    <definedName name="_xlnm.Print_Area" localSheetId="0">MATRIZ!$A$1:$AK$21</definedName>
    <definedName name="_xlnm.Print_Area" localSheetId="3">VALORACION!$A$1:$H$10</definedName>
    <definedName name="_xlnm.Print_Titles" localSheetId="0">MATRIZ!$1:$4</definedName>
  </definedNames>
  <calcPr calcId="191029"/>
</workbook>
</file>

<file path=xl/calcChain.xml><?xml version="1.0" encoding="utf-8"?>
<calcChain xmlns="http://schemas.openxmlformats.org/spreadsheetml/2006/main">
  <c r="I6" i="1" l="1"/>
  <c r="K6" i="1"/>
  <c r="V6" i="1"/>
  <c r="X6" i="1"/>
  <c r="Y6" i="1" l="1"/>
  <c r="Z6" i="1"/>
  <c r="AC6" i="1" s="1"/>
  <c r="M6" i="1"/>
  <c r="R6" i="1" s="1"/>
  <c r="L6" i="1"/>
  <c r="AD6" i="1" l="1"/>
  <c r="AE6" i="1"/>
  <c r="AB6" i="1"/>
  <c r="AA6" i="1" s="1"/>
  <c r="O6" i="1"/>
  <c r="P6" i="1"/>
  <c r="Q6" i="1"/>
  <c r="K7" i="1"/>
  <c r="I7" i="1"/>
  <c r="X7" i="1"/>
  <c r="V7" i="1"/>
  <c r="N6" i="1" l="1"/>
  <c r="Z7" i="1"/>
  <c r="L7" i="1"/>
  <c r="M7" i="1"/>
  <c r="Y7" i="1"/>
  <c r="H10" i="4"/>
  <c r="G10" i="4"/>
  <c r="F10" i="4"/>
  <c r="E10" i="4"/>
  <c r="D10" i="4"/>
  <c r="H9" i="4"/>
  <c r="G9" i="4"/>
  <c r="F9" i="4"/>
  <c r="E9" i="4"/>
  <c r="D9" i="4"/>
  <c r="H8" i="4"/>
  <c r="G8" i="4"/>
  <c r="F8" i="4"/>
  <c r="E8" i="4"/>
  <c r="D8" i="4"/>
  <c r="H7" i="4"/>
  <c r="G7" i="4"/>
  <c r="F7" i="4"/>
  <c r="E7" i="4"/>
  <c r="D7" i="4"/>
  <c r="H6" i="4"/>
  <c r="G6" i="4"/>
  <c r="F6" i="4"/>
  <c r="E6" i="4"/>
  <c r="D6" i="4"/>
  <c r="D6" i="2"/>
  <c r="D5" i="2"/>
  <c r="D4" i="2"/>
  <c r="D3" i="2"/>
  <c r="D2" i="2"/>
  <c r="X5" i="1"/>
  <c r="V5" i="1"/>
  <c r="K5" i="1"/>
  <c r="I5" i="1"/>
  <c r="M5" i="1" l="1"/>
  <c r="O5" i="1" s="1"/>
  <c r="L5" i="1"/>
  <c r="Y5" i="1"/>
  <c r="O7" i="1"/>
  <c r="P7" i="1"/>
  <c r="R7" i="1"/>
  <c r="Q7" i="1"/>
  <c r="Z5" i="1"/>
  <c r="R5" i="1" l="1"/>
  <c r="Q5" i="1"/>
  <c r="P5" i="1"/>
  <c r="AD7" i="1"/>
  <c r="AB7" i="1"/>
  <c r="AC7" i="1"/>
  <c r="AE7" i="1"/>
  <c r="AE5" i="1"/>
  <c r="AB5" i="1"/>
  <c r="AC5" i="1"/>
  <c r="AD5" i="1"/>
  <c r="N7" i="1"/>
  <c r="N5" i="1" l="1"/>
  <c r="AA7" i="1"/>
  <c r="AA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B3" authorId="0" shapeId="0" xr:uid="{00000000-0006-0000-0000-000001000000}">
      <text>
        <r>
          <rPr>
            <b/>
            <sz val="10"/>
            <color indexed="81"/>
            <rFont val="Tahoma"/>
            <family val="2"/>
          </rPr>
          <t xml:space="preserve">GENERAL: </t>
        </r>
        <r>
          <rPr>
            <sz val="10"/>
            <color indexed="81"/>
            <rFont val="Tahoma"/>
            <family val="2"/>
          </rPr>
          <t>Es un Riesgo de todos los Procesos de Contratación adelantados por la Entidad Estatal, por lo cual está presente en toda su actividad contractual</t>
        </r>
        <r>
          <rPr>
            <b/>
            <sz val="10"/>
            <color indexed="81"/>
            <rFont val="Tahoma"/>
            <family val="2"/>
          </rPr>
          <t xml:space="preserve">
ESPECÍFICO: </t>
        </r>
        <r>
          <rPr>
            <sz val="10"/>
            <color indexed="81"/>
            <rFont val="Tahoma"/>
            <family val="2"/>
          </rPr>
          <t>Es un Riesgo propio del Proceso de Contratación objeto de análisis</t>
        </r>
      </text>
    </comment>
    <comment ref="C3" authorId="0" shapeId="0" xr:uid="{00000000-0006-0000-0000-000002000000}">
      <text>
        <r>
          <rPr>
            <b/>
            <sz val="10"/>
            <color indexed="81"/>
            <rFont val="Tahoma"/>
            <family val="2"/>
          </rPr>
          <t xml:space="preserve">INTERNO: </t>
        </r>
        <r>
          <rPr>
            <sz val="10"/>
            <color indexed="81"/>
            <rFont val="Tahoma"/>
            <family val="2"/>
          </rPr>
          <t xml:space="preserve">Es un Riesgo asociado a la operación, capacidad, o situación particular de la Entidad Estatal (Reputacional, tecnológico)
</t>
        </r>
        <r>
          <rPr>
            <b/>
            <sz val="10"/>
            <color indexed="81"/>
            <rFont val="Tahoma"/>
            <family val="2"/>
          </rPr>
          <t>EXTERNO:</t>
        </r>
        <r>
          <rPr>
            <sz val="10"/>
            <color indexed="81"/>
            <rFont val="Tahoma"/>
            <family val="2"/>
          </rPr>
          <t xml:space="preserve"> Es un Riesgo del sector del objeto del Proceso de Contratación, o asociado a asuntos no referidos a la Entidad Estatal (desastres económicos, existencia de monopolios, circunstancias electorales)
</t>
        </r>
      </text>
    </comment>
    <comment ref="D3" authorId="0" shapeId="0" xr:uid="{00000000-0006-0000-0000-000003000000}">
      <text>
        <r>
          <rPr>
            <b/>
            <sz val="10"/>
            <color indexed="81"/>
            <rFont val="Tahoma"/>
            <family val="2"/>
          </rPr>
          <t>PLANEACIÓN:</t>
        </r>
        <r>
          <rPr>
            <sz val="10"/>
            <color indexed="81"/>
            <rFont val="Tahoma"/>
            <family val="2"/>
          </rPr>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1) Modalidad de Selección, 2) Requisitos Habilitantes, 3) Precios del Mercado, 4) Descripción del objeto Contractual, 5) Garantías de Principios de Selección, 6) Oferta y Demanda y 7) Cumplimiento de Metas y/o Objetivos
</t>
        </r>
        <r>
          <rPr>
            <b/>
            <sz val="10"/>
            <color indexed="81"/>
            <rFont val="Tahoma"/>
            <family val="2"/>
          </rPr>
          <t xml:space="preserve">
SELECCIÓN: </t>
        </r>
        <r>
          <rPr>
            <sz val="10"/>
            <color indexed="81"/>
            <rFont val="Tahoma"/>
            <family val="2"/>
          </rPr>
          <t xml:space="preserve">La etapa de selección está comprendida entre el acto de Apertura del Proceso de Contratación y la Adjudicación o la declaración de desierto del Proceso de Contratación. 1) Falta de capacidad de la Entidad Estatal para promover y adelantar la selección del contratista, 2) Riesgo de colusión y 3) Riesgo de ofertas artificialmente bajas
</t>
        </r>
        <r>
          <rPr>
            <b/>
            <sz val="10"/>
            <color indexed="81"/>
            <rFont val="Tahoma"/>
            <family val="2"/>
          </rPr>
          <t xml:space="preserve">
CONTRATACIÓN:</t>
        </r>
        <r>
          <rPr>
            <sz val="10"/>
            <color indexed="81"/>
            <rFont val="Tahoma"/>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1) Riesgo de que no se firme el contrato, 2) Riesgo de que no se presenten las garantías requeridas en los Documentos del Proceso de Contratación o que su presentación sea tardía, 3) Riesgos asociados al incumplimiento de la publicación o el registro presupuestal del contrato, y 4) Riesgos asociados a los reclamos de terceros sobre la selección del oferente que retrasen el perfeccionamiento del contrato
</t>
        </r>
        <r>
          <rPr>
            <b/>
            <sz val="10"/>
            <color indexed="81"/>
            <rFont val="Tahoma"/>
            <family val="2"/>
          </rPr>
          <t xml:space="preserve">EJECUCIÓN: </t>
        </r>
        <r>
          <rPr>
            <sz val="10"/>
            <color indexed="81"/>
            <rFont val="Tahoma"/>
            <family val="2"/>
          </rPr>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text>
    </comment>
    <comment ref="E3" authorId="0" shapeId="0" xr:uid="{00000000-0006-0000-0000-000004000000}">
      <text>
        <r>
          <rPr>
            <b/>
            <sz val="10"/>
            <color indexed="81"/>
            <rFont val="Tahoma"/>
            <family val="2"/>
          </rPr>
          <t>Riesgos Económicos:</t>
        </r>
        <r>
          <rPr>
            <sz val="10"/>
            <color indexed="81"/>
            <rFont val="Tahoma"/>
            <family val="2"/>
          </rPr>
          <t xml:space="preserve"> son los derivados del comportamiento del mercado, tales como la fluctuación de los precios de los insumos, desabastecimiento y especulación de los mismos, entre otros.
</t>
        </r>
        <r>
          <rPr>
            <b/>
            <sz val="10"/>
            <color indexed="81"/>
            <rFont val="Tahoma"/>
            <family val="2"/>
          </rPr>
          <t xml:space="preserve">
Riesgos Sociales o Políticos:</t>
        </r>
        <r>
          <rPr>
            <sz val="10"/>
            <color indexed="81"/>
            <rFont val="Tahoma"/>
            <family val="2"/>
          </rPr>
          <t xml:space="preserve"> son los derivados de los cambios de las políticas gubernamentales y de cambios en las condiciones sociales que tengan impacto en la ejecución del contrato.
</t>
        </r>
        <r>
          <rPr>
            <b/>
            <sz val="10"/>
            <color indexed="81"/>
            <rFont val="Tahoma"/>
            <family val="2"/>
          </rPr>
          <t xml:space="preserve">
Riesgos Operacionales:</t>
        </r>
        <r>
          <rPr>
            <sz val="10"/>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0"/>
            <color indexed="81"/>
            <rFont val="Tahoma"/>
            <family val="2"/>
          </rPr>
          <t xml:space="preserve">
Riesgos Financieros: </t>
        </r>
        <r>
          <rPr>
            <sz val="10"/>
            <color indexed="81"/>
            <rFont val="Tahoma"/>
            <family val="2"/>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r>
          <rPr>
            <b/>
            <sz val="10"/>
            <color indexed="81"/>
            <rFont val="Tahoma"/>
            <family val="2"/>
          </rPr>
          <t>Riesgos Regulatorios:</t>
        </r>
        <r>
          <rPr>
            <sz val="10"/>
            <color indexed="81"/>
            <rFont val="Tahoma"/>
            <family val="2"/>
          </rPr>
          <t xml:space="preserve"> derivados de cambios regulatorios o reglamentarios que afecten la ecuación económica del contrato.
</t>
        </r>
        <r>
          <rPr>
            <b/>
            <sz val="10"/>
            <color indexed="81"/>
            <rFont val="Tahoma"/>
            <family val="2"/>
          </rPr>
          <t xml:space="preserve">
Riesgos de la Naturaleza:</t>
        </r>
        <r>
          <rPr>
            <sz val="10"/>
            <color indexed="81"/>
            <rFont val="Tahoma"/>
            <family val="2"/>
          </rPr>
          <t xml:space="preserve"> son los eventos naturales previsibles en los cuales no hay intervención humana que puedan tener impacto en la ejecución del contrato, por ejemplo los temblores, inundaciones, lluvias, sequías, entre otros.
</t>
        </r>
        <r>
          <rPr>
            <b/>
            <sz val="10"/>
            <color indexed="81"/>
            <rFont val="Tahoma"/>
            <family val="2"/>
          </rPr>
          <t xml:space="preserve">
Riesgos Ambientales:</t>
        </r>
        <r>
          <rPr>
            <sz val="10"/>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r>
          <rPr>
            <b/>
            <sz val="10"/>
            <color indexed="81"/>
            <rFont val="Tahoma"/>
            <family val="2"/>
          </rPr>
          <t xml:space="preserve">
Riesgos Tecnológicos: </t>
        </r>
        <r>
          <rPr>
            <sz val="10"/>
            <color indexed="81"/>
            <rFont val="Tahoma"/>
            <family val="2"/>
          </rPr>
          <t>son los derivados de fallas en los sistemas de comunicación de voz y de datos, suspensión de servicios públicos, nuevos desarrollos tecnológicos o estándares que deben ser tenidos en cuenta para la ejecución del contrato, obsolescencia tecnológica</t>
        </r>
      </text>
    </comment>
  </commentList>
</comments>
</file>

<file path=xl/sharedStrings.xml><?xml version="1.0" encoding="utf-8"?>
<sst xmlns="http://schemas.openxmlformats.org/spreadsheetml/2006/main" count="266" uniqueCount="135">
  <si>
    <t>No.</t>
  </si>
  <si>
    <t>Clase</t>
  </si>
  <si>
    <t>Fuente</t>
  </si>
  <si>
    <t>Etapa</t>
  </si>
  <si>
    <t>Tipo</t>
  </si>
  <si>
    <t>Descripción
(Que puede pasar y, como puede ocurrir)</t>
  </si>
  <si>
    <t>Consecuencia de la ocurrencia del evento</t>
  </si>
  <si>
    <t>Probabilidad</t>
  </si>
  <si>
    <t>Impacto</t>
  </si>
  <si>
    <t>Valoración del riesgo</t>
  </si>
  <si>
    <t>Categoría</t>
  </si>
  <si>
    <t>Riesgo Extremo</t>
  </si>
  <si>
    <t>Alto Riesgo</t>
  </si>
  <si>
    <t>Riesgo Medio</t>
  </si>
  <si>
    <t>Riesgo Bajo</t>
  </si>
  <si>
    <t>¿A quién se le asigna?</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</si>
  <si>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</si>
  <si>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</si>
  <si>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</si>
  <si>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</si>
  <si>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</si>
  <si>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</si>
  <si>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</si>
  <si>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</si>
  <si>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¿Cuando?</t>
  </si>
  <si>
    <t>General</t>
  </si>
  <si>
    <t>Interno</t>
  </si>
  <si>
    <t>Planeación</t>
  </si>
  <si>
    <t>Operacional</t>
  </si>
  <si>
    <t>NO</t>
  </si>
  <si>
    <t>Elaboración del Estudio Previo</t>
  </si>
  <si>
    <t>Económico</t>
  </si>
  <si>
    <t>Unidades Ejecutoras</t>
  </si>
  <si>
    <t>Externo</t>
  </si>
  <si>
    <t>Ejecución</t>
  </si>
  <si>
    <t>CATEGORÍA</t>
  </si>
  <si>
    <t>VALORACIÓN</t>
  </si>
  <si>
    <t>%</t>
  </si>
  <si>
    <t>RARO
(Puede ocurrir Excepcionalmente)</t>
  </si>
  <si>
    <t>IMPROBABLE
(Puede ocurrir Ocasionalmente)</t>
  </si>
  <si>
    <t>POSIBLE
(Puede ocurrir en cualquier momento futuro)</t>
  </si>
  <si>
    <t>PROBABLE
(Probablemente va a ocurrir)</t>
  </si>
  <si>
    <t>CASI CIERTO
(Ocurre en la mayoría de las circunstancias)</t>
  </si>
  <si>
    <t>CALIFICACIÓN CUALITATIVA</t>
  </si>
  <si>
    <t>Obstruye la ejecución del Contrato de manera intranscendente</t>
  </si>
  <si>
    <t>Dificulta la ejecución del Contrato de manera baja, aplicando medidas minimas se pueden logra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</si>
  <si>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</si>
  <si>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</si>
  <si>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</si>
  <si>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</si>
  <si>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Los sobrecostos no representan mas del Uno por ciento (1%) del Valor del Contrato</t>
  </si>
  <si>
    <t>Los sobrecostos no representan mas del Cinco por ciento (5%) del Valor del Contrato</t>
  </si>
  <si>
    <t>Genera un impacto sobre el valor del Contrato entre el Cinco (5%) y el Quince por ciento (15%)</t>
  </si>
  <si>
    <t>Incrementa el valor del Contrato entre el Quince (15%) y el Treinta (30%)</t>
  </si>
  <si>
    <t>Impacto sobre el valor del Contrato en mas del Treinta (30%)</t>
  </si>
  <si>
    <t>CATEGORIA</t>
  </si>
  <si>
    <t>INSIGNIFICANTE</t>
  </si>
  <si>
    <t>MENOR</t>
  </si>
  <si>
    <t>MODERADO</t>
  </si>
  <si>
    <t>MAYOR</t>
  </si>
  <si>
    <t>CATASTRÓFICO</t>
  </si>
  <si>
    <t>VALORACIÓN DEL RIESGO</t>
  </si>
  <si>
    <t>8, 9 Y 10</t>
  </si>
  <si>
    <t>6 y 7</t>
  </si>
  <si>
    <t>2, 3 y 4</t>
  </si>
  <si>
    <t>MATRIZ DE RIESGOS</t>
  </si>
  <si>
    <t>IMPACTO</t>
  </si>
  <si>
    <t>Selección</t>
  </si>
  <si>
    <t>Especificaciones técnicas deficientes de los insumos y/o bienes a contratar</t>
  </si>
  <si>
    <t>Recibo de insumos y/o bienes no acordes con los requerimientos de la entidad</t>
  </si>
  <si>
    <t>Contratista</t>
  </si>
  <si>
    <t>Revisión de las especificaciones por parte de la Unidad Ejecutora</t>
  </si>
  <si>
    <t>N/A</t>
  </si>
  <si>
    <t>Revisión y aprobación de las especificaciones técnicas</t>
  </si>
  <si>
    <t>En los estudios previos</t>
  </si>
  <si>
    <t>Precios bases de la entidad por debajo de los precios del mercado.</t>
  </si>
  <si>
    <t>La no presentación de oferentes.</t>
  </si>
  <si>
    <t>Entidad</t>
  </si>
  <si>
    <t>Solicitar diferentes cotizaciones</t>
  </si>
  <si>
    <t>En la etapa de planeación</t>
  </si>
  <si>
    <t>Revisión, comparación y aprobación de los precios del mercado.</t>
  </si>
  <si>
    <t>Ofertas artificialmente bajas</t>
  </si>
  <si>
    <t>Se podría presentar una mala calidad de los insumos o bienes a entregar</t>
  </si>
  <si>
    <t xml:space="preserve">Solicitar soporte del por qué los valores ofrecidos.
Verificar que los insumos o bienes a entregar cumplen con las especificaciones técnicas.
</t>
  </si>
  <si>
    <t>Unidad Ejecutora y Contratista</t>
  </si>
  <si>
    <t>En la selección y entrega de los insumos o bienes</t>
  </si>
  <si>
    <t>Revisión de los soportes dados por el oferente por los precios ofrecidos</t>
  </si>
  <si>
    <t>En la selección y entrega de los insumos o bienes.</t>
  </si>
  <si>
    <t>Contratación</t>
  </si>
  <si>
    <t>La legalización del contrato no se haga en los plazos establecidos por la presentación tardía de las garantías.</t>
  </si>
  <si>
    <t>Demora en el inicio de la ejecución del contrato</t>
  </si>
  <si>
    <t xml:space="preserve">En los pre-pliegos incluir que la garantía de la seriedad de la oferta de la oferta también se hará efectiva por la no presentación de las garantías en los plazos establecidos.
Una vez adjudicado se deberá oficiar al proponente seleccionado especificando los plazos perentorios para la presentación de las garantías.
</t>
  </si>
  <si>
    <t>Oficina Asesora Jurídica - Unidad Ejecutora</t>
  </si>
  <si>
    <t>En la legalización del contrato</t>
  </si>
  <si>
    <t xml:space="preserve">Exigir que con la póliza de seriedad de la oferta se cubra la suscripción y presentación de las garantías en los plazos establecidos.
Seguimiento a las fechas establecidas como perentorias para la realización de los trámites de legalización.
</t>
  </si>
  <si>
    <t>En los estudios previos y pliegos.</t>
  </si>
  <si>
    <t>Cuando los insumos o bienes entregados no satisfacen para las cuales han sido contratados</t>
  </si>
  <si>
    <t>No recibo de los bienes o insumos</t>
  </si>
  <si>
    <t>Riesgo Alto</t>
  </si>
  <si>
    <t xml:space="preserve">El contratista asumirá los costos y demás gastos en que tengan que incurrir a fin de entregar los bienes o servicios solicitados.
Informar al supervisor y si es el caso visitar, verificar los bienes a entregar.
</t>
  </si>
  <si>
    <t>Contratista y Unidad Ejecutora</t>
  </si>
  <si>
    <t>En la ejecución del contrato</t>
  </si>
  <si>
    <t>Documentación donde se soporte el seguimiento y recibo de las diferentes actividades que desarrolla el contratista</t>
  </si>
  <si>
    <t>Durante la ejecución del contrato.</t>
  </si>
  <si>
    <t>Específico</t>
  </si>
  <si>
    <t>No entrega de los bienes o insumos en los plazos establecidos.</t>
  </si>
  <si>
    <t>Inconvenientes operacionales para la entidad o para los sectores donde serían destinados los bienes o insumos requeridos</t>
  </si>
  <si>
    <t>El contratista será responsable de las multas por el no cumplimiento de los plazos establecidos para la entrega de los bienes o insumos</t>
  </si>
  <si>
    <t>Seguimiento de las fechas establecidas de entrega parcial o final.</t>
  </si>
  <si>
    <t>Sociales y Políticos</t>
  </si>
  <si>
    <t>Afectación para la entrega del bien o insumo a causa de huelgas, asonadas, paros generales de trabajadores o de transporte, situaciones de orden público</t>
  </si>
  <si>
    <t>Incumplimiento con el plazo establecido ya que no se podría hacer entrega del bien o insumos en las fechas acordadas.</t>
  </si>
  <si>
    <t>Contratista y Entidad</t>
  </si>
  <si>
    <t>Si los bienes insumos son de características general no habrá excusa para entrega de los mismos; pero sin son de características especiales donde es necesario su traslado de otras ciudades se suspenderá el plazo de ejecución</t>
  </si>
  <si>
    <t>Contratista y Supervisor</t>
  </si>
  <si>
    <t>En toda la ejecución del contrato</t>
  </si>
  <si>
    <t>Financiero</t>
  </si>
  <si>
    <t>Fluctuación de las tasas de interés, tasa de cambio, variaciones cambiarias y financieras por causa micro o macroeconómica</t>
  </si>
  <si>
    <t>Posible liquidez del contratista que traería consigo la no entrega de los bienes o insumos</t>
  </si>
  <si>
    <t>Es responsabilidad del contratista contar con un músculo financiero para cumplir con la entrega de los bienes o insumos.</t>
  </si>
  <si>
    <t>Cumplimiento con las fechas establecidas para el pago del contratista de manera oportuna.</t>
  </si>
  <si>
    <t>Regulatorios</t>
  </si>
  <si>
    <t>Cambio de normatividad durante la ejecución del contrato</t>
  </si>
  <si>
    <t>Se afectaría las condiciones iniciales del proyecto, afectando el equilibrio económico del contrato</t>
  </si>
  <si>
    <t>Cuantificar y cancelar los incrementos causados por el cambio de normatividad</t>
  </si>
  <si>
    <t>Supervisor</t>
  </si>
  <si>
    <t>Actualización permanente de las nuevas disposiciones en cuanto a nueva normatividad</t>
  </si>
  <si>
    <t>Exposición al contagio</t>
  </si>
  <si>
    <t>No aplicación de los protocolos Nacionales, Departamentales y Municipales con ocasión al Coronavirus</t>
  </si>
  <si>
    <t>Aplicación de los protocolos de bioseguridad y la realización del examen médico covid-19.</t>
  </si>
  <si>
    <t>Supervisión de la Ejecución y aplicación de los protocolos de bioseguridad</t>
  </si>
  <si>
    <t>Elaboró:</t>
  </si>
  <si>
    <t xml:space="preserve">JEFE OFICINA ASESORA DE PLANEACIÓN </t>
  </si>
  <si>
    <t>ANGEL VALENTIN MOLINA</t>
  </si>
  <si>
    <t>FORMULACION DE LA POLITICA PUBLICA DE VIVIENDA EN EL MUNICIPIO DE TAME-ARAUCA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</si>
</sst>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color indexed="81"/>
      <name val="Tahoma"/>
      <family val="2"/>
    </font>
    <font>
      <sz val="10"/>
      <color indexed="81"/>
      <name val="Tahoma"/>
      <family val="2"/>
    </font>
    <font>
      <sz val="11"/>
      <color theme="1"/>
      <name val="Calibri"/>
      <family val="2"/>
      <scheme val="minor"/>
    </font>
    <font>
      <b/>
      <sz val="11"/>
      <color theme="1"/>
      <name val="Cambria"/>
      <family val="1"/>
    </font>
    <font>
      <b/>
      <sz val="11"/>
      <color theme="1"/>
      <name val="Franklin Gothic Book"/>
      <family val="2"/>
    </font>
    <font>
      <sz val="11"/>
      <color theme="1"/>
      <name val="Franklin Gothic Book"/>
      <family val="2"/>
    </font>
    <font>
      <b/>
      <sz val="14"/>
      <color theme="1"/>
      <name val="Franklin Gothic Book"/>
      <family val="2"/>
    </font>
    <font>
      <b/>
      <sz val="10"/>
      <color theme="1"/>
      <name val="Franklin Gothic Book"/>
      <family val="2"/>
    </font>
    <font>
      <sz val="10"/>
      <color theme="1"/>
      <name val="Franklin Gothic Book"/>
      <family val="2"/>
    </font>
    <font>
      <sz val="11"/>
      <name val="Calibri"/>
      <family val="2"/>
      <scheme val="minor"/>
    </font>
    <font>
      <b/>
      <sz val="11"/>
      <color rgb="FFFF0000"/>
      <name val="Calibri"/>
      <family val="2"/>
      <scheme val="minor"/>
    </font>
    <font>
      <b/>
      <sz val="10"/>
      <color theme="1"/>
      <name val="Arial"/>
      <family val="2"/>
    </font>
    <font>
      <sz val="10"/>
      <color theme="1"/>
      <name val="Arial"/>
      <family val="2"/>
    </font>
  </fonts>
  <fills count="10">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theme="5"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3" fillId="0" borderId="0" applyFont="0" applyFill="0" applyBorder="0" applyAlignment="0" applyProtection="0"/>
  </cellStyleXfs>
  <cellXfs count="46">
    <xf numFmtId="0" fontId="0" fillId="0" borderId="0" xfId="0"/>
    <xf numFmtId="0" fontId="4" fillId="2" borderId="1" xfId="0" applyFont="1" applyFill="1" applyBorder="1" applyAlignment="1">
      <alignment horizontal="centerContinuous" vertical="center" wrapText="1"/>
    </xf>
    <xf numFmtId="0" fontId="0" fillId="0" borderId="0" xfId="0" applyAlignment="1">
      <alignment horizontal="center" vertical="center"/>
    </xf>
    <xf numFmtId="0" fontId="0" fillId="2" borderId="1" xfId="0" applyFill="1" applyBorder="1" applyAlignment="1">
      <alignment horizontal="centerContinuous" vertical="center" wrapText="1"/>
    </xf>
    <xf numFmtId="0" fontId="0" fillId="0" borderId="0" xfId="0" applyAlignment="1">
      <alignment horizontal="center" vertical="center" textRotation="90" wrapText="1"/>
    </xf>
    <xf numFmtId="0" fontId="0" fillId="2" borderId="1" xfId="0" applyFill="1" applyBorder="1" applyAlignment="1">
      <alignment horizontal="center" vertical="center" textRotation="90" wrapText="1"/>
    </xf>
    <xf numFmtId="0" fontId="0" fillId="0" borderId="1" xfId="0" applyBorder="1" applyAlignment="1">
      <alignment horizontal="center" vertical="center" wrapText="1"/>
    </xf>
    <xf numFmtId="0" fontId="0" fillId="3" borderId="1" xfId="0" applyFill="1" applyBorder="1" applyAlignment="1">
      <alignment horizontal="center" vertical="center" wrapText="1"/>
    </xf>
    <xf numFmtId="0" fontId="0" fillId="0" borderId="0" xfId="0" applyAlignment="1">
      <alignment horizontal="center" vertical="center" wrapText="1"/>
    </xf>
    <xf numFmtId="0" fontId="0" fillId="4" borderId="1" xfId="0" applyFill="1" applyBorder="1" applyAlignment="1">
      <alignment horizontal="center" vertical="center" wrapText="1"/>
    </xf>
    <xf numFmtId="0" fontId="0" fillId="0" borderId="0" xfId="0" applyAlignment="1">
      <alignment vertical="center"/>
    </xf>
    <xf numFmtId="0" fontId="5" fillId="5" borderId="1" xfId="0" applyFont="1" applyFill="1" applyBorder="1" applyAlignment="1">
      <alignment horizontal="centerContinuous" vertical="center"/>
    </xf>
    <xf numFmtId="0" fontId="6" fillId="5" borderId="1" xfId="0" applyFont="1" applyFill="1" applyBorder="1" applyAlignment="1">
      <alignment horizontal="centerContinuous" vertical="center"/>
    </xf>
    <xf numFmtId="0" fontId="6" fillId="0" borderId="0" xfId="0" applyFont="1"/>
    <xf numFmtId="0" fontId="6" fillId="5" borderId="1" xfId="0" applyFont="1" applyFill="1" applyBorder="1" applyAlignment="1">
      <alignment horizontal="centerContinuous" vertical="center" wrapText="1"/>
    </xf>
    <xf numFmtId="0" fontId="6" fillId="6"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0" borderId="1" xfId="0" applyFont="1" applyBorder="1" applyAlignment="1">
      <alignment horizontal="center" vertical="center"/>
    </xf>
    <xf numFmtId="0" fontId="7" fillId="5" borderId="1" xfId="0" applyFont="1" applyFill="1" applyBorder="1" applyAlignment="1">
      <alignment horizontal="centerContinuous" vertical="center"/>
    </xf>
    <xf numFmtId="0" fontId="6" fillId="9" borderId="1" xfId="0" applyFont="1" applyFill="1" applyBorder="1" applyAlignment="1">
      <alignment horizontal="center" vertical="center"/>
    </xf>
    <xf numFmtId="0" fontId="9" fillId="5" borderId="1" xfId="0" applyFont="1" applyFill="1" applyBorder="1" applyAlignment="1">
      <alignment horizontal="centerContinuous" vertical="center"/>
    </xf>
    <xf numFmtId="0" fontId="9" fillId="0" borderId="0" xfId="0" applyFont="1"/>
    <xf numFmtId="0" fontId="9" fillId="6" borderId="1" xfId="0" applyFont="1" applyFill="1" applyBorder="1" applyAlignment="1">
      <alignment horizontal="center" vertical="center" wrapText="1"/>
    </xf>
    <xf numFmtId="0" fontId="9" fillId="5"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8" borderId="1" xfId="0" applyFont="1" applyFill="1" applyBorder="1" applyAlignment="1">
      <alignment horizontal="center" vertical="center"/>
    </xf>
    <xf numFmtId="0" fontId="9" fillId="9"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0" borderId="0" xfId="0" applyFont="1" applyAlignment="1">
      <alignment horizontal="center" vertical="center" wrapText="1"/>
    </xf>
    <xf numFmtId="0" fontId="6" fillId="8"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9" fontId="6" fillId="6" borderId="1" xfId="1" applyFont="1" applyFill="1" applyBorder="1" applyAlignment="1">
      <alignment horizontal="center" vertical="center" wrapText="1"/>
    </xf>
    <xf numFmtId="0" fontId="10" fillId="0" borderId="1" xfId="0" applyFont="1" applyBorder="1" applyAlignment="1">
      <alignment horizontal="center" vertical="center" wrapText="1"/>
    </xf>
    <xf numFmtId="0" fontId="12" fillId="0" borderId="0" xfId="0" applyFont="1" applyAlignment="1">
      <alignment horizontal="center" vertical="center"/>
    </xf>
    <xf numFmtId="0" fontId="11" fillId="0" borderId="0" xfId="0" applyFont="1" applyAlignment="1">
      <alignment horizontal="center" vertical="center"/>
    </xf>
    <xf numFmtId="0" fontId="13" fillId="0" borderId="0" xfId="0" applyFont="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2" borderId="1" xfId="0" applyFill="1" applyBorder="1" applyAlignment="1">
      <alignment horizontal="center" vertical="center" textRotation="90" wrapText="1"/>
    </xf>
    <xf numFmtId="0" fontId="6" fillId="5" borderId="1" xfId="0" applyFont="1" applyFill="1" applyBorder="1" applyAlignment="1">
      <alignment horizontal="center" vertical="center" textRotation="90" wrapText="1"/>
    </xf>
    <xf numFmtId="0" fontId="9" fillId="5"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textRotation="90"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21"/>
  <sheetViews>
    <sheetView tabSelected="1" view="pageBreakPreview" zoomScale="55" zoomScaleNormal="55" zoomScaleSheetLayoutView="55" workbookViewId="0">
      <pane xSplit="5" ySplit="4" topLeftCell="F5" activePane="bottomRight" state="frozen"/>
      <selection pane="topRight" activeCell="F1" sqref="F1"/>
      <selection pane="bottomLeft" activeCell="A4" sqref="A4"/>
      <selection pane="bottomRight" activeCell="T6" sqref="T6"/>
    </sheetView>
  </sheetViews>
  <sheetFormatPr baseColWidth="10" defaultColWidth="11.42578125" defaultRowHeight="15" x14ac:dyDescent="0.25"/>
  <cols>
    <col min="1" max="1" width="5.140625" style="2" customWidth="1"/>
    <col min="2" max="2" width="18.42578125" style="2" customWidth="1"/>
    <col min="3" max="3" width="10.7109375" style="2" customWidth="1"/>
    <col min="4" max="4" width="15" style="2" customWidth="1"/>
    <col min="5" max="5" width="16.85546875" style="2" customWidth="1"/>
    <col min="6" max="6" width="42.140625" style="2" customWidth="1"/>
    <col min="7" max="7" width="26.28515625" style="2" customWidth="1"/>
    <col min="8" max="8" width="6.42578125" style="2" customWidth="1"/>
    <col min="9" max="9" width="6.42578125" style="2" hidden="1" customWidth="1"/>
    <col min="10" max="10" width="6.42578125" style="2" customWidth="1"/>
    <col min="11" max="11" width="6.42578125" style="2" hidden="1" customWidth="1"/>
    <col min="12" max="12" width="6.42578125" style="2" customWidth="1"/>
    <col min="13" max="13" width="6.42578125" style="2" hidden="1" customWidth="1"/>
    <col min="14" max="14" width="15" style="2" customWidth="1"/>
    <col min="15" max="18" width="6.42578125" style="2" hidden="1" customWidth="1"/>
    <col min="19" max="19" width="13.7109375" style="2" customWidth="1"/>
    <col min="20" max="20" width="27.140625" style="2" customWidth="1"/>
    <col min="21" max="21" width="6.42578125" style="2" customWidth="1"/>
    <col min="22" max="22" width="6.42578125" style="2" hidden="1" customWidth="1"/>
    <col min="23" max="23" width="5.42578125" style="2" customWidth="1"/>
    <col min="24" max="24" width="6.42578125" style="2" hidden="1" customWidth="1"/>
    <col min="25" max="25" width="6.42578125" style="2" customWidth="1"/>
    <col min="26" max="26" width="6.42578125" style="2" hidden="1" customWidth="1"/>
    <col min="27" max="27" width="15" style="2" customWidth="1"/>
    <col min="28" max="31" width="6.42578125" style="2" hidden="1" customWidth="1"/>
    <col min="32" max="32" width="11.42578125" style="2"/>
    <col min="33" max="33" width="15.28515625" style="2" customWidth="1"/>
    <col min="34" max="35" width="18.7109375" style="2" customWidth="1"/>
    <col min="36" max="36" width="20.7109375" style="2" customWidth="1"/>
    <col min="37" max="37" width="22.28515625" style="2" customWidth="1"/>
    <col min="38" max="16384" width="11.42578125" style="2"/>
  </cols>
  <sheetData>
    <row r="1" spans="1:37" x14ac:dyDescent="0.25">
      <c r="A1" s="1" t="s">
        <v>65</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33.75" customHeight="1" x14ac:dyDescent="0.25">
      <c r="A2" s="38" t="s">
        <v>134</v>
      </c>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c r="AF2" s="39"/>
      <c r="AG2" s="39"/>
      <c r="AH2" s="39"/>
      <c r="AI2" s="39"/>
      <c r="AJ2" s="39"/>
      <c r="AK2" s="40"/>
    </row>
    <row r="3" spans="1:37" s="4" customFormat="1" x14ac:dyDescent="0.25">
      <c r="A3" s="41" t="s">
        <v>0</v>
      </c>
      <c r="B3" s="41" t="s">
        <v>1</v>
      </c>
      <c r="C3" s="41" t="s">
        <v>2</v>
      </c>
      <c r="D3" s="41" t="s">
        <v>3</v>
      </c>
      <c r="E3" s="41" t="s">
        <v>4</v>
      </c>
      <c r="F3" s="41" t="s">
        <v>5</v>
      </c>
      <c r="G3" s="41" t="s">
        <v>6</v>
      </c>
      <c r="H3" s="41" t="s">
        <v>7</v>
      </c>
      <c r="I3" s="41" t="s">
        <v>7</v>
      </c>
      <c r="J3" s="41" t="s">
        <v>8</v>
      </c>
      <c r="K3" s="41" t="s">
        <v>8</v>
      </c>
      <c r="L3" s="41" t="s">
        <v>9</v>
      </c>
      <c r="M3" s="41" t="s">
        <v>9</v>
      </c>
      <c r="N3" s="41" t="s">
        <v>10</v>
      </c>
      <c r="O3" s="41" t="s">
        <v>11</v>
      </c>
      <c r="P3" s="41" t="s">
        <v>12</v>
      </c>
      <c r="Q3" s="41" t="s">
        <v>13</v>
      </c>
      <c r="R3" s="41" t="s">
        <v>14</v>
      </c>
      <c r="S3" s="41" t="s">
        <v>15</v>
      </c>
      <c r="T3" s="41" t="s">
        <v>16</v>
      </c>
      <c r="U3" s="3" t="s">
        <v>17</v>
      </c>
      <c r="V3" s="3"/>
      <c r="W3" s="3"/>
      <c r="X3" s="3"/>
      <c r="Y3" s="3"/>
      <c r="Z3" s="3"/>
      <c r="AA3" s="3"/>
      <c r="AB3" s="3"/>
      <c r="AC3" s="3"/>
      <c r="AD3" s="3"/>
      <c r="AE3" s="3"/>
      <c r="AF3" s="41" t="s">
        <v>18</v>
      </c>
      <c r="AG3" s="41" t="s">
        <v>19</v>
      </c>
      <c r="AH3" s="41" t="s">
        <v>20</v>
      </c>
      <c r="AI3" s="41" t="s">
        <v>21</v>
      </c>
      <c r="AJ3" s="3" t="s">
        <v>22</v>
      </c>
      <c r="AK3" s="3"/>
    </row>
    <row r="4" spans="1:37" ht="60" x14ac:dyDescent="0.25">
      <c r="A4" s="41"/>
      <c r="B4" s="41"/>
      <c r="C4" s="41"/>
      <c r="D4" s="41"/>
      <c r="E4" s="41"/>
      <c r="F4" s="41"/>
      <c r="G4" s="41"/>
      <c r="H4" s="41"/>
      <c r="I4" s="41"/>
      <c r="J4" s="41"/>
      <c r="K4" s="41"/>
      <c r="L4" s="41"/>
      <c r="M4" s="41"/>
      <c r="N4" s="41"/>
      <c r="O4" s="41"/>
      <c r="P4" s="41"/>
      <c r="Q4" s="41"/>
      <c r="R4" s="41"/>
      <c r="S4" s="41"/>
      <c r="T4" s="41"/>
      <c r="U4" s="5" t="s">
        <v>7</v>
      </c>
      <c r="V4" s="5" t="s">
        <v>7</v>
      </c>
      <c r="W4" s="5" t="s">
        <v>8</v>
      </c>
      <c r="X4" s="5" t="s">
        <v>8</v>
      </c>
      <c r="Y4" s="5" t="s">
        <v>9</v>
      </c>
      <c r="Z4" s="5" t="s">
        <v>9</v>
      </c>
      <c r="AA4" s="5" t="s">
        <v>10</v>
      </c>
      <c r="AB4" s="5" t="s">
        <v>11</v>
      </c>
      <c r="AC4" s="5" t="s">
        <v>12</v>
      </c>
      <c r="AD4" s="5" t="s">
        <v>13</v>
      </c>
      <c r="AE4" s="5" t="s">
        <v>14</v>
      </c>
      <c r="AF4" s="41" t="s">
        <v>18</v>
      </c>
      <c r="AG4" s="41" t="s">
        <v>18</v>
      </c>
      <c r="AH4" s="41" t="s">
        <v>18</v>
      </c>
      <c r="AI4" s="41" t="s">
        <v>18</v>
      </c>
      <c r="AJ4" s="5" t="s">
        <v>23</v>
      </c>
      <c r="AK4" s="5" t="s">
        <v>24</v>
      </c>
    </row>
    <row r="5" spans="1:37" s="8" customFormat="1" ht="60" x14ac:dyDescent="0.25">
      <c r="A5" s="6">
        <v>1</v>
      </c>
      <c r="B5" s="6" t="s">
        <v>25</v>
      </c>
      <c r="C5" s="6" t="s">
        <v>26</v>
      </c>
      <c r="D5" s="6" t="s">
        <v>27</v>
      </c>
      <c r="E5" s="6" t="s">
        <v>31</v>
      </c>
      <c r="F5" s="6" t="s">
        <v>68</v>
      </c>
      <c r="G5" s="6" t="s">
        <v>69</v>
      </c>
      <c r="H5" s="6">
        <v>3</v>
      </c>
      <c r="I5" s="7">
        <f>IF(H5=0,0,1)</f>
        <v>1</v>
      </c>
      <c r="J5" s="6">
        <v>1</v>
      </c>
      <c r="K5" s="7">
        <f>IF(J5=0,0,1)</f>
        <v>1</v>
      </c>
      <c r="L5" s="6">
        <f>IF(I5+K5=2,H5+J5,"")</f>
        <v>4</v>
      </c>
      <c r="M5" s="7">
        <f>IF(I5+K5=2,H5+J5,0)</f>
        <v>4</v>
      </c>
      <c r="N5" s="6" t="str">
        <f>IF(SUM(O5:R5)=1,$O$3,IF(SUM(O5:R5)=2,$P$3,IF(SUM(O5:R5)=3,$Q$3,IF(SUM(O5:R5)=4,$R$3,""))))</f>
        <v>Riesgo Bajo</v>
      </c>
      <c r="O5" s="7">
        <f>IF(M5&gt;=8,IF(M5&lt;=10,1,0),0)</f>
        <v>0</v>
      </c>
      <c r="P5" s="7">
        <f>IF(M5&gt;=6,IF(M5&lt;=7,2,0),0)</f>
        <v>0</v>
      </c>
      <c r="Q5" s="7">
        <f>IF(M5=5,3,0)</f>
        <v>0</v>
      </c>
      <c r="R5" s="7">
        <f>IF(M5&lt;=4,IF(M5&gt;=2,4,0),0)</f>
        <v>4</v>
      </c>
      <c r="S5" s="6" t="s">
        <v>70</v>
      </c>
      <c r="T5" s="6" t="s">
        <v>71</v>
      </c>
      <c r="U5" s="6">
        <v>3</v>
      </c>
      <c r="V5" s="7">
        <f>IF(U5=0,0,1)</f>
        <v>1</v>
      </c>
      <c r="W5" s="6">
        <v>1</v>
      </c>
      <c r="X5" s="7">
        <f>IF(W5=0,0,1)</f>
        <v>1</v>
      </c>
      <c r="Y5" s="6">
        <f>IF(V5+X5=2,U5+W5,"")</f>
        <v>4</v>
      </c>
      <c r="Z5" s="7">
        <f>IF(V5+X5=2,U5+W5,0)</f>
        <v>4</v>
      </c>
      <c r="AA5" s="6" t="str">
        <f>IF(SUM(AB5:AE5)=1,$AB$4,IF(SUM(AB5:AE5)=2,$AC$4,IF(SUM(AB5:AE5)=3,$AD$4,IF(SUM(AB5:AE5)=4,$AE$4,""))))</f>
        <v>Riesgo Bajo</v>
      </c>
      <c r="AB5" s="7">
        <f>IF(Z5&gt;=8,IF(Z5&lt;=10,1,0),0)</f>
        <v>0</v>
      </c>
      <c r="AC5" s="7">
        <f>IF(Z5&gt;=6,IF(Z5&lt;=7,2,0),0)</f>
        <v>0</v>
      </c>
      <c r="AD5" s="7">
        <f>IF(Z5=5,3,0)</f>
        <v>0</v>
      </c>
      <c r="AE5" s="7">
        <f>IF(Z5&lt;=4,IF(Z5&gt;=2,4,0),0)</f>
        <v>4</v>
      </c>
      <c r="AF5" s="6" t="s">
        <v>29</v>
      </c>
      <c r="AG5" s="6" t="s">
        <v>32</v>
      </c>
      <c r="AH5" s="6" t="s">
        <v>30</v>
      </c>
      <c r="AI5" s="6" t="s">
        <v>72</v>
      </c>
      <c r="AJ5" s="6" t="s">
        <v>73</v>
      </c>
      <c r="AK5" s="6" t="s">
        <v>74</v>
      </c>
    </row>
    <row r="6" spans="1:37" s="8" customFormat="1" ht="60" x14ac:dyDescent="0.25">
      <c r="A6" s="9">
        <v>2</v>
      </c>
      <c r="B6" s="9" t="s">
        <v>25</v>
      </c>
      <c r="C6" s="9" t="s">
        <v>26</v>
      </c>
      <c r="D6" s="9" t="s">
        <v>27</v>
      </c>
      <c r="E6" s="9" t="s">
        <v>31</v>
      </c>
      <c r="F6" s="9" t="s">
        <v>75</v>
      </c>
      <c r="G6" s="9" t="s">
        <v>76</v>
      </c>
      <c r="H6" s="9">
        <v>3</v>
      </c>
      <c r="I6" s="7">
        <f t="shared" ref="I6:I7" si="0">IF(H6=0,0,1)</f>
        <v>1</v>
      </c>
      <c r="J6" s="9">
        <v>1</v>
      </c>
      <c r="K6" s="7">
        <f t="shared" ref="K6:K7" si="1">IF(J6=0,0,1)</f>
        <v>1</v>
      </c>
      <c r="L6" s="9">
        <f t="shared" ref="L6:L7" si="2">IF(I6+K6=2,H6+J6,"")</f>
        <v>4</v>
      </c>
      <c r="M6" s="7">
        <f t="shared" ref="M6:M7" si="3">IF(I6+K6=2,H6+J6,0)</f>
        <v>4</v>
      </c>
      <c r="N6" s="9" t="str">
        <f t="shared" ref="N6:N7" si="4">IF(SUM(O6:R6)=1,$O$3,IF(SUM(O6:R6)=2,$P$3,IF(SUM(O6:R6)=3,$Q$3,IF(SUM(O6:R6)=4,$R$3,""))))</f>
        <v>Riesgo Bajo</v>
      </c>
      <c r="O6" s="7">
        <f t="shared" ref="O6:O7" si="5">IF(M6&gt;=8,IF(M6&lt;=10,1,0),0)</f>
        <v>0</v>
      </c>
      <c r="P6" s="7">
        <f t="shared" ref="P6:P7" si="6">IF(M6&gt;=6,IF(M6&lt;=7,2,0),0)</f>
        <v>0</v>
      </c>
      <c r="Q6" s="7">
        <f t="shared" ref="Q6:Q7" si="7">IF(M6=5,3,0)</f>
        <v>0</v>
      </c>
      <c r="R6" s="7">
        <f t="shared" ref="R6:R7" si="8">IF(M6&lt;=4,IF(M6&gt;=2,4,0),0)</f>
        <v>4</v>
      </c>
      <c r="S6" s="9" t="s">
        <v>77</v>
      </c>
      <c r="T6" s="9" t="s">
        <v>78</v>
      </c>
      <c r="U6" s="9">
        <v>3</v>
      </c>
      <c r="V6" s="7">
        <f t="shared" ref="V6:V7" si="9">IF(U6=0,0,1)</f>
        <v>1</v>
      </c>
      <c r="W6" s="9">
        <v>1</v>
      </c>
      <c r="X6" s="7">
        <f t="shared" ref="X6:X7" si="10">IF(W6=0,0,1)</f>
        <v>1</v>
      </c>
      <c r="Y6" s="9">
        <f t="shared" ref="Y6:Y7" si="11">IF(V6+X6=2,U6+W6,"")</f>
        <v>4</v>
      </c>
      <c r="Z6" s="7">
        <f t="shared" ref="Z6:Z7" si="12">IF(V6+X6=2,U6+W6,0)</f>
        <v>4</v>
      </c>
      <c r="AA6" s="9" t="str">
        <f t="shared" ref="AA6:AA7" si="13">IF(SUM(AB6:AE6)=1,$AB$4,IF(SUM(AB6:AE6)=2,$AC$4,IF(SUM(AB6:AE6)=3,$AD$4,IF(SUM(AB6:AE6)=4,$AE$4,""))))</f>
        <v>Riesgo Bajo</v>
      </c>
      <c r="AB6" s="7">
        <f t="shared" ref="AB6:AB7" si="14">IF(Z6&gt;=8,IF(Z6&lt;=10,1,0),0)</f>
        <v>0</v>
      </c>
      <c r="AC6" s="7">
        <f t="shared" ref="AC6:AC7" si="15">IF(Z6&gt;=6,IF(Z6&lt;=7,2,0),0)</f>
        <v>0</v>
      </c>
      <c r="AD6" s="7">
        <f t="shared" ref="AD6:AD7" si="16">IF(Z6=5,3,0)</f>
        <v>0</v>
      </c>
      <c r="AE6" s="7">
        <f t="shared" ref="AE6:AE7" si="17">IF(Z6&lt;=4,IF(Z6&gt;=2,4,0),0)</f>
        <v>4</v>
      </c>
      <c r="AF6" s="9" t="s">
        <v>29</v>
      </c>
      <c r="AG6" s="9" t="s">
        <v>32</v>
      </c>
      <c r="AH6" s="9" t="s">
        <v>79</v>
      </c>
      <c r="AI6" s="9" t="s">
        <v>72</v>
      </c>
      <c r="AJ6" s="9" t="s">
        <v>80</v>
      </c>
      <c r="AK6" s="9" t="s">
        <v>74</v>
      </c>
    </row>
    <row r="7" spans="1:37" s="8" customFormat="1" ht="120" x14ac:dyDescent="0.25">
      <c r="A7" s="6">
        <v>3</v>
      </c>
      <c r="B7" s="9" t="s">
        <v>25</v>
      </c>
      <c r="C7" s="6" t="s">
        <v>33</v>
      </c>
      <c r="D7" s="6" t="s">
        <v>67</v>
      </c>
      <c r="E7" s="6" t="s">
        <v>31</v>
      </c>
      <c r="F7" s="6" t="s">
        <v>81</v>
      </c>
      <c r="G7" s="6" t="s">
        <v>82</v>
      </c>
      <c r="H7" s="6">
        <v>3</v>
      </c>
      <c r="I7" s="7">
        <f t="shared" si="0"/>
        <v>1</v>
      </c>
      <c r="J7" s="6">
        <v>1</v>
      </c>
      <c r="K7" s="7">
        <f t="shared" si="1"/>
        <v>1</v>
      </c>
      <c r="L7" s="6">
        <f t="shared" si="2"/>
        <v>4</v>
      </c>
      <c r="M7" s="7">
        <f t="shared" si="3"/>
        <v>4</v>
      </c>
      <c r="N7" s="6" t="str">
        <f t="shared" si="4"/>
        <v>Riesgo Bajo</v>
      </c>
      <c r="O7" s="7">
        <f t="shared" si="5"/>
        <v>0</v>
      </c>
      <c r="P7" s="7">
        <f t="shared" si="6"/>
        <v>0</v>
      </c>
      <c r="Q7" s="7">
        <f t="shared" si="7"/>
        <v>0</v>
      </c>
      <c r="R7" s="7">
        <f t="shared" si="8"/>
        <v>4</v>
      </c>
      <c r="S7" s="6" t="s">
        <v>70</v>
      </c>
      <c r="T7" s="6" t="s">
        <v>83</v>
      </c>
      <c r="U7" s="6">
        <v>3</v>
      </c>
      <c r="V7" s="7">
        <f t="shared" si="9"/>
        <v>1</v>
      </c>
      <c r="W7" s="6">
        <v>1</v>
      </c>
      <c r="X7" s="7">
        <f t="shared" si="10"/>
        <v>1</v>
      </c>
      <c r="Y7" s="6">
        <f t="shared" si="11"/>
        <v>4</v>
      </c>
      <c r="Z7" s="7">
        <f t="shared" si="12"/>
        <v>4</v>
      </c>
      <c r="AA7" s="6" t="str">
        <f t="shared" si="13"/>
        <v>Riesgo Bajo</v>
      </c>
      <c r="AB7" s="7">
        <f t="shared" si="14"/>
        <v>0</v>
      </c>
      <c r="AC7" s="7">
        <f t="shared" si="15"/>
        <v>0</v>
      </c>
      <c r="AD7" s="7">
        <f t="shared" si="16"/>
        <v>0</v>
      </c>
      <c r="AE7" s="7">
        <f t="shared" si="17"/>
        <v>4</v>
      </c>
      <c r="AF7" s="6" t="s">
        <v>29</v>
      </c>
      <c r="AG7" s="6" t="s">
        <v>84</v>
      </c>
      <c r="AH7" s="9" t="s">
        <v>85</v>
      </c>
      <c r="AI7" s="6" t="s">
        <v>72</v>
      </c>
      <c r="AJ7" s="34" t="s">
        <v>86</v>
      </c>
      <c r="AK7" s="34" t="s">
        <v>87</v>
      </c>
    </row>
    <row r="8" spans="1:37" s="8" customFormat="1" ht="225" x14ac:dyDescent="0.25">
      <c r="A8" s="9">
        <v>4</v>
      </c>
      <c r="B8" s="9" t="s">
        <v>25</v>
      </c>
      <c r="C8" s="9" t="s">
        <v>33</v>
      </c>
      <c r="D8" s="9" t="s">
        <v>88</v>
      </c>
      <c r="E8" s="9" t="s">
        <v>28</v>
      </c>
      <c r="F8" s="9" t="s">
        <v>89</v>
      </c>
      <c r="G8" s="9" t="s">
        <v>90</v>
      </c>
      <c r="H8" s="9">
        <v>3</v>
      </c>
      <c r="I8" s="7"/>
      <c r="J8" s="9">
        <v>2</v>
      </c>
      <c r="K8" s="7"/>
      <c r="L8" s="9">
        <v>5</v>
      </c>
      <c r="M8" s="7"/>
      <c r="N8" s="9" t="s">
        <v>13</v>
      </c>
      <c r="O8" s="7"/>
      <c r="P8" s="7"/>
      <c r="Q8" s="7"/>
      <c r="R8" s="7"/>
      <c r="S8" s="9" t="s">
        <v>70</v>
      </c>
      <c r="T8" s="9" t="s">
        <v>91</v>
      </c>
      <c r="U8" s="9">
        <v>2</v>
      </c>
      <c r="V8" s="7"/>
      <c r="W8" s="9">
        <v>1</v>
      </c>
      <c r="X8" s="7"/>
      <c r="Y8" s="9">
        <v>3</v>
      </c>
      <c r="Z8" s="7"/>
      <c r="AA8" s="9" t="s">
        <v>14</v>
      </c>
      <c r="AB8" s="7"/>
      <c r="AC8" s="7"/>
      <c r="AD8" s="7"/>
      <c r="AE8" s="7"/>
      <c r="AF8" s="9" t="s">
        <v>29</v>
      </c>
      <c r="AG8" s="9" t="s">
        <v>92</v>
      </c>
      <c r="AH8" s="9" t="s">
        <v>93</v>
      </c>
      <c r="AI8" s="9" t="s">
        <v>72</v>
      </c>
      <c r="AJ8" s="9" t="s">
        <v>94</v>
      </c>
      <c r="AK8" s="9" t="s">
        <v>95</v>
      </c>
    </row>
    <row r="9" spans="1:37" s="8" customFormat="1" ht="150" x14ac:dyDescent="0.25">
      <c r="A9" s="6">
        <v>5</v>
      </c>
      <c r="B9" s="6" t="s">
        <v>25</v>
      </c>
      <c r="C9" s="6" t="s">
        <v>33</v>
      </c>
      <c r="D9" s="6" t="s">
        <v>34</v>
      </c>
      <c r="E9" s="6" t="s">
        <v>28</v>
      </c>
      <c r="F9" s="6" t="s">
        <v>96</v>
      </c>
      <c r="G9" s="6" t="s">
        <v>97</v>
      </c>
      <c r="H9" s="6">
        <v>3</v>
      </c>
      <c r="I9" s="7"/>
      <c r="J9" s="6">
        <v>4</v>
      </c>
      <c r="K9" s="7"/>
      <c r="L9" s="6">
        <v>7</v>
      </c>
      <c r="M9" s="7"/>
      <c r="N9" s="6" t="s">
        <v>98</v>
      </c>
      <c r="O9" s="7"/>
      <c r="P9" s="7"/>
      <c r="Q9" s="7"/>
      <c r="R9" s="7"/>
      <c r="S9" s="6" t="s">
        <v>70</v>
      </c>
      <c r="T9" s="6" t="s">
        <v>99</v>
      </c>
      <c r="U9" s="6">
        <v>2</v>
      </c>
      <c r="V9" s="7"/>
      <c r="W9" s="6">
        <v>1</v>
      </c>
      <c r="X9" s="7"/>
      <c r="Y9" s="6">
        <v>3</v>
      </c>
      <c r="Z9" s="7"/>
      <c r="AA9" s="6" t="s">
        <v>14</v>
      </c>
      <c r="AB9" s="7"/>
      <c r="AC9" s="7"/>
      <c r="AD9" s="7"/>
      <c r="AE9" s="7"/>
      <c r="AF9" s="6" t="s">
        <v>29</v>
      </c>
      <c r="AG9" s="6" t="s">
        <v>100</v>
      </c>
      <c r="AH9" s="6" t="s">
        <v>101</v>
      </c>
      <c r="AI9" s="6" t="s">
        <v>72</v>
      </c>
      <c r="AJ9" s="6" t="s">
        <v>102</v>
      </c>
      <c r="AK9" s="6" t="s">
        <v>103</v>
      </c>
    </row>
    <row r="10" spans="1:37" s="8" customFormat="1" ht="90" x14ac:dyDescent="0.25">
      <c r="A10" s="9">
        <v>6</v>
      </c>
      <c r="B10" s="9" t="s">
        <v>104</v>
      </c>
      <c r="C10" s="9" t="s">
        <v>33</v>
      </c>
      <c r="D10" s="9" t="s">
        <v>34</v>
      </c>
      <c r="E10" s="9" t="s">
        <v>28</v>
      </c>
      <c r="F10" s="9" t="s">
        <v>105</v>
      </c>
      <c r="G10" s="9" t="s">
        <v>106</v>
      </c>
      <c r="H10" s="9">
        <v>3</v>
      </c>
      <c r="I10" s="7"/>
      <c r="J10" s="9">
        <v>3</v>
      </c>
      <c r="K10" s="7"/>
      <c r="L10" s="9">
        <v>6</v>
      </c>
      <c r="M10" s="7"/>
      <c r="N10" s="9" t="s">
        <v>98</v>
      </c>
      <c r="O10" s="7"/>
      <c r="P10" s="7"/>
      <c r="Q10" s="7"/>
      <c r="R10" s="7"/>
      <c r="S10" s="9" t="s">
        <v>70</v>
      </c>
      <c r="T10" s="9" t="s">
        <v>107</v>
      </c>
      <c r="U10" s="9">
        <v>2</v>
      </c>
      <c r="V10" s="7"/>
      <c r="W10" s="9">
        <v>1</v>
      </c>
      <c r="X10" s="7"/>
      <c r="Y10" s="9">
        <v>3</v>
      </c>
      <c r="Z10" s="7"/>
      <c r="AA10" s="9" t="s">
        <v>14</v>
      </c>
      <c r="AB10" s="7"/>
      <c r="AC10" s="7"/>
      <c r="AD10" s="7"/>
      <c r="AE10" s="7"/>
      <c r="AF10" s="9" t="s">
        <v>29</v>
      </c>
      <c r="AG10" s="9" t="s">
        <v>100</v>
      </c>
      <c r="AH10" s="9" t="s">
        <v>101</v>
      </c>
      <c r="AI10" s="9" t="s">
        <v>72</v>
      </c>
      <c r="AJ10" s="9" t="s">
        <v>108</v>
      </c>
      <c r="AK10" s="9" t="s">
        <v>103</v>
      </c>
    </row>
    <row r="11" spans="1:37" s="8" customFormat="1" ht="135" x14ac:dyDescent="0.25">
      <c r="A11" s="6">
        <v>7</v>
      </c>
      <c r="B11" s="6" t="s">
        <v>25</v>
      </c>
      <c r="C11" s="6" t="s">
        <v>33</v>
      </c>
      <c r="D11" s="6" t="s">
        <v>34</v>
      </c>
      <c r="E11" s="6" t="s">
        <v>109</v>
      </c>
      <c r="F11" s="6" t="s">
        <v>110</v>
      </c>
      <c r="G11" s="6" t="s">
        <v>111</v>
      </c>
      <c r="H11" s="6">
        <v>3</v>
      </c>
      <c r="I11" s="7"/>
      <c r="J11" s="6">
        <v>4</v>
      </c>
      <c r="K11" s="7"/>
      <c r="L11" s="6">
        <v>7</v>
      </c>
      <c r="M11" s="7"/>
      <c r="N11" s="6" t="s">
        <v>98</v>
      </c>
      <c r="O11" s="7"/>
      <c r="P11" s="7"/>
      <c r="Q11" s="7"/>
      <c r="R11" s="7"/>
      <c r="S11" s="6" t="s">
        <v>112</v>
      </c>
      <c r="T11" s="6" t="s">
        <v>113</v>
      </c>
      <c r="U11" s="6">
        <v>3</v>
      </c>
      <c r="V11" s="7"/>
      <c r="W11" s="6">
        <v>1</v>
      </c>
      <c r="X11" s="7"/>
      <c r="Y11" s="6">
        <v>4</v>
      </c>
      <c r="Z11" s="7"/>
      <c r="AA11" s="6" t="s">
        <v>14</v>
      </c>
      <c r="AB11" s="7"/>
      <c r="AC11" s="7"/>
      <c r="AD11" s="7"/>
      <c r="AE11" s="7"/>
      <c r="AF11" s="6" t="s">
        <v>29</v>
      </c>
      <c r="AG11" s="6" t="s">
        <v>114</v>
      </c>
      <c r="AH11" s="6" t="s">
        <v>101</v>
      </c>
      <c r="AI11" s="6" t="s">
        <v>72</v>
      </c>
      <c r="AJ11" s="6" t="s">
        <v>115</v>
      </c>
      <c r="AK11" s="6" t="s">
        <v>103</v>
      </c>
    </row>
    <row r="12" spans="1:37" s="8" customFormat="1" ht="75" x14ac:dyDescent="0.25">
      <c r="A12" s="9">
        <v>8</v>
      </c>
      <c r="B12" s="9" t="s">
        <v>25</v>
      </c>
      <c r="C12" s="9" t="s">
        <v>33</v>
      </c>
      <c r="D12" s="9" t="s">
        <v>34</v>
      </c>
      <c r="E12" s="9" t="s">
        <v>116</v>
      </c>
      <c r="F12" s="9" t="s">
        <v>117</v>
      </c>
      <c r="G12" s="9" t="s">
        <v>118</v>
      </c>
      <c r="H12" s="9">
        <v>2</v>
      </c>
      <c r="I12" s="7"/>
      <c r="J12" s="9">
        <v>2</v>
      </c>
      <c r="K12" s="7"/>
      <c r="L12" s="9">
        <v>4</v>
      </c>
      <c r="M12" s="7"/>
      <c r="N12" s="9" t="s">
        <v>14</v>
      </c>
      <c r="O12" s="7"/>
      <c r="P12" s="7"/>
      <c r="Q12" s="7"/>
      <c r="R12" s="7"/>
      <c r="S12" s="9" t="s">
        <v>70</v>
      </c>
      <c r="T12" s="9" t="s">
        <v>119</v>
      </c>
      <c r="U12" s="9">
        <v>2</v>
      </c>
      <c r="V12" s="7"/>
      <c r="W12" s="9">
        <v>1</v>
      </c>
      <c r="X12" s="7"/>
      <c r="Y12" s="9">
        <v>3</v>
      </c>
      <c r="Z12" s="7"/>
      <c r="AA12" s="9" t="s">
        <v>14</v>
      </c>
      <c r="AB12" s="7"/>
      <c r="AC12" s="7"/>
      <c r="AD12" s="7"/>
      <c r="AE12" s="7"/>
      <c r="AF12" s="9" t="s">
        <v>29</v>
      </c>
      <c r="AG12" s="9" t="s">
        <v>100</v>
      </c>
      <c r="AH12" s="9" t="s">
        <v>101</v>
      </c>
      <c r="AI12" s="9" t="s">
        <v>72</v>
      </c>
      <c r="AJ12" s="9" t="s">
        <v>120</v>
      </c>
      <c r="AK12" s="9" t="s">
        <v>103</v>
      </c>
    </row>
    <row r="13" spans="1:37" s="8" customFormat="1" ht="75" x14ac:dyDescent="0.25">
      <c r="A13" s="6">
        <v>9</v>
      </c>
      <c r="B13" s="6" t="s">
        <v>25</v>
      </c>
      <c r="C13" s="6" t="s">
        <v>33</v>
      </c>
      <c r="D13" s="6" t="s">
        <v>34</v>
      </c>
      <c r="E13" s="6" t="s">
        <v>121</v>
      </c>
      <c r="F13" s="6" t="s">
        <v>122</v>
      </c>
      <c r="G13" s="6" t="s">
        <v>123</v>
      </c>
      <c r="H13" s="6">
        <v>2</v>
      </c>
      <c r="I13" s="7"/>
      <c r="J13" s="6">
        <v>2</v>
      </c>
      <c r="K13" s="7"/>
      <c r="L13" s="6">
        <v>4</v>
      </c>
      <c r="M13" s="7"/>
      <c r="N13" s="6" t="s">
        <v>14</v>
      </c>
      <c r="O13" s="7"/>
      <c r="P13" s="7"/>
      <c r="Q13" s="7"/>
      <c r="R13" s="7"/>
      <c r="S13" s="6" t="s">
        <v>70</v>
      </c>
      <c r="T13" s="6" t="s">
        <v>124</v>
      </c>
      <c r="U13" s="6">
        <v>2</v>
      </c>
      <c r="V13" s="7"/>
      <c r="W13" s="6">
        <v>1</v>
      </c>
      <c r="X13" s="7"/>
      <c r="Y13" s="6">
        <v>3</v>
      </c>
      <c r="Z13" s="7"/>
      <c r="AA13" s="6" t="s">
        <v>14</v>
      </c>
      <c r="AB13" s="7"/>
      <c r="AC13" s="7"/>
      <c r="AD13" s="7"/>
      <c r="AE13" s="7"/>
      <c r="AF13" s="6" t="s">
        <v>29</v>
      </c>
      <c r="AG13" s="6" t="s">
        <v>125</v>
      </c>
      <c r="AH13" s="6" t="s">
        <v>101</v>
      </c>
      <c r="AI13" s="6" t="s">
        <v>72</v>
      </c>
      <c r="AJ13" s="6" t="s">
        <v>126</v>
      </c>
      <c r="AK13" s="6" t="s">
        <v>103</v>
      </c>
    </row>
    <row r="14" spans="1:37" s="8" customFormat="1" ht="60" x14ac:dyDescent="0.25">
      <c r="A14" s="9">
        <v>10</v>
      </c>
      <c r="B14" s="9" t="s">
        <v>25</v>
      </c>
      <c r="C14" s="9" t="s">
        <v>33</v>
      </c>
      <c r="D14" s="9" t="s">
        <v>34</v>
      </c>
      <c r="E14" s="9" t="s">
        <v>28</v>
      </c>
      <c r="F14" s="9" t="s">
        <v>128</v>
      </c>
      <c r="G14" s="9" t="s">
        <v>127</v>
      </c>
      <c r="H14" s="9">
        <v>3</v>
      </c>
      <c r="I14" s="7"/>
      <c r="J14" s="9">
        <v>4</v>
      </c>
      <c r="K14" s="7"/>
      <c r="L14" s="9">
        <v>7</v>
      </c>
      <c r="M14" s="7"/>
      <c r="N14" s="9" t="s">
        <v>98</v>
      </c>
      <c r="O14" s="7"/>
      <c r="P14" s="7"/>
      <c r="Q14" s="7"/>
      <c r="R14" s="7"/>
      <c r="S14" s="9" t="s">
        <v>70</v>
      </c>
      <c r="T14" s="9" t="s">
        <v>129</v>
      </c>
      <c r="U14" s="9">
        <v>3</v>
      </c>
      <c r="V14" s="7"/>
      <c r="W14" s="9">
        <v>2</v>
      </c>
      <c r="X14" s="7"/>
      <c r="Y14" s="9">
        <v>5</v>
      </c>
      <c r="Z14" s="7"/>
      <c r="AA14" s="9" t="s">
        <v>13</v>
      </c>
      <c r="AB14" s="7"/>
      <c r="AC14" s="7"/>
      <c r="AD14" s="7"/>
      <c r="AE14" s="7"/>
      <c r="AF14" s="9" t="s">
        <v>29</v>
      </c>
      <c r="AG14" s="9" t="s">
        <v>125</v>
      </c>
      <c r="AH14" s="9" t="s">
        <v>101</v>
      </c>
      <c r="AI14" s="9" t="s">
        <v>72</v>
      </c>
      <c r="AJ14" s="9" t="s">
        <v>130</v>
      </c>
      <c r="AK14" s="9" t="s">
        <v>103</v>
      </c>
    </row>
    <row r="16" spans="1:37" x14ac:dyDescent="0.25">
      <c r="B16" s="10" t="s">
        <v>131</v>
      </c>
    </row>
    <row r="19" spans="2:4" x14ac:dyDescent="0.25">
      <c r="B19" s="36"/>
      <c r="C19" s="36"/>
      <c r="D19" s="36"/>
    </row>
    <row r="20" spans="2:4" ht="21.75" customHeight="1" x14ac:dyDescent="0.25">
      <c r="B20" s="35" t="s">
        <v>133</v>
      </c>
      <c r="C20" s="35"/>
      <c r="D20" s="35"/>
    </row>
    <row r="21" spans="2:4" x14ac:dyDescent="0.25">
      <c r="B21" s="37" t="s">
        <v>132</v>
      </c>
      <c r="C21" s="37"/>
      <c r="D21" s="37"/>
    </row>
  </sheetData>
  <mergeCells count="28">
    <mergeCell ref="AI3:AI4"/>
    <mergeCell ref="M3:M4"/>
    <mergeCell ref="N3:N4"/>
    <mergeCell ref="T3:T4"/>
    <mergeCell ref="AF3:AF4"/>
    <mergeCell ref="AG3:AG4"/>
    <mergeCell ref="AH3:AH4"/>
    <mergeCell ref="O3:O4"/>
    <mergeCell ref="P3:P4"/>
    <mergeCell ref="Q3:Q4"/>
    <mergeCell ref="R3:R4"/>
    <mergeCell ref="S3:S4"/>
    <mergeCell ref="B20:D20"/>
    <mergeCell ref="B19:D19"/>
    <mergeCell ref="B21:D21"/>
    <mergeCell ref="A2:AK2"/>
    <mergeCell ref="L3:L4"/>
    <mergeCell ref="A3:A4"/>
    <mergeCell ref="B3:B4"/>
    <mergeCell ref="C3:C4"/>
    <mergeCell ref="D3:D4"/>
    <mergeCell ref="E3:E4"/>
    <mergeCell ref="F3:F4"/>
    <mergeCell ref="G3:G4"/>
    <mergeCell ref="H3:H4"/>
    <mergeCell ref="I3:I4"/>
    <mergeCell ref="J3:J4"/>
    <mergeCell ref="K3:K4"/>
  </mergeCells>
  <printOptions horizontalCentered="1"/>
  <pageMargins left="0.19685039370078741" right="0.19685039370078741" top="0.78740157480314965" bottom="0.78740157480314965" header="0.19685039370078741" footer="0.19685039370078741"/>
  <pageSetup scale="36"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7"/>
  <sheetViews>
    <sheetView view="pageBreakPreview" zoomScale="90" zoomScaleNormal="100" zoomScaleSheetLayoutView="90" workbookViewId="0">
      <selection activeCell="C3" sqref="C3"/>
    </sheetView>
  </sheetViews>
  <sheetFormatPr baseColWidth="10" defaultColWidth="0" defaultRowHeight="15" zeroHeight="1" x14ac:dyDescent="0.25"/>
  <cols>
    <col min="1" max="1" width="12.5703125" style="8" customWidth="1"/>
    <col min="2" max="2" width="43.5703125" style="8" customWidth="1"/>
    <col min="3" max="3" width="16.28515625" style="8" customWidth="1"/>
    <col min="4" max="4" width="14.42578125" style="8" customWidth="1"/>
    <col min="5" max="5" width="3" style="8" customWidth="1"/>
    <col min="6" max="6" width="0" style="8" hidden="1" customWidth="1"/>
    <col min="7" max="16384" width="12.5703125" style="8" hidden="1"/>
  </cols>
  <sheetData>
    <row r="1" spans="1:4" ht="15.75" x14ac:dyDescent="0.25">
      <c r="A1" s="28"/>
      <c r="B1" s="28" t="s">
        <v>35</v>
      </c>
      <c r="C1" s="28" t="s">
        <v>36</v>
      </c>
      <c r="D1" s="28" t="s">
        <v>37</v>
      </c>
    </row>
    <row r="2" spans="1:4" ht="31.5" x14ac:dyDescent="0.25">
      <c r="A2" s="42" t="s">
        <v>7</v>
      </c>
      <c r="B2" s="15" t="s">
        <v>38</v>
      </c>
      <c r="C2" s="15">
        <v>1</v>
      </c>
      <c r="D2" s="33">
        <f>C2*20%</f>
        <v>0.2</v>
      </c>
    </row>
    <row r="3" spans="1:4" ht="31.5" x14ac:dyDescent="0.25">
      <c r="A3" s="42"/>
      <c r="B3" s="15" t="s">
        <v>39</v>
      </c>
      <c r="C3" s="15">
        <v>2</v>
      </c>
      <c r="D3" s="33">
        <f>C3*20%</f>
        <v>0.4</v>
      </c>
    </row>
    <row r="4" spans="1:4" ht="31.5" x14ac:dyDescent="0.25">
      <c r="A4" s="42"/>
      <c r="B4" s="15" t="s">
        <v>40</v>
      </c>
      <c r="C4" s="15">
        <v>3</v>
      </c>
      <c r="D4" s="33">
        <f>C4*20%</f>
        <v>0.60000000000000009</v>
      </c>
    </row>
    <row r="5" spans="1:4" ht="31.5" x14ac:dyDescent="0.25">
      <c r="A5" s="42"/>
      <c r="B5" s="15" t="s">
        <v>41</v>
      </c>
      <c r="C5" s="15">
        <v>4</v>
      </c>
      <c r="D5" s="33">
        <f>C5*20%</f>
        <v>0.8</v>
      </c>
    </row>
    <row r="6" spans="1:4" ht="31.5" x14ac:dyDescent="0.25">
      <c r="A6" s="42"/>
      <c r="B6" s="15" t="s">
        <v>42</v>
      </c>
      <c r="C6" s="15">
        <v>5</v>
      </c>
      <c r="D6" s="33">
        <f>C6*20%</f>
        <v>1</v>
      </c>
    </row>
    <row r="7" spans="1:4" x14ac:dyDescent="0.25"/>
  </sheetData>
  <mergeCells count="1">
    <mergeCell ref="A2:A6"/>
  </mergeCells>
  <printOptions horizontalCentered="1" verticalCentered="1"/>
  <pageMargins left="0.78740157480314965" right="0.78740157480314965" top="0.78740157480314965" bottom="0.78740157480314965" header="0.39370078740157483" footer="0.3937007874015748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6"/>
  <sheetViews>
    <sheetView view="pageBreakPreview" zoomScale="90" zoomScaleNormal="100" zoomScaleSheetLayoutView="90" workbookViewId="0">
      <selection activeCell="E5" sqref="E5"/>
    </sheetView>
  </sheetViews>
  <sheetFormatPr baseColWidth="10" defaultColWidth="0" defaultRowHeight="15.75" zeroHeight="1" x14ac:dyDescent="0.3"/>
  <cols>
    <col min="1" max="1" width="6" style="13" customWidth="1"/>
    <col min="2" max="2" width="9.42578125" style="13" customWidth="1"/>
    <col min="3" max="3" width="3.5703125" style="13" customWidth="1"/>
    <col min="4" max="8" width="20.42578125" style="13" customWidth="1"/>
    <col min="9" max="9" width="3.140625" style="13" customWidth="1"/>
    <col min="10" max="16384" width="3.140625" style="13" hidden="1"/>
  </cols>
  <sheetData>
    <row r="1" spans="1:8" ht="19.5" x14ac:dyDescent="0.3">
      <c r="A1" s="18" t="s">
        <v>66</v>
      </c>
      <c r="B1" s="12"/>
      <c r="C1" s="12"/>
      <c r="D1" s="12"/>
      <c r="E1" s="12"/>
      <c r="F1" s="12"/>
      <c r="G1" s="12"/>
      <c r="H1" s="12"/>
    </row>
    <row r="2" spans="1:8" ht="110.25" x14ac:dyDescent="0.3">
      <c r="A2" s="14" t="s">
        <v>43</v>
      </c>
      <c r="B2" s="12"/>
      <c r="C2" s="12"/>
      <c r="D2" s="15" t="s">
        <v>44</v>
      </c>
      <c r="E2" s="15" t="s">
        <v>45</v>
      </c>
      <c r="F2" s="15" t="s">
        <v>46</v>
      </c>
      <c r="G2" s="15" t="s">
        <v>47</v>
      </c>
      <c r="H2" s="15" t="s">
        <v>48</v>
      </c>
    </row>
    <row r="3" spans="1:8" ht="94.5" x14ac:dyDescent="0.3">
      <c r="A3" s="14" t="s">
        <v>49</v>
      </c>
      <c r="B3" s="12"/>
      <c r="C3" s="12"/>
      <c r="D3" s="15" t="s">
        <v>50</v>
      </c>
      <c r="E3" s="15" t="s">
        <v>51</v>
      </c>
      <c r="F3" s="15" t="s">
        <v>52</v>
      </c>
      <c r="G3" s="15" t="s">
        <v>53</v>
      </c>
      <c r="H3" s="15" t="s">
        <v>54</v>
      </c>
    </row>
    <row r="4" spans="1:8" x14ac:dyDescent="0.3">
      <c r="A4" s="12" t="s">
        <v>55</v>
      </c>
      <c r="B4" s="12"/>
      <c r="C4" s="12"/>
      <c r="D4" s="16" t="s">
        <v>56</v>
      </c>
      <c r="E4" s="16" t="s">
        <v>57</v>
      </c>
      <c r="F4" s="16" t="s">
        <v>58</v>
      </c>
      <c r="G4" s="16" t="s">
        <v>59</v>
      </c>
      <c r="H4" s="16" t="s">
        <v>60</v>
      </c>
    </row>
    <row r="5" spans="1:8" x14ac:dyDescent="0.3">
      <c r="A5" s="12" t="s">
        <v>36</v>
      </c>
      <c r="B5" s="12"/>
      <c r="C5" s="12"/>
      <c r="D5" s="17">
        <v>1</v>
      </c>
      <c r="E5" s="17">
        <v>2</v>
      </c>
      <c r="F5" s="17">
        <v>3</v>
      </c>
      <c r="G5" s="17">
        <v>4</v>
      </c>
      <c r="H5" s="17">
        <v>5</v>
      </c>
    </row>
    <row r="6" spans="1:8" x14ac:dyDescent="0.3"/>
  </sheetData>
  <printOptions horizontalCentered="1" verticalCentered="1"/>
  <pageMargins left="0.78740157480314965" right="0.78740157480314965" top="0.78740157480314965" bottom="0.78740157480314965" header="0.39370078740157483" footer="0.39370078740157483"/>
  <pageSetup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U11"/>
  <sheetViews>
    <sheetView view="pageBreakPreview" zoomScale="90" zoomScaleNormal="100" zoomScaleSheetLayoutView="90" workbookViewId="0">
      <selection activeCell="C9" sqref="C9"/>
    </sheetView>
  </sheetViews>
  <sheetFormatPr baseColWidth="10" defaultColWidth="6.85546875" defaultRowHeight="13.5" zeroHeight="1" x14ac:dyDescent="0.25"/>
  <cols>
    <col min="1" max="1" width="3.42578125" style="21" customWidth="1"/>
    <col min="2" max="2" width="17.42578125" style="21" customWidth="1"/>
    <col min="3" max="3" width="12.140625" style="21" customWidth="1"/>
    <col min="4" max="4" width="18.42578125" style="21" customWidth="1"/>
    <col min="5" max="5" width="20.42578125" style="21" customWidth="1"/>
    <col min="6" max="6" width="19.28515625" style="21" customWidth="1"/>
    <col min="7" max="8" width="20.42578125" style="21" customWidth="1"/>
    <col min="9" max="9" width="3.140625" style="21" customWidth="1"/>
    <col min="10" max="255" width="3.140625" style="21" hidden="1" customWidth="1"/>
    <col min="256" max="16384" width="6.85546875" style="21"/>
  </cols>
  <sheetData>
    <row r="1" spans="1:8" s="13" customFormat="1" ht="15.75" x14ac:dyDescent="0.3">
      <c r="A1" s="11" t="s">
        <v>66</v>
      </c>
      <c r="B1" s="12"/>
      <c r="C1" s="12"/>
      <c r="D1" s="12"/>
      <c r="E1" s="12"/>
      <c r="F1" s="12"/>
      <c r="G1" s="12"/>
      <c r="H1" s="12"/>
    </row>
    <row r="2" spans="1:8" ht="81" x14ac:dyDescent="0.25">
      <c r="A2" s="20" t="s">
        <v>43</v>
      </c>
      <c r="B2" s="20"/>
      <c r="C2" s="20"/>
      <c r="D2" s="22" t="s">
        <v>44</v>
      </c>
      <c r="E2" s="22" t="s">
        <v>45</v>
      </c>
      <c r="F2" s="22" t="s">
        <v>46</v>
      </c>
      <c r="G2" s="22" t="s">
        <v>47</v>
      </c>
      <c r="H2" s="22" t="s">
        <v>48</v>
      </c>
    </row>
    <row r="3" spans="1:8" ht="67.5" x14ac:dyDescent="0.25">
      <c r="A3" s="20" t="s">
        <v>49</v>
      </c>
      <c r="B3" s="20"/>
      <c r="C3" s="20"/>
      <c r="D3" s="22" t="s">
        <v>50</v>
      </c>
      <c r="E3" s="22" t="s">
        <v>51</v>
      </c>
      <c r="F3" s="22" t="s">
        <v>52</v>
      </c>
      <c r="G3" s="22" t="s">
        <v>53</v>
      </c>
      <c r="H3" s="22" t="s">
        <v>54</v>
      </c>
    </row>
    <row r="4" spans="1:8" x14ac:dyDescent="0.25">
      <c r="A4" s="43"/>
      <c r="B4" s="44" t="s">
        <v>55</v>
      </c>
      <c r="C4" s="44" t="s">
        <v>36</v>
      </c>
      <c r="D4" s="23" t="s">
        <v>56</v>
      </c>
      <c r="E4" s="23" t="s">
        <v>57</v>
      </c>
      <c r="F4" s="23" t="s">
        <v>58</v>
      </c>
      <c r="G4" s="23" t="s">
        <v>59</v>
      </c>
      <c r="H4" s="23" t="s">
        <v>60</v>
      </c>
    </row>
    <row r="5" spans="1:8" x14ac:dyDescent="0.25">
      <c r="A5" s="43"/>
      <c r="B5" s="44"/>
      <c r="C5" s="44"/>
      <c r="D5" s="23">
        <v>1</v>
      </c>
      <c r="E5" s="23">
        <v>2</v>
      </c>
      <c r="F5" s="23">
        <v>3</v>
      </c>
      <c r="G5" s="23">
        <v>4</v>
      </c>
      <c r="H5" s="23">
        <v>5</v>
      </c>
    </row>
    <row r="6" spans="1:8" ht="40.5" x14ac:dyDescent="0.25">
      <c r="A6" s="45" t="s">
        <v>7</v>
      </c>
      <c r="B6" s="22" t="s">
        <v>38</v>
      </c>
      <c r="C6" s="22">
        <v>1</v>
      </c>
      <c r="D6" s="24">
        <f>$C$6+D5</f>
        <v>2</v>
      </c>
      <c r="E6" s="24">
        <f>$C$6+E5</f>
        <v>3</v>
      </c>
      <c r="F6" s="24">
        <f>$C$6+F5</f>
        <v>4</v>
      </c>
      <c r="G6" s="25">
        <f>$C$6+G5</f>
        <v>5</v>
      </c>
      <c r="H6" s="26">
        <f>$C$6+H5</f>
        <v>6</v>
      </c>
    </row>
    <row r="7" spans="1:8" ht="40.5" x14ac:dyDescent="0.25">
      <c r="A7" s="45"/>
      <c r="B7" s="22" t="s">
        <v>39</v>
      </c>
      <c r="C7" s="22">
        <v>2</v>
      </c>
      <c r="D7" s="24">
        <f>$C$7+D5</f>
        <v>3</v>
      </c>
      <c r="E7" s="24">
        <f>$C$7+E5</f>
        <v>4</v>
      </c>
      <c r="F7" s="25">
        <f>$C$7+F5</f>
        <v>5</v>
      </c>
      <c r="G7" s="26">
        <f>$C$7+G5</f>
        <v>6</v>
      </c>
      <c r="H7" s="26">
        <f>$C$7+H5</f>
        <v>7</v>
      </c>
    </row>
    <row r="8" spans="1:8" ht="54" x14ac:dyDescent="0.25">
      <c r="A8" s="45"/>
      <c r="B8" s="22" t="s">
        <v>40</v>
      </c>
      <c r="C8" s="22">
        <v>3</v>
      </c>
      <c r="D8" s="24">
        <f>$C$8+D5</f>
        <v>4</v>
      </c>
      <c r="E8" s="25">
        <f>$C$8+E5</f>
        <v>5</v>
      </c>
      <c r="F8" s="26">
        <f>$C$8+F5</f>
        <v>6</v>
      </c>
      <c r="G8" s="26">
        <f>$C$8+G5</f>
        <v>7</v>
      </c>
      <c r="H8" s="27">
        <f>$C$8+H5</f>
        <v>8</v>
      </c>
    </row>
    <row r="9" spans="1:8" ht="40.5" x14ac:dyDescent="0.25">
      <c r="A9" s="45"/>
      <c r="B9" s="22" t="s">
        <v>41</v>
      </c>
      <c r="C9" s="22">
        <v>4</v>
      </c>
      <c r="D9" s="25">
        <f>$C$9+D5</f>
        <v>5</v>
      </c>
      <c r="E9" s="26">
        <f>$C$9+E5</f>
        <v>6</v>
      </c>
      <c r="F9" s="26">
        <f>$C$9+F5</f>
        <v>7</v>
      </c>
      <c r="G9" s="27">
        <f>$C$9+G5</f>
        <v>8</v>
      </c>
      <c r="H9" s="27">
        <f>$C$9+H5</f>
        <v>9</v>
      </c>
    </row>
    <row r="10" spans="1:8" ht="54" x14ac:dyDescent="0.25">
      <c r="A10" s="45"/>
      <c r="B10" s="22" t="s">
        <v>42</v>
      </c>
      <c r="C10" s="22">
        <v>5</v>
      </c>
      <c r="D10" s="26">
        <f>$C$10+D5</f>
        <v>6</v>
      </c>
      <c r="E10" s="26">
        <f>$C$10+E5</f>
        <v>7</v>
      </c>
      <c r="F10" s="27">
        <f>$C$10+F5</f>
        <v>8</v>
      </c>
      <c r="G10" s="27">
        <f>$C$10+G5</f>
        <v>9</v>
      </c>
      <c r="H10" s="27">
        <f>$C$10+H5</f>
        <v>10</v>
      </c>
    </row>
    <row r="11" spans="1:8" x14ac:dyDescent="0.25"/>
  </sheetData>
  <mergeCells count="4">
    <mergeCell ref="A4:A5"/>
    <mergeCell ref="B4:B5"/>
    <mergeCell ref="C4:C5"/>
    <mergeCell ref="A6:A10"/>
  </mergeCells>
  <printOptions horizontalCentered="1" verticalCentered="1"/>
  <pageMargins left="0.78740157480314965" right="0.78740157480314965" top="0.78740157480314965" bottom="0.78740157480314965"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7"/>
  <sheetViews>
    <sheetView view="pageBreakPreview" zoomScale="90" zoomScaleNormal="100" zoomScaleSheetLayoutView="90" workbookViewId="0">
      <selection activeCell="A2" sqref="A1:IV65536"/>
    </sheetView>
  </sheetViews>
  <sheetFormatPr baseColWidth="10" defaultColWidth="0" defaultRowHeight="14.25" customHeight="1" zeroHeight="1" x14ac:dyDescent="0.25"/>
  <cols>
    <col min="1" max="1" width="28.7109375" style="29" customWidth="1"/>
    <col min="2" max="2" width="23" style="29" customWidth="1"/>
    <col min="3" max="3" width="3" style="29" customWidth="1"/>
    <col min="4" max="16384" width="12.5703125" style="29" hidden="1"/>
  </cols>
  <sheetData>
    <row r="1" spans="1:2" ht="15.75" x14ac:dyDescent="0.25">
      <c r="A1" s="28" t="s">
        <v>61</v>
      </c>
      <c r="B1" s="28" t="s">
        <v>55</v>
      </c>
    </row>
    <row r="2" spans="1:2" ht="15.75" x14ac:dyDescent="0.25">
      <c r="A2" s="19" t="s">
        <v>62</v>
      </c>
      <c r="B2" s="15" t="s">
        <v>11</v>
      </c>
    </row>
    <row r="3" spans="1:2" ht="15.75" x14ac:dyDescent="0.25">
      <c r="A3" s="30" t="s">
        <v>63</v>
      </c>
      <c r="B3" s="15" t="s">
        <v>12</v>
      </c>
    </row>
    <row r="4" spans="1:2" ht="15.75" x14ac:dyDescent="0.25">
      <c r="A4" s="31">
        <v>5</v>
      </c>
      <c r="B4" s="15" t="s">
        <v>13</v>
      </c>
    </row>
    <row r="5" spans="1:2" ht="15.75" x14ac:dyDescent="0.25">
      <c r="A5" s="32" t="s">
        <v>64</v>
      </c>
      <c r="B5" s="15" t="s">
        <v>14</v>
      </c>
    </row>
    <row r="6" spans="1:2" ht="15.75" x14ac:dyDescent="0.25"/>
    <row r="7" spans="1:2" ht="15.75" hidden="1" x14ac:dyDescent="0.25"/>
  </sheetData>
  <printOptions horizontalCentered="1" verticalCentered="1"/>
  <pageMargins left="0.78740157480314965" right="0.78740157480314965" top="0.78740157480314965" bottom="0.78740157480314965" header="0.39370078740157483"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MATRIZ</vt:lpstr>
      <vt:lpstr>PROBABILIDAD</vt:lpstr>
      <vt:lpstr>IMPACTO</vt:lpstr>
      <vt:lpstr>VALORACION</vt:lpstr>
      <vt:lpstr>CATEGORIA</vt:lpstr>
      <vt:lpstr>IMPACTO!Área_de_impresión</vt:lpstr>
      <vt:lpstr>MATRIZ!Área_de_impresión</vt:lpstr>
      <vt:lpstr>VALORACION!Área_de_impresión</vt:lpstr>
      <vt:lpstr>MATRIZ!Títulos_a_imprimir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DMAJ</dc:creator>
  <cp:lastModifiedBy>Hp</cp:lastModifiedBy>
  <cp:lastPrinted>2022-06-24T21:59:35Z</cp:lastPrinted>
  <dcterms:created xsi:type="dcterms:W3CDTF">2014-03-05T19:40:21Z</dcterms:created>
  <dcterms:modified xsi:type="dcterms:W3CDTF">2026-07-22T01:19:19Z</dcterms:modified>
</cp:coreProperties>
</file>