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CARLOS ARROYO PADILLA\COLMAYOR CARLOS ARROYO PADILLA\Contratos\2. Procesos\4. Mantenimiento aires acondicionados\2. Estudio de precios\"/>
    </mc:Choice>
  </mc:AlternateContent>
  <xr:revisionPtr revIDLastSave="0" documentId="13_ncr:1_{728FAF78-915A-4F71-B19C-6950F2F6350B}" xr6:coauthVersionLast="36" xr6:coauthVersionMax="47" xr10:uidLastSave="{00000000-0000-0000-0000-000000000000}"/>
  <bookViews>
    <workbookView xWindow="0" yWindow="0" windowWidth="38400" windowHeight="17730" xr2:uid="{00000000-000D-0000-FFFF-FFFF00000000}"/>
  </bookViews>
  <sheets>
    <sheet name="Hoja1" sheetId="1" r:id="rId1"/>
  </sheets>
  <calcPr calcId="191029"/>
  <extLst>
    <ext uri="GoogleSheetsCustomDataVersion2">
      <go:sheetsCustomData xmlns:go="http://customooxmlschemas.google.com/" r:id="rId5" roundtripDataChecksum="vidIbBIQrhroznb8Nj9SKmW0/mad51UEf7EOxKAM52Q="/>
    </ext>
  </extLst>
</workbook>
</file>

<file path=xl/calcChain.xml><?xml version="1.0" encoding="utf-8"?>
<calcChain xmlns="http://schemas.openxmlformats.org/spreadsheetml/2006/main">
  <c r="W108" i="1" l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83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20" i="1"/>
  <c r="W17" i="1"/>
  <c r="W14" i="1"/>
  <c r="W7" i="1"/>
  <c r="W8" i="1"/>
  <c r="W9" i="1"/>
  <c r="W10" i="1"/>
  <c r="W11" i="1"/>
  <c r="W12" i="1"/>
  <c r="W13" i="1"/>
  <c r="W6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83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20" i="1"/>
  <c r="V7" i="1"/>
  <c r="V8" i="1"/>
  <c r="V9" i="1"/>
  <c r="V10" i="1"/>
  <c r="V11" i="1"/>
  <c r="V12" i="1"/>
  <c r="V13" i="1"/>
  <c r="V6" i="1"/>
  <c r="V17" i="1"/>
  <c r="V14" i="1"/>
  <c r="L1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83" i="1"/>
  <c r="L81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20" i="1"/>
  <c r="L17" i="1"/>
  <c r="L14" i="1"/>
  <c r="L7" i="1"/>
  <c r="L8" i="1"/>
  <c r="L9" i="1"/>
  <c r="L10" i="1"/>
  <c r="L11" i="1"/>
  <c r="L12" i="1"/>
  <c r="L6" i="1"/>
  <c r="F7" i="1"/>
  <c r="K17" i="1"/>
  <c r="K14" i="1"/>
  <c r="F108" i="1"/>
  <c r="L108" i="1" l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83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20" i="1"/>
  <c r="F17" i="1"/>
  <c r="F14" i="1"/>
  <c r="F8" i="1"/>
  <c r="F9" i="1"/>
  <c r="F10" i="1"/>
  <c r="F11" i="1"/>
  <c r="F12" i="1"/>
  <c r="F13" i="1"/>
  <c r="F6" i="1"/>
  <c r="R108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83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20" i="1"/>
  <c r="R17" i="1"/>
  <c r="R14" i="1"/>
  <c r="R7" i="1"/>
  <c r="R8" i="1"/>
  <c r="R9" i="1"/>
  <c r="R10" i="1"/>
  <c r="R11" i="1"/>
  <c r="R12" i="1"/>
  <c r="R13" i="1"/>
  <c r="R6" i="1"/>
  <c r="T84" i="1" l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83" i="1"/>
  <c r="T7" i="1"/>
  <c r="T8" i="1"/>
  <c r="T9" i="1"/>
  <c r="T10" i="1"/>
  <c r="T11" i="1"/>
  <c r="T12" i="1"/>
  <c r="T13" i="1"/>
  <c r="T14" i="1"/>
  <c r="T17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6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83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ESTEFANY JIMÉNEZ DUQUE</author>
  </authors>
  <commentList>
    <comment ref="A3" authorId="0" shapeId="0" xr:uid="{00000000-0006-0000-0000-000010000000}">
      <text>
        <r>
          <rPr>
            <sz val="11"/>
            <color theme="1"/>
            <rFont val="Calibri"/>
            <scheme val="minor"/>
          </rPr>
          <t>======
ID#AAABdZz0dig
Autor    (2025-02-07 14:26:44)
Se señala el objeto a contratar</t>
        </r>
      </text>
    </comment>
    <comment ref="A4" authorId="0" shapeId="0" xr:uid="{00000000-0006-0000-0000-00000A000000}">
      <text>
        <r>
          <rPr>
            <sz val="11"/>
            <color theme="1"/>
            <rFont val="Calibri"/>
            <scheme val="minor"/>
          </rPr>
          <t>======
ID#AAABdZz0di4
Autor    (2025-02-07 14:26:44)
Nombre persona natural o juridica que cotizó.
Indique la fecha en la que se realiza la cotización.</t>
        </r>
      </text>
    </comment>
    <comment ref="G4" authorId="0" shapeId="0" xr:uid="{00000000-0006-0000-0000-000015000000}">
      <text>
        <r>
          <rPr>
            <sz val="11"/>
            <color theme="1"/>
            <rFont val="Calibri"/>
            <scheme val="minor"/>
          </rPr>
          <t>======
ID#AAABdZz0diI
Autor    (2025-02-07 14:26:44)
Nombre persona natural o juridica que cotizó.
Indique la fecha en la que se realiza la cotización.</t>
        </r>
      </text>
    </comment>
    <comment ref="M4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ID#AAABdZz0djI
Autor    (2025-02-07 14:26:44)
Nombre persona natural o juridica que cotizó.
Indique la fecha en la que se realiza la cotización.</t>
        </r>
      </text>
    </comment>
    <comment ref="B5" authorId="0" shapeId="0" xr:uid="{00000000-0006-0000-0000-000006000000}">
      <text>
        <r>
          <rPr>
            <sz val="11"/>
            <color theme="1"/>
            <rFont val="Calibri"/>
            <scheme val="minor"/>
          </rPr>
          <t>======
ID#AAABdZz0djM
Autor    (2025-02-07 14:26:44)
En esta columna se determinara cada uno de los items, productos o servicios de manera separada y detallada.</t>
        </r>
      </text>
    </comment>
    <comment ref="C5" authorId="0" shapeId="0" xr:uid="{00000000-0006-0000-0000-00000D000000}">
      <text>
        <r>
          <rPr>
            <sz val="11"/>
            <color theme="1"/>
            <rFont val="Calibri"/>
            <scheme val="minor"/>
          </rPr>
          <t>======
ID#AAABdZz0dis
Autor    (2025-02-07 14:26:44)
Indicar si el objeto que se requiere se determina en unidades, horas, etc.</t>
        </r>
      </text>
    </comment>
    <comment ref="E5" authorId="0" shapeId="0" xr:uid="{00000000-0006-0000-0000-000014000000}">
      <text>
        <r>
          <rPr>
            <sz val="11"/>
            <color theme="1"/>
            <rFont val="Calibri"/>
            <scheme val="minor"/>
          </rPr>
          <t>======
ID#AAABdZz0diM
Autor    (2025-02-07 14:26:44)
En esta columna se ingresa el valor total por cada uno de los items incluyendo los impuestos que correspondan según bien o servicio a adquirir.</t>
        </r>
      </text>
    </comment>
    <comment ref="H5" authorId="0" shapeId="0" xr:uid="{00000000-0006-0000-0000-00000F000000}">
      <text>
        <r>
          <rPr>
            <sz val="11"/>
            <color theme="1"/>
            <rFont val="Calibri"/>
            <scheme val="minor"/>
          </rPr>
          <t>======
ID#AAABdZz0dik
Autor    (2025-02-07 14:26:44)
En esta columna se determinara cada uno de los items, productos o servicios de manera separada y detallada.</t>
        </r>
      </text>
    </comment>
    <comment ref="I5" authorId="0" shapeId="0" xr:uid="{00000000-0006-0000-0000-000012000000}">
      <text>
        <r>
          <rPr>
            <sz val="11"/>
            <color theme="1"/>
            <rFont val="Calibri"/>
            <scheme val="minor"/>
          </rPr>
          <t>======
ID#AAABdZz0diU
Autor    (2025-02-07 14:26:44)
Indicar si el objeto que se requiere se determina en unidades, horas, etc.</t>
        </r>
      </text>
    </comment>
    <comment ref="K5" authorId="0" shapeId="0" xr:uid="{00000000-0006-0000-0000-00000E000000}">
      <text>
        <r>
          <rPr>
            <sz val="11"/>
            <color theme="1"/>
            <rFont val="Calibri"/>
            <scheme val="minor"/>
          </rPr>
          <t>======
ID#AAABdZz0dio
Autor    (2025-02-07 14:26:44)
En esta columna se ingresa el valor total por cada uno de los items incluyendo los gravamenes anteriormente discriminados.</t>
        </r>
      </text>
    </comment>
    <comment ref="N5" authorId="0" shapeId="0" xr:uid="{00000000-0006-0000-0000-000005000000}">
      <text>
        <r>
          <rPr>
            <sz val="11"/>
            <color theme="1"/>
            <rFont val="Calibri"/>
            <scheme val="minor"/>
          </rPr>
          <t>======
ID#AAABdZz0djQ
Autor    (2025-02-07 14:26:44)
En esta columna se determinara cada uno de los items, productos o servicios de manera separada y detallada.</t>
        </r>
      </text>
    </comment>
    <comment ref="O5" authorId="0" shapeId="0" xr:uid="{00000000-0006-0000-0000-000007000000}">
      <text>
        <r>
          <rPr>
            <sz val="11"/>
            <color theme="1"/>
            <rFont val="Calibri"/>
            <scheme val="minor"/>
          </rPr>
          <t>======
ID#AAABdZz0djE
Autor    (2025-02-07 14:26:44)
Indicar si el objeto que se requiere se determina en unidades, horas, etc.</t>
        </r>
      </text>
    </comment>
    <comment ref="Q5" authorId="0" shapeId="0" xr:uid="{00000000-0006-0000-0000-00000C000000}">
      <text>
        <r>
          <rPr>
            <sz val="11"/>
            <color theme="1"/>
            <rFont val="Calibri"/>
            <scheme val="minor"/>
          </rPr>
          <t>======
ID#AAABdZz0diw
Autor    (2025-02-07 14:26:44)
En esta columna se ingresa el valor total por cada uno de los items incluyendo los gravamenes anteriormente discriminados.</t>
        </r>
      </text>
    </comment>
    <comment ref="S5" authorId="0" shapeId="0" xr:uid="{EB0BB4DA-369A-4F90-A186-B23C6BE688AF}">
      <text>
        <r>
          <rPr>
            <sz val="11"/>
            <color theme="1"/>
            <rFont val="Calibri"/>
            <scheme val="minor"/>
          </rPr>
          <t>======
ID#AAABdZz0djQ
Autor    (2025-02-07 14:26:44)
En esta columna se determinara cada uno de los items, productos o servicios de manera separada y detallada.</t>
        </r>
      </text>
    </comment>
    <comment ref="T5" authorId="0" shapeId="0" xr:uid="{1EFB5619-6831-4CA0-8174-289391DB8487}">
      <text>
        <r>
          <rPr>
            <sz val="11"/>
            <color theme="1"/>
            <rFont val="Calibri"/>
            <scheme val="minor"/>
          </rPr>
          <t>======
ID#AAABdZz0djE
Autor    (2025-02-07 14:26:44)
Indicar si el objeto que se requiere se determina en unidades, horas, etc.</t>
        </r>
      </text>
    </comment>
    <comment ref="V5" authorId="0" shapeId="0" xr:uid="{A2DD5244-94B1-4B20-82E1-D0575243F47F}">
      <text>
        <r>
          <rPr>
            <sz val="11"/>
            <color theme="1"/>
            <rFont val="Calibri"/>
            <scheme val="minor"/>
          </rPr>
          <t>======
ID#AAABdZz0diw
Autor    (2025-02-07 14:26:44)
En esta columna se ingresa el valor total por cada uno de los items incluyendo los gravamenes anteriormente discriminados.</t>
        </r>
      </text>
    </comment>
    <comment ref="W6" authorId="1" shapeId="0" xr:uid="{3CD34C48-A61C-4194-BA9F-1ED463E99696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L108" authorId="0" shapeId="0" xr:uid="{00000000-0006-0000-0000-000011000000}">
      <text>
        <r>
          <rPr>
            <sz val="11"/>
            <color theme="1"/>
            <rFont val="Calibri"/>
            <scheme val="minor"/>
          </rPr>
          <t>======
ID#AAABdZz0diY
Autor    (2025-02-07 14:26:44)
Suma del valor total de todos los items</t>
        </r>
      </text>
    </comment>
    <comment ref="R108" authorId="0" shapeId="0" xr:uid="{00000000-0006-0000-0000-000008000000}">
      <text>
        <r>
          <rPr>
            <sz val="11"/>
            <color theme="1"/>
            <rFont val="Calibri"/>
            <scheme val="minor"/>
          </rPr>
          <t>======
ID#AAABdZz0di0
Autor    (2025-02-07 14:26:44)
Suma del valor total de todos los items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kPeeFuBeT882iR0dL37IWoHHgvw=="/>
    </ext>
  </extLst>
</comments>
</file>

<file path=xl/sharedStrings.xml><?xml version="1.0" encoding="utf-8"?>
<sst xmlns="http://schemas.openxmlformats.org/spreadsheetml/2006/main" count="627" uniqueCount="115">
  <si>
    <t>Página: 1 de 1</t>
  </si>
  <si>
    <t xml:space="preserve">Item </t>
  </si>
  <si>
    <t xml:space="preserve">Unidad de medida </t>
  </si>
  <si>
    <t xml:space="preserve">Cantidad </t>
  </si>
  <si>
    <t>Valor Unitario</t>
  </si>
  <si>
    <t>Valor total</t>
  </si>
  <si>
    <t xml:space="preserve">Valor total </t>
  </si>
  <si>
    <t>Menor valor por item</t>
  </si>
  <si>
    <r>
      <rPr>
        <b/>
        <u/>
        <sz val="11"/>
        <color theme="1"/>
        <rFont val="Calibri"/>
        <family val="2"/>
      </rPr>
      <t>Nota:</t>
    </r>
    <r>
      <rPr>
        <b/>
        <sz val="11"/>
        <color theme="1"/>
        <rFont val="Calibri"/>
        <family val="2"/>
      </rPr>
      <t xml:space="preserve"> Los bienes o servicios cotizados en el presente estudio de precios incluyen los impuestos a los que haya lugar. </t>
    </r>
  </si>
  <si>
    <t>ESTUDIO DE PRECIOS PARA PROCEDIMIENTOS TIPO BOLSA
GJ-FR- 073</t>
  </si>
  <si>
    <t>Versión: 03</t>
  </si>
  <si>
    <t>Fecha: 28-02-2025</t>
  </si>
  <si>
    <t>Cotización No. 3: MUNDIAL DE AIRES,  Fecha de cotización: 22/04/2026</t>
  </si>
  <si>
    <t>Cotización No. 1: AMERICAN INSAP,  Fecha de cotización: 16/04/2026</t>
  </si>
  <si>
    <t>OBJETO: mantenimiento integral de los equipos de aire acondicionado y de extracción de aire institucionales , acorde a las especificaciones técnicas expuestas.</t>
  </si>
  <si>
    <t>Laboratorio Química 129A (60000 btu centralizado)</t>
  </si>
  <si>
    <t>Laboratorio Química 129B (60000 btu centralizado)</t>
  </si>
  <si>
    <t>Laboratorio 144 A (60000 btu piso techo)</t>
  </si>
  <si>
    <t>Laboratorio 144 B (60000 btu piso techo)</t>
  </si>
  <si>
    <t>Central de materiales (12000 btu minisplit)</t>
  </si>
  <si>
    <t>Laboratorio Investigación (60000 btu tipo cassette)</t>
  </si>
  <si>
    <t>Biotecnología Evaporadora #1</t>
  </si>
  <si>
    <t>Biotecnología Evaporadora #2</t>
  </si>
  <si>
    <t>Biotecnología Evaporadora #3</t>
  </si>
  <si>
    <t>Biotecnología Evaporadora #4</t>
  </si>
  <si>
    <t>Biotecnología Evaporadora #5</t>
  </si>
  <si>
    <t>Biotecnología Evaporadora #6</t>
  </si>
  <si>
    <t>Cepario (48000 btu Multisplit)</t>
  </si>
  <si>
    <t>Biotecnología vegetal</t>
  </si>
  <si>
    <t>Laboratorio de ingeniería ambiental (60000 btu centralizado)</t>
  </si>
  <si>
    <t>Laboratorio Gastronómico 401 (BL ACADEMICO) (60000 btu piso techo)</t>
  </si>
  <si>
    <t>Economato (BL ACADEMICO) (60000 btu piso techo)</t>
  </si>
  <si>
    <t>Lacma (60000 btu centralizado)</t>
  </si>
  <si>
    <t>Lacma (60000 btu centralizado) entrada #2</t>
  </si>
  <si>
    <t>Economato (BL FUNDACIONAL) (24000 btu cassette)</t>
  </si>
  <si>
    <t>Planeación (60000 btu centralizado)</t>
  </si>
  <si>
    <t>Aire acondicionado portatil Bienes y servicios (12000 btu Minisplit)</t>
  </si>
  <si>
    <t>Quédate en Colmayor #1 (12000 btu Minisplit)</t>
  </si>
  <si>
    <t>Quédate en Colmayor #2 (60000 btu Piso techo)</t>
  </si>
  <si>
    <t>Laboratorio Producción Audiovisual (12000 btu Minisiplit)</t>
  </si>
  <si>
    <t>Sub estación eléctrica secundaria (BL FUNDACIONAL) (36000 btu Piso techo)</t>
  </si>
  <si>
    <t>Oficina del vicerrector financiero (24000 btt Minisplit)</t>
  </si>
  <si>
    <t>Vicerrectoría Administrativa y Financiera (60000 btu centralizado)</t>
  </si>
  <si>
    <t>Sala de juntas rectoría (24000 btu Minisplit)</t>
  </si>
  <si>
    <t>Oficina Rector (12000 btu Minisplit)</t>
  </si>
  <si>
    <t>Aire acondicionado Portátil (secretaria general) (12000 btu portatil)</t>
  </si>
  <si>
    <t>Data center Tecnología (36000 btu piso techo)</t>
  </si>
  <si>
    <t>Data center Tecnología (60000 btu piso techo)</t>
  </si>
  <si>
    <t>Tecnología área técnicos(36000 btu piso techo)</t>
  </si>
  <si>
    <t>Tecnología área autoevaluación (60000 btu piso techo)</t>
  </si>
  <si>
    <t>Aula 207 (60000 btu piso techo)</t>
  </si>
  <si>
    <t>Aula 215 (36000 btu Piso techo)</t>
  </si>
  <si>
    <t>Aula 217 (60000 btu piso techo)</t>
  </si>
  <si>
    <t>Aula 225 (60000 btu piso techo)</t>
  </si>
  <si>
    <t>Aula 231 (60000 btu piso techo)</t>
  </si>
  <si>
    <t>Aula 237 (60000 btu piso techo)</t>
  </si>
  <si>
    <t>Aula 239 (60000 btu piso techo)</t>
  </si>
  <si>
    <t>Aula 241 (24000 btu Minisplit)</t>
  </si>
  <si>
    <t>Aula 245 Aula multilingüe (36000 btu piso techo)</t>
  </si>
  <si>
    <t>Virtualidad, egresados (48000 btu centralizado)</t>
  </si>
  <si>
    <t>Decanos (48000 btu centralizado)</t>
  </si>
  <si>
    <t>Oficina del vicerrector académico (18000 btu Minisplit)</t>
  </si>
  <si>
    <t>Comunicaciones (24000 btu Minisplit)</t>
  </si>
  <si>
    <t>Gestión Legal (36000 btu Minisplit)</t>
  </si>
  <si>
    <t>Control interno ala 1 (24000 btu Minisplit)</t>
  </si>
  <si>
    <t>Control interno ala 2 (12000 btu Minisplit)</t>
  </si>
  <si>
    <t>Sala de docentes de arquitectura (36000 btu Minisplit)</t>
  </si>
  <si>
    <t>Facultad de ingenieria y arquitectura (60000 btu Ppiso techo)</t>
  </si>
  <si>
    <t>Rack 2do piso bloque patrimonial (18000 btu Minisplit)</t>
  </si>
  <si>
    <t>Auditorio #1 (60000 btu piso techo)</t>
  </si>
  <si>
    <t>Auditorio #2 (60000 btu piso techo)</t>
  </si>
  <si>
    <t>Auditorio #3 (60000 btu piso techo)</t>
  </si>
  <si>
    <t>Auditorio #4 (60000 btu piso techo)</t>
  </si>
  <si>
    <t>Sala docentes mixta (60000 btu piso techo)</t>
  </si>
  <si>
    <t>Rack técnico edificio académico (12000 btu Minisplit)</t>
  </si>
  <si>
    <t>Aula música (48000 btu piso techo)</t>
  </si>
  <si>
    <t>Rack edificio de bienestar (24000 btu Minisplit)</t>
  </si>
  <si>
    <t>Dirección Bienestar (18000 btu Minisplit)</t>
  </si>
  <si>
    <t>Atención Bienestar (60000 btu piso techo)</t>
  </si>
  <si>
    <t>Aire acondiconado portatil (12000 btu portatil)</t>
  </si>
  <si>
    <t>Biblioteca 2 piso (60000 btu piso techo)</t>
  </si>
  <si>
    <t>Biblioteca sala de descanso (60000 btu piso techo)</t>
  </si>
  <si>
    <t>Biblioteca zona central (48000 btu cassette)</t>
  </si>
  <si>
    <t>Biblioteca sala de formación usuarios (24000 btu Minisplit)</t>
  </si>
  <si>
    <t>Biblioteca sala de formación investigadores (24000 btu MiniSplit)</t>
  </si>
  <si>
    <t>Biblioteca Rack UPS (18000 btu Minisplit)</t>
  </si>
  <si>
    <t>Biblioteca zona fondo (48000 btu cassette)</t>
  </si>
  <si>
    <t>EXTRACTORES DE AIRE</t>
  </si>
  <si>
    <t>Baño Rectoria (helicoidales)</t>
  </si>
  <si>
    <t>Cocineta segundo nivel (helicoidales)</t>
  </si>
  <si>
    <t>Biblioteca acceso - cortina de aire</t>
  </si>
  <si>
    <t>Bateria de baños hombres segundo nivel (helicoidales)</t>
  </si>
  <si>
    <t>Bateria de baños mujeres segundo nivel  (helicoidales)</t>
  </si>
  <si>
    <t>Bateria de baño auditorios (helicoidales)</t>
  </si>
  <si>
    <t>Cafeteria principal primer nivel (helicoidales)</t>
  </si>
  <si>
    <t>Bodega sotano de Bienes y servicios (helicoidales)</t>
  </si>
  <si>
    <t>Laboratorio 144B (helicoidales)</t>
  </si>
  <si>
    <t>Central de materiales LAB.144 (helicoidales)</t>
  </si>
  <si>
    <t>Bateria de baños hombres primer nivel (helicoidales)</t>
  </si>
  <si>
    <t>Bateria de baños mujeres primer nivel  (helicoidales)</t>
  </si>
  <si>
    <t>Consultorio Medico nivel 1 (helicoidales)</t>
  </si>
  <si>
    <t>Laboratorio de Suelos nivel 1 (centrifugo)</t>
  </si>
  <si>
    <t>Baño Infraestructura Fisica (helicoidales)</t>
  </si>
  <si>
    <t>Subestacion electrica sotano (helicoidales)</t>
  </si>
  <si>
    <t>Aula 209A (helicoidales)</t>
  </si>
  <si>
    <t>Aula 209B (helicoidales)</t>
  </si>
  <si>
    <t>Aula 210A (helicoidales)</t>
  </si>
  <si>
    <t>Aula 210B (helicoidales)</t>
  </si>
  <si>
    <t>Aula 309A (helicoidales)</t>
  </si>
  <si>
    <t>Aula 309B (helicoidales)</t>
  </si>
  <si>
    <t>Laboratorio de Gastronomia 403 (helicoidales)</t>
  </si>
  <si>
    <t>Sala de lactancia (helicoidales)</t>
  </si>
  <si>
    <t>und</t>
  </si>
  <si>
    <t>Bolsa de repuestos</t>
  </si>
  <si>
    <t>Cotización No. 2: INSOL,  Fecha de cotización: 28/04/2026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</si>
</sst>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[$$-240A]\ * #,##0.00_-;\-[$$-240A]\ * #,##0.00_-;_-[$$-240A]\ * &quot;-&quot;??_-;_-@"/>
    <numFmt numFmtId="165" formatCode="_-&quot;$&quot;\ * #,##0.00_-;\-&quot;$&quot;\ * #,##0.00_-;_-&quot;$&quot;\ * &quot;-&quot;??_-;_-@"/>
    <numFmt numFmtId="166" formatCode="&quot;$&quot;\ #,##0.00"/>
  </numFmts>
  <fonts count="12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0"/>
      <color theme="1"/>
      <name val="Calibri"/>
    </font>
    <font>
      <b/>
      <sz val="10"/>
      <color theme="1"/>
      <name val="Calibri"/>
    </font>
    <font>
      <sz val="11"/>
      <color theme="1"/>
      <name val="Calibri"/>
    </font>
    <font>
      <sz val="9"/>
      <color indexed="81"/>
      <name val="Tahoma"/>
      <charset val="1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9"/>
      <color indexed="81"/>
      <name val="Tahoma"/>
      <charset val="1"/>
    </font>
    <font>
      <sz val="11"/>
      <color theme="1"/>
      <name val="Calibri"/>
      <scheme val="minor"/>
    </font>
    <font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ECECEC"/>
        <bgColor rgb="FFECECEC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D9E2F3"/>
      </patternFill>
    </fill>
    <fill>
      <patternFill patternType="solid">
        <fgColor rgb="FFD9E2F3"/>
        <bgColor rgb="FFECECEC"/>
      </patternFill>
    </fill>
    <fill>
      <patternFill patternType="solid">
        <fgColor rgb="FFFEF2CB"/>
        <bgColor rgb="FFECECEC"/>
      </patternFill>
    </fill>
    <fill>
      <patternFill patternType="solid">
        <fgColor rgb="FFD9E2F3"/>
        <bgColor indexed="64"/>
      </patternFill>
    </fill>
  </fills>
  <borders count="6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17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2" borderId="1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2" borderId="8" xfId="0" applyFont="1" applyFill="1" applyBorder="1"/>
    <xf numFmtId="0" fontId="5" fillId="2" borderId="9" xfId="0" applyFont="1" applyFill="1" applyBorder="1"/>
    <xf numFmtId="0" fontId="5" fillId="3" borderId="9" xfId="0" applyFont="1" applyFill="1" applyBorder="1"/>
    <xf numFmtId="0" fontId="5" fillId="4" borderId="9" xfId="0" applyFont="1" applyFill="1" applyBorder="1"/>
    <xf numFmtId="0" fontId="5" fillId="0" borderId="0" xfId="0" applyFont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165" fontId="5" fillId="4" borderId="10" xfId="0" applyNumberFormat="1" applyFont="1" applyFill="1" applyBorder="1"/>
    <xf numFmtId="0" fontId="3" fillId="0" borderId="12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7" fillId="0" borderId="0" xfId="0" applyFont="1" applyAlignment="1"/>
    <xf numFmtId="0" fontId="0" fillId="0" borderId="0" xfId="0" applyAlignment="1"/>
    <xf numFmtId="0" fontId="4" fillId="6" borderId="21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11" fillId="2" borderId="9" xfId="0" applyFont="1" applyFill="1" applyBorder="1"/>
    <xf numFmtId="0" fontId="5" fillId="3" borderId="9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1" fillId="2" borderId="25" xfId="0" applyFont="1" applyFill="1" applyBorder="1"/>
    <xf numFmtId="0" fontId="11" fillId="2" borderId="28" xfId="0" applyFont="1" applyFill="1" applyBorder="1"/>
    <xf numFmtId="0" fontId="5" fillId="2" borderId="28" xfId="0" applyFont="1" applyFill="1" applyBorder="1"/>
    <xf numFmtId="0" fontId="5" fillId="3" borderId="28" xfId="0" applyFont="1" applyFill="1" applyBorder="1"/>
    <xf numFmtId="0" fontId="1" fillId="4" borderId="25" xfId="0" applyFont="1" applyFill="1" applyBorder="1" applyAlignment="1">
      <alignment horizontal="center"/>
    </xf>
    <xf numFmtId="0" fontId="5" fillId="4" borderId="28" xfId="0" applyFont="1" applyFill="1" applyBorder="1"/>
    <xf numFmtId="0" fontId="1" fillId="2" borderId="7" xfId="0" applyFont="1" applyFill="1" applyBorder="1"/>
    <xf numFmtId="0" fontId="5" fillId="2" borderId="5" xfId="0" applyFont="1" applyFill="1" applyBorder="1"/>
    <xf numFmtId="164" fontId="5" fillId="2" borderId="31" xfId="0" applyNumberFormat="1" applyFont="1" applyFill="1" applyBorder="1"/>
    <xf numFmtId="0" fontId="1" fillId="3" borderId="4" xfId="0" applyFont="1" applyFill="1" applyBorder="1" applyAlignment="1">
      <alignment horizontal="center"/>
    </xf>
    <xf numFmtId="0" fontId="5" fillId="3" borderId="5" xfId="0" applyFont="1" applyFill="1" applyBorder="1"/>
    <xf numFmtId="165" fontId="5" fillId="3" borderId="6" xfId="0" applyNumberFormat="1" applyFont="1" applyFill="1" applyBorder="1"/>
    <xf numFmtId="0" fontId="1" fillId="4" borderId="7" xfId="0" applyFont="1" applyFill="1" applyBorder="1" applyAlignment="1">
      <alignment horizontal="center"/>
    </xf>
    <xf numFmtId="0" fontId="5" fillId="4" borderId="5" xfId="0" applyFont="1" applyFill="1" applyBorder="1"/>
    <xf numFmtId="165" fontId="5" fillId="4" borderId="6" xfId="0" applyNumberFormat="1" applyFont="1" applyFill="1" applyBorder="1"/>
    <xf numFmtId="0" fontId="11" fillId="3" borderId="9" xfId="0" applyFont="1" applyFill="1" applyBorder="1"/>
    <xf numFmtId="0" fontId="11" fillId="4" borderId="9" xfId="0" applyFont="1" applyFill="1" applyBorder="1"/>
    <xf numFmtId="0" fontId="11" fillId="3" borderId="9" xfId="0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5" fillId="4" borderId="28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28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left"/>
    </xf>
    <xf numFmtId="0" fontId="1" fillId="5" borderId="32" xfId="0" applyFont="1" applyFill="1" applyBorder="1" applyAlignment="1">
      <alignment horizontal="left"/>
    </xf>
    <xf numFmtId="0" fontId="11" fillId="6" borderId="12" xfId="0" applyFont="1" applyFill="1" applyBorder="1" applyAlignment="1">
      <alignment horizontal="center"/>
    </xf>
    <xf numFmtId="0" fontId="11" fillId="6" borderId="33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" fillId="5" borderId="38" xfId="0" applyFont="1" applyFill="1" applyBorder="1" applyAlignment="1">
      <alignment horizontal="left"/>
    </xf>
    <xf numFmtId="0" fontId="11" fillId="6" borderId="39" xfId="0" applyFont="1" applyFill="1" applyBorder="1" applyAlignment="1">
      <alignment horizontal="center"/>
    </xf>
    <xf numFmtId="164" fontId="5" fillId="2" borderId="27" xfId="0" applyNumberFormat="1" applyFont="1" applyFill="1" applyBorder="1"/>
    <xf numFmtId="0" fontId="1" fillId="3" borderId="40" xfId="0" applyFont="1" applyFill="1" applyBorder="1" applyAlignment="1">
      <alignment horizontal="center"/>
    </xf>
    <xf numFmtId="165" fontId="5" fillId="3" borderId="27" xfId="0" applyNumberFormat="1" applyFont="1" applyFill="1" applyBorder="1"/>
    <xf numFmtId="165" fontId="5" fillId="4" borderId="27" xfId="0" applyNumberFormat="1" applyFont="1" applyFill="1" applyBorder="1"/>
    <xf numFmtId="0" fontId="1" fillId="5" borderId="27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left"/>
    </xf>
    <xf numFmtId="0" fontId="11" fillId="6" borderId="24" xfId="0" applyFont="1" applyFill="1" applyBorder="1" applyAlignment="1">
      <alignment horizontal="center"/>
    </xf>
    <xf numFmtId="164" fontId="5" fillId="2" borderId="10" xfId="0" applyNumberFormat="1" applyFont="1" applyFill="1" applyBorder="1"/>
    <xf numFmtId="0" fontId="3" fillId="4" borderId="4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3" fillId="3" borderId="47" xfId="0" applyFont="1" applyFill="1" applyBorder="1" applyAlignment="1">
      <alignment horizontal="center"/>
    </xf>
    <xf numFmtId="0" fontId="4" fillId="3" borderId="4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1" fillId="3" borderId="51" xfId="0" applyFont="1" applyFill="1" applyBorder="1" applyAlignment="1">
      <alignment horizontal="center"/>
    </xf>
    <xf numFmtId="165" fontId="5" fillId="3" borderId="52" xfId="0" applyNumberFormat="1" applyFont="1" applyFill="1" applyBorder="1"/>
    <xf numFmtId="0" fontId="5" fillId="3" borderId="59" xfId="0" applyFont="1" applyFill="1" applyBorder="1"/>
    <xf numFmtId="0" fontId="11" fillId="3" borderId="59" xfId="0" applyFont="1" applyFill="1" applyBorder="1" applyAlignment="1">
      <alignment horizontal="center"/>
    </xf>
    <xf numFmtId="165" fontId="5" fillId="3" borderId="60" xfId="0" applyNumberFormat="1" applyFont="1" applyFill="1" applyBorder="1"/>
    <xf numFmtId="6" fontId="0" fillId="9" borderId="33" xfId="0" applyNumberFormat="1" applyFill="1" applyBorder="1" applyAlignment="1">
      <alignment horizontal="center"/>
    </xf>
    <xf numFmtId="6" fontId="0" fillId="9" borderId="12" xfId="0" applyNumberFormat="1" applyFill="1" applyBorder="1" applyAlignment="1">
      <alignment horizontal="center"/>
    </xf>
    <xf numFmtId="3" fontId="0" fillId="9" borderId="12" xfId="0" applyNumberFormat="1" applyFill="1" applyBorder="1" applyAlignment="1">
      <alignment horizontal="center"/>
    </xf>
    <xf numFmtId="6" fontId="0" fillId="9" borderId="20" xfId="0" applyNumberFormat="1" applyFill="1" applyBorder="1" applyAlignment="1">
      <alignment horizontal="center"/>
    </xf>
    <xf numFmtId="6" fontId="0" fillId="9" borderId="24" xfId="0" applyNumberForma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166" fontId="11" fillId="2" borderId="10" xfId="1" applyNumberFormat="1" applyFont="1" applyFill="1" applyBorder="1" applyAlignment="1">
      <alignment horizontal="center"/>
    </xf>
    <xf numFmtId="166" fontId="5" fillId="2" borderId="29" xfId="0" applyNumberFormat="1" applyFont="1" applyFill="1" applyBorder="1" applyAlignment="1">
      <alignment horizontal="center"/>
    </xf>
    <xf numFmtId="0" fontId="1" fillId="4" borderId="53" xfId="0" applyFont="1" applyFill="1" applyBorder="1" applyAlignment="1">
      <alignment horizontal="center" vertical="center"/>
    </xf>
    <xf numFmtId="0" fontId="1" fillId="4" borderId="55" xfId="0" applyFont="1" applyFill="1" applyBorder="1" applyAlignment="1">
      <alignment horizontal="center" vertical="center"/>
    </xf>
    <xf numFmtId="0" fontId="1" fillId="4" borderId="57" xfId="0" applyFont="1" applyFill="1" applyBorder="1" applyAlignment="1">
      <alignment horizontal="center" vertical="center"/>
    </xf>
    <xf numFmtId="0" fontId="5" fillId="6" borderId="39" xfId="0" applyFont="1" applyFill="1" applyBorder="1" applyAlignment="1">
      <alignment horizontal="center"/>
    </xf>
    <xf numFmtId="0" fontId="5" fillId="6" borderId="33" xfId="0" applyFont="1" applyFill="1" applyBorder="1" applyAlignment="1">
      <alignment horizontal="center"/>
    </xf>
    <xf numFmtId="0" fontId="1" fillId="3" borderId="53" xfId="0" applyFont="1" applyFill="1" applyBorder="1" applyAlignment="1">
      <alignment horizontal="center" vertical="center"/>
    </xf>
    <xf numFmtId="0" fontId="1" fillId="3" borderId="55" xfId="0" applyFont="1" applyFill="1" applyBorder="1" applyAlignment="1">
      <alignment horizontal="center" vertical="center"/>
    </xf>
    <xf numFmtId="0" fontId="1" fillId="3" borderId="57" xfId="0" applyFont="1" applyFill="1" applyBorder="1" applyAlignment="1">
      <alignment horizontal="center" vertical="center"/>
    </xf>
    <xf numFmtId="0" fontId="11" fillId="6" borderId="20" xfId="0" applyFont="1" applyFill="1" applyBorder="1" applyAlignment="1">
      <alignment horizontal="center"/>
    </xf>
    <xf numFmtId="0" fontId="11" fillId="6" borderId="39" xfId="0" applyFont="1" applyFill="1" applyBorder="1" applyAlignment="1">
      <alignment horizontal="center"/>
    </xf>
    <xf numFmtId="0" fontId="11" fillId="6" borderId="33" xfId="0" applyFont="1" applyFill="1" applyBorder="1" applyAlignment="1">
      <alignment horizontal="center"/>
    </xf>
    <xf numFmtId="0" fontId="11" fillId="7" borderId="28" xfId="0" applyFont="1" applyFill="1" applyBorder="1" applyAlignment="1">
      <alignment horizontal="center" vertical="center"/>
    </xf>
    <xf numFmtId="0" fontId="11" fillId="7" borderId="44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/>
    </xf>
    <xf numFmtId="0" fontId="5" fillId="7" borderId="4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6" fontId="0" fillId="9" borderId="20" xfId="0" applyNumberFormat="1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33" xfId="0" applyFill="1" applyBorder="1" applyAlignment="1">
      <alignment horizontal="center" vertical="center"/>
    </xf>
    <xf numFmtId="164" fontId="5" fillId="7" borderId="29" xfId="0" applyNumberFormat="1" applyFont="1" applyFill="1" applyBorder="1" applyAlignment="1">
      <alignment horizontal="center"/>
    </xf>
    <xf numFmtId="164" fontId="5" fillId="7" borderId="45" xfId="0" applyNumberFormat="1" applyFont="1" applyFill="1" applyBorder="1" applyAlignment="1">
      <alignment horizontal="center"/>
    </xf>
    <xf numFmtId="164" fontId="5" fillId="7" borderId="6" xfId="0" applyNumberFormat="1" applyFont="1" applyFill="1" applyBorder="1" applyAlignment="1">
      <alignment horizontal="center"/>
    </xf>
    <xf numFmtId="0" fontId="11" fillId="8" borderId="28" xfId="0" applyFont="1" applyFill="1" applyBorder="1" applyAlignment="1">
      <alignment horizontal="center" vertical="center"/>
    </xf>
    <xf numFmtId="0" fontId="11" fillId="8" borderId="44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/>
    </xf>
    <xf numFmtId="0" fontId="5" fillId="8" borderId="44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164" fontId="5" fillId="8" borderId="54" xfId="0" applyNumberFormat="1" applyFont="1" applyFill="1" applyBorder="1" applyAlignment="1">
      <alignment horizontal="center"/>
    </xf>
    <xf numFmtId="164" fontId="5" fillId="8" borderId="56" xfId="0" applyNumberFormat="1" applyFont="1" applyFill="1" applyBorder="1" applyAlignment="1">
      <alignment horizontal="center"/>
    </xf>
    <xf numFmtId="164" fontId="5" fillId="8" borderId="58" xfId="0" applyNumberFormat="1" applyFont="1" applyFill="1" applyBorder="1" applyAlignment="1">
      <alignment horizontal="center"/>
    </xf>
    <xf numFmtId="166" fontId="5" fillId="2" borderId="28" xfId="0" applyNumberFormat="1" applyFont="1" applyFill="1" applyBorder="1" applyAlignment="1">
      <alignment horizontal="center"/>
    </xf>
    <xf numFmtId="166" fontId="5" fillId="2" borderId="44" xfId="0" applyNumberFormat="1" applyFont="1" applyFill="1" applyBorder="1" applyAlignment="1">
      <alignment horizontal="center"/>
    </xf>
    <xf numFmtId="166" fontId="5" fillId="2" borderId="5" xfId="0" applyNumberFormat="1" applyFont="1" applyFill="1" applyBorder="1" applyAlignment="1">
      <alignment horizontal="center"/>
    </xf>
    <xf numFmtId="164" fontId="5" fillId="2" borderId="29" xfId="0" applyNumberFormat="1" applyFont="1" applyFill="1" applyBorder="1" applyAlignment="1">
      <alignment horizontal="center"/>
    </xf>
    <xf numFmtId="164" fontId="5" fillId="2" borderId="45" xfId="0" applyNumberFormat="1" applyFont="1" applyFill="1" applyBorder="1" applyAlignment="1">
      <alignment horizontal="center"/>
    </xf>
    <xf numFmtId="164" fontId="5" fillId="2" borderId="6" xfId="0" applyNumberFormat="1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 vertical="center"/>
    </xf>
    <xf numFmtId="0" fontId="11" fillId="2" borderId="4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/>
    <xf numFmtId="0" fontId="1" fillId="3" borderId="13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14" xfId="0" applyFont="1" applyBorder="1"/>
    <xf numFmtId="0" fontId="1" fillId="4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1" fillId="2" borderId="13" xfId="0" applyFont="1" applyFill="1" applyBorder="1" applyAlignment="1">
      <alignment horizontal="center" vertical="center" wrapText="1"/>
    </xf>
    <xf numFmtId="0" fontId="7" fillId="5" borderId="41" xfId="0" applyFont="1" applyFill="1" applyBorder="1" applyAlignment="1">
      <alignment horizontal="center"/>
    </xf>
    <xf numFmtId="0" fontId="7" fillId="5" borderId="42" xfId="0" applyFont="1" applyFill="1" applyBorder="1" applyAlignment="1">
      <alignment horizontal="center"/>
    </xf>
    <xf numFmtId="0" fontId="7" fillId="5" borderId="43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right" vertical="center"/>
    </xf>
    <xf numFmtId="0" fontId="1" fillId="2" borderId="26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7" fillId="2" borderId="35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7" fillId="4" borderId="35" xfId="0" applyFont="1" applyFill="1" applyBorder="1" applyAlignment="1">
      <alignment horizontal="center"/>
    </xf>
    <xf numFmtId="0" fontId="1" fillId="4" borderId="36" xfId="0" applyFont="1" applyFill="1" applyBorder="1" applyAlignment="1">
      <alignment horizontal="center"/>
    </xf>
    <xf numFmtId="0" fontId="1" fillId="4" borderId="37" xfId="0" applyFont="1" applyFill="1" applyBorder="1" applyAlignment="1">
      <alignment horizontal="center"/>
    </xf>
    <xf numFmtId="0" fontId="7" fillId="5" borderId="35" xfId="0" applyFont="1" applyFill="1" applyBorder="1" applyAlignment="1">
      <alignment horizontal="center"/>
    </xf>
    <xf numFmtId="0" fontId="1" fillId="5" borderId="36" xfId="0" applyFont="1" applyFill="1" applyBorder="1" applyAlignment="1">
      <alignment horizontal="center"/>
    </xf>
    <xf numFmtId="0" fontId="1" fillId="5" borderId="37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/>
    </xf>
    <xf numFmtId="0" fontId="11" fillId="2" borderId="4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165" fontId="5" fillId="3" borderId="54" xfId="0" applyNumberFormat="1" applyFont="1" applyFill="1" applyBorder="1" applyAlignment="1">
      <alignment horizontal="center"/>
    </xf>
    <xf numFmtId="165" fontId="5" fillId="3" borderId="56" xfId="0" applyNumberFormat="1" applyFont="1" applyFill="1" applyBorder="1" applyAlignment="1">
      <alignment horizontal="center"/>
    </xf>
    <xf numFmtId="165" fontId="5" fillId="3" borderId="58" xfId="0" applyNumberFormat="1" applyFont="1" applyFill="1" applyBorder="1" applyAlignment="1">
      <alignment horizontal="center"/>
    </xf>
    <xf numFmtId="164" fontId="5" fillId="6" borderId="20" xfId="0" applyNumberFormat="1" applyFont="1" applyFill="1" applyBorder="1" applyAlignment="1">
      <alignment horizontal="center"/>
    </xf>
    <xf numFmtId="164" fontId="11" fillId="6" borderId="12" xfId="0" applyNumberFormat="1" applyFont="1" applyFill="1" applyBorder="1"/>
    <xf numFmtId="166" fontId="5" fillId="6" borderId="12" xfId="0" applyNumberFormat="1" applyFont="1" applyFill="1" applyBorder="1"/>
    <xf numFmtId="166" fontId="5" fillId="6" borderId="33" xfId="0" applyNumberFormat="1" applyFont="1" applyFill="1" applyBorder="1"/>
    <xf numFmtId="44" fontId="11" fillId="5" borderId="18" xfId="1" applyFont="1" applyFill="1" applyBorder="1" applyAlignment="1">
      <alignment horizontal="center"/>
    </xf>
    <xf numFmtId="44" fontId="5" fillId="6" borderId="30" xfId="1" applyFont="1" applyFill="1" applyBorder="1" applyAlignment="1">
      <alignment horizontal="center"/>
    </xf>
    <xf numFmtId="44" fontId="5" fillId="6" borderId="46" xfId="1" applyFont="1" applyFill="1" applyBorder="1" applyAlignment="1">
      <alignment horizontal="center"/>
    </xf>
    <xf numFmtId="44" fontId="5" fillId="6" borderId="34" xfId="1" applyFont="1" applyFill="1" applyBorder="1" applyAlignment="1">
      <alignment horizontal="center"/>
    </xf>
    <xf numFmtId="44" fontId="11" fillId="5" borderId="34" xfId="1" applyFont="1" applyFill="1" applyBorder="1" applyAlignment="1">
      <alignment horizontal="center"/>
    </xf>
    <xf numFmtId="44" fontId="7" fillId="5" borderId="27" xfId="0" applyNumberFormat="1" applyFont="1" applyFill="1" applyBorder="1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EF2CB"/>
      <color rgb="FFECECEC"/>
      <color rgb="FFD9E2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190501</xdr:rowOff>
    </xdr:from>
    <xdr:ext cx="1857375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8625" y="190501"/>
          <a:ext cx="1857375" cy="6477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97"/>
  <sheetViews>
    <sheetView tabSelected="1" topLeftCell="A34" zoomScale="70" zoomScaleNormal="70" workbookViewId="0">
      <selection activeCell="W109" sqref="W109"/>
    </sheetView>
  </sheetViews>
  <sheetFormatPr baseColWidth="10" defaultColWidth="14.453125" defaultRowHeight="15" customHeight="1"/>
  <cols>
    <col min="1" max="1" width="6.453125" customWidth="1" collapsed="1"/>
    <col min="2" max="2" width="63.453125" customWidth="1" collapsed="1"/>
    <col min="3" max="5" width="14" customWidth="1" collapsed="1"/>
    <col min="6" max="6" width="15" customWidth="1" collapsed="1"/>
    <col min="7" max="7" width="8.26953125" style="12" customWidth="1" collapsed="1"/>
    <col min="8" max="8" width="63.453125" customWidth="1" collapsed="1"/>
    <col min="9" max="12" width="14" customWidth="1" collapsed="1"/>
    <col min="13" max="13" width="8.1796875" style="12" customWidth="1" collapsed="1"/>
    <col min="14" max="14" width="64.81640625" customWidth="1" collapsed="1"/>
    <col min="15" max="18" width="14" customWidth="1" collapsed="1"/>
    <col min="19" max="19" width="61.81640625" customWidth="1" collapsed="1"/>
    <col min="20" max="20" width="15.1796875" customWidth="1" collapsed="1"/>
    <col min="21" max="22" width="13.81640625" customWidth="1" collapsed="1"/>
    <col min="23" max="23" width="14" customWidth="1" collapsed="1"/>
    <col min="24" max="24" width="20.81640625" customWidth="1" collapsed="1"/>
    <col min="25" max="25" width="9.1796875" customWidth="1" collapsed="1"/>
  </cols>
  <sheetData>
    <row r="1" spans="1:25" ht="66.75" customHeight="1">
      <c r="A1" s="127" t="s">
        <v>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"/>
      <c r="Y1" s="1"/>
    </row>
    <row r="2" spans="1:25" ht="18" customHeight="1">
      <c r="A2" s="128" t="s">
        <v>10</v>
      </c>
      <c r="B2" s="129"/>
      <c r="C2" s="129"/>
      <c r="D2" s="129"/>
      <c r="E2" s="129"/>
      <c r="F2" s="15"/>
      <c r="G2" s="128" t="s">
        <v>11</v>
      </c>
      <c r="H2" s="129"/>
      <c r="I2" s="129"/>
      <c r="J2" s="129"/>
      <c r="K2" s="129"/>
      <c r="L2" s="129"/>
      <c r="M2" s="128" t="s">
        <v>0</v>
      </c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"/>
      <c r="Y2" s="1"/>
    </row>
    <row r="3" spans="1:25" ht="18" customHeight="1">
      <c r="A3" s="127" t="s">
        <v>14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"/>
      <c r="Y3" s="1"/>
    </row>
    <row r="4" spans="1:25" ht="29.25" customHeight="1" thickBot="1">
      <c r="A4" s="135" t="s">
        <v>13</v>
      </c>
      <c r="B4" s="131"/>
      <c r="C4" s="131"/>
      <c r="D4" s="131"/>
      <c r="E4" s="131"/>
      <c r="F4" s="132"/>
      <c r="G4" s="130" t="s">
        <v>114</v>
      </c>
      <c r="H4" s="131"/>
      <c r="I4" s="131"/>
      <c r="J4" s="131"/>
      <c r="K4" s="131"/>
      <c r="L4" s="132"/>
      <c r="M4" s="133" t="s">
        <v>12</v>
      </c>
      <c r="N4" s="134"/>
      <c r="O4" s="134"/>
      <c r="P4" s="134"/>
      <c r="Q4" s="134"/>
      <c r="R4" s="134"/>
      <c r="S4" s="139" t="s">
        <v>7</v>
      </c>
      <c r="T4" s="139"/>
      <c r="U4" s="139"/>
      <c r="V4" s="139"/>
      <c r="W4" s="139"/>
      <c r="X4" s="1"/>
      <c r="Y4" s="1"/>
    </row>
    <row r="5" spans="1:25" ht="26">
      <c r="A5" s="2"/>
      <c r="B5" s="3" t="s">
        <v>1</v>
      </c>
      <c r="C5" s="3" t="s">
        <v>2</v>
      </c>
      <c r="D5" s="3" t="s">
        <v>3</v>
      </c>
      <c r="E5" s="4" t="s">
        <v>4</v>
      </c>
      <c r="F5" s="4" t="s">
        <v>5</v>
      </c>
      <c r="G5" s="67"/>
      <c r="H5" s="68" t="s">
        <v>1</v>
      </c>
      <c r="I5" s="68" t="s">
        <v>2</v>
      </c>
      <c r="J5" s="68" t="s">
        <v>3</v>
      </c>
      <c r="K5" s="69" t="s">
        <v>4</v>
      </c>
      <c r="L5" s="70" t="s">
        <v>5</v>
      </c>
      <c r="M5" s="65"/>
      <c r="N5" s="5" t="s">
        <v>1</v>
      </c>
      <c r="O5" s="5" t="s">
        <v>2</v>
      </c>
      <c r="P5" s="5" t="s">
        <v>3</v>
      </c>
      <c r="Q5" s="5" t="s">
        <v>4</v>
      </c>
      <c r="R5" s="13" t="s">
        <v>5</v>
      </c>
      <c r="S5" s="19" t="s">
        <v>1</v>
      </c>
      <c r="T5" s="20" t="s">
        <v>2</v>
      </c>
      <c r="U5" s="20" t="s">
        <v>3</v>
      </c>
      <c r="V5" s="20" t="s">
        <v>4</v>
      </c>
      <c r="W5" s="21" t="s">
        <v>5</v>
      </c>
      <c r="Y5" s="1"/>
    </row>
    <row r="6" spans="1:25" ht="14.5">
      <c r="A6" s="6">
        <v>1</v>
      </c>
      <c r="B6" s="22" t="s">
        <v>32</v>
      </c>
      <c r="C6" s="81" t="s">
        <v>112</v>
      </c>
      <c r="D6" s="81">
        <v>1</v>
      </c>
      <c r="E6" s="84">
        <v>285600</v>
      </c>
      <c r="F6" s="64">
        <f>+E6*D6</f>
        <v>285600</v>
      </c>
      <c r="G6" s="71">
        <v>1</v>
      </c>
      <c r="H6" s="40" t="s">
        <v>32</v>
      </c>
      <c r="I6" s="42" t="s">
        <v>112</v>
      </c>
      <c r="J6" s="42">
        <v>1</v>
      </c>
      <c r="K6" s="72">
        <v>473070.3</v>
      </c>
      <c r="L6" s="72">
        <f>+K6*J6</f>
        <v>473070.3</v>
      </c>
      <c r="M6" s="66">
        <v>1</v>
      </c>
      <c r="N6" s="41" t="s">
        <v>32</v>
      </c>
      <c r="O6" s="45" t="s">
        <v>112</v>
      </c>
      <c r="P6" s="45">
        <v>1</v>
      </c>
      <c r="Q6" s="76">
        <v>250000</v>
      </c>
      <c r="R6" s="14">
        <f>+P6*Q6</f>
        <v>250000</v>
      </c>
      <c r="S6" s="49" t="str">
        <f>+B6</f>
        <v>Lacma (60000 btu centralizado)</v>
      </c>
      <c r="T6" s="51" t="str">
        <f>+C6</f>
        <v>und</v>
      </c>
      <c r="U6" s="51">
        <v>1</v>
      </c>
      <c r="V6" s="165">
        <f>+MIN(E6,K6,Q6)</f>
        <v>250000</v>
      </c>
      <c r="W6" s="168">
        <f>+V6*U6</f>
        <v>250000</v>
      </c>
      <c r="Y6" s="1"/>
    </row>
    <row r="7" spans="1:25" ht="14.5">
      <c r="A7" s="6">
        <v>2</v>
      </c>
      <c r="B7" s="22" t="s">
        <v>33</v>
      </c>
      <c r="C7" s="81" t="s">
        <v>112</v>
      </c>
      <c r="D7" s="81">
        <v>1</v>
      </c>
      <c r="E7" s="84">
        <v>285600</v>
      </c>
      <c r="F7" s="64">
        <f>+E7*D7</f>
        <v>285600</v>
      </c>
      <c r="G7" s="71">
        <v>2</v>
      </c>
      <c r="H7" s="40" t="s">
        <v>33</v>
      </c>
      <c r="I7" s="42" t="s">
        <v>112</v>
      </c>
      <c r="J7" s="42">
        <v>1</v>
      </c>
      <c r="K7" s="72">
        <v>473070.3</v>
      </c>
      <c r="L7" s="72">
        <f t="shared" ref="L7:L13" si="0">+K7*J7</f>
        <v>473070.3</v>
      </c>
      <c r="M7" s="66">
        <v>2</v>
      </c>
      <c r="N7" s="41" t="s">
        <v>33</v>
      </c>
      <c r="O7" s="45" t="s">
        <v>112</v>
      </c>
      <c r="P7" s="45">
        <v>1</v>
      </c>
      <c r="Q7" s="77">
        <v>250000</v>
      </c>
      <c r="R7" s="14">
        <f t="shared" ref="R7:R13" si="1">+P7*Q7</f>
        <v>250000</v>
      </c>
      <c r="S7" s="49" t="str">
        <f t="shared" ref="S7:S70" si="2">+B7</f>
        <v>Lacma (60000 btu centralizado) entrada #2</v>
      </c>
      <c r="T7" s="51" t="str">
        <f t="shared" ref="T7:T70" si="3">+C7</f>
        <v>und</v>
      </c>
      <c r="U7" s="51">
        <v>1</v>
      </c>
      <c r="V7" s="165">
        <f t="shared" ref="V7:V13" si="4">+MIN(E7,K7,Q7)</f>
        <v>250000</v>
      </c>
      <c r="W7" s="168">
        <f t="shared" ref="W7:W13" si="5">+V7*U7</f>
        <v>250000</v>
      </c>
      <c r="Y7" s="1"/>
    </row>
    <row r="8" spans="1:25" ht="14.5">
      <c r="A8" s="6">
        <v>3</v>
      </c>
      <c r="B8" s="7" t="s">
        <v>15</v>
      </c>
      <c r="C8" s="81" t="s">
        <v>112</v>
      </c>
      <c r="D8" s="81">
        <v>1</v>
      </c>
      <c r="E8" s="84">
        <v>285600</v>
      </c>
      <c r="F8" s="64">
        <f t="shared" ref="F7:F13" si="6">+E8*D8</f>
        <v>285600</v>
      </c>
      <c r="G8" s="71">
        <v>3</v>
      </c>
      <c r="H8" s="8" t="s">
        <v>15</v>
      </c>
      <c r="I8" s="42" t="s">
        <v>112</v>
      </c>
      <c r="J8" s="42">
        <v>1</v>
      </c>
      <c r="K8" s="72">
        <v>473070.3</v>
      </c>
      <c r="L8" s="72">
        <f t="shared" si="0"/>
        <v>473070.3</v>
      </c>
      <c r="M8" s="66">
        <v>3</v>
      </c>
      <c r="N8" s="9" t="s">
        <v>15</v>
      </c>
      <c r="O8" s="45" t="s">
        <v>112</v>
      </c>
      <c r="P8" s="45">
        <v>1</v>
      </c>
      <c r="Q8" s="77">
        <v>250000</v>
      </c>
      <c r="R8" s="14">
        <f t="shared" si="1"/>
        <v>250000</v>
      </c>
      <c r="S8" s="49" t="str">
        <f t="shared" si="2"/>
        <v>Laboratorio Química 129A (60000 btu centralizado)</v>
      </c>
      <c r="T8" s="51" t="str">
        <f t="shared" si="3"/>
        <v>und</v>
      </c>
      <c r="U8" s="51">
        <v>1</v>
      </c>
      <c r="V8" s="165">
        <f t="shared" si="4"/>
        <v>250000</v>
      </c>
      <c r="W8" s="168">
        <f t="shared" si="5"/>
        <v>250000</v>
      </c>
      <c r="Y8" s="1"/>
    </row>
    <row r="9" spans="1:25" ht="14.5">
      <c r="A9" s="6">
        <v>4</v>
      </c>
      <c r="B9" s="7" t="s">
        <v>16</v>
      </c>
      <c r="C9" s="81" t="s">
        <v>112</v>
      </c>
      <c r="D9" s="81">
        <v>1</v>
      </c>
      <c r="E9" s="84">
        <v>285600</v>
      </c>
      <c r="F9" s="64">
        <f t="shared" si="6"/>
        <v>285600</v>
      </c>
      <c r="G9" s="71">
        <v>4</v>
      </c>
      <c r="H9" s="8" t="s">
        <v>16</v>
      </c>
      <c r="I9" s="42" t="s">
        <v>112</v>
      </c>
      <c r="J9" s="42">
        <v>1</v>
      </c>
      <c r="K9" s="72">
        <v>473070.3</v>
      </c>
      <c r="L9" s="72">
        <f t="shared" si="0"/>
        <v>473070.3</v>
      </c>
      <c r="M9" s="66">
        <v>4</v>
      </c>
      <c r="N9" s="9" t="s">
        <v>16</v>
      </c>
      <c r="O9" s="45" t="s">
        <v>112</v>
      </c>
      <c r="P9" s="45">
        <v>1</v>
      </c>
      <c r="Q9" s="77">
        <v>250000</v>
      </c>
      <c r="R9" s="14">
        <f t="shared" si="1"/>
        <v>250000</v>
      </c>
      <c r="S9" s="49" t="str">
        <f t="shared" si="2"/>
        <v>Laboratorio Química 129B (60000 btu centralizado)</v>
      </c>
      <c r="T9" s="51" t="str">
        <f t="shared" si="3"/>
        <v>und</v>
      </c>
      <c r="U9" s="51">
        <v>1</v>
      </c>
      <c r="V9" s="165">
        <f t="shared" si="4"/>
        <v>250000</v>
      </c>
      <c r="W9" s="168">
        <f t="shared" si="5"/>
        <v>250000</v>
      </c>
      <c r="Y9" s="1"/>
    </row>
    <row r="10" spans="1:25" ht="14.5">
      <c r="A10" s="6">
        <v>5</v>
      </c>
      <c r="B10" s="7" t="s">
        <v>17</v>
      </c>
      <c r="C10" s="81" t="s">
        <v>112</v>
      </c>
      <c r="D10" s="81">
        <v>1</v>
      </c>
      <c r="E10" s="84">
        <v>285600</v>
      </c>
      <c r="F10" s="64">
        <f t="shared" si="6"/>
        <v>285600</v>
      </c>
      <c r="G10" s="71">
        <v>5</v>
      </c>
      <c r="H10" s="8" t="s">
        <v>17</v>
      </c>
      <c r="I10" s="42" t="s">
        <v>112</v>
      </c>
      <c r="J10" s="42">
        <v>1</v>
      </c>
      <c r="K10" s="72">
        <v>473070.3</v>
      </c>
      <c r="L10" s="72">
        <f t="shared" si="0"/>
        <v>473070.3</v>
      </c>
      <c r="M10" s="66">
        <v>5</v>
      </c>
      <c r="N10" s="9" t="s">
        <v>17</v>
      </c>
      <c r="O10" s="45" t="s">
        <v>112</v>
      </c>
      <c r="P10" s="45">
        <v>1</v>
      </c>
      <c r="Q10" s="77">
        <v>250000</v>
      </c>
      <c r="R10" s="14">
        <f t="shared" si="1"/>
        <v>250000</v>
      </c>
      <c r="S10" s="49" t="str">
        <f t="shared" si="2"/>
        <v>Laboratorio 144 A (60000 btu piso techo)</v>
      </c>
      <c r="T10" s="51" t="str">
        <f t="shared" si="3"/>
        <v>und</v>
      </c>
      <c r="U10" s="51">
        <v>1</v>
      </c>
      <c r="V10" s="165">
        <f t="shared" si="4"/>
        <v>250000</v>
      </c>
      <c r="W10" s="168">
        <f t="shared" si="5"/>
        <v>250000</v>
      </c>
      <c r="Y10" s="1"/>
    </row>
    <row r="11" spans="1:25" ht="14.5">
      <c r="A11" s="6">
        <v>6</v>
      </c>
      <c r="B11" s="7" t="s">
        <v>18</v>
      </c>
      <c r="C11" s="81" t="s">
        <v>112</v>
      </c>
      <c r="D11" s="81">
        <v>1</v>
      </c>
      <c r="E11" s="84">
        <v>285600</v>
      </c>
      <c r="F11" s="64">
        <f t="shared" si="6"/>
        <v>285600</v>
      </c>
      <c r="G11" s="71">
        <v>6</v>
      </c>
      <c r="H11" s="8" t="s">
        <v>18</v>
      </c>
      <c r="I11" s="42" t="s">
        <v>112</v>
      </c>
      <c r="J11" s="42">
        <v>1</v>
      </c>
      <c r="K11" s="72">
        <v>473070.3</v>
      </c>
      <c r="L11" s="72">
        <f t="shared" si="0"/>
        <v>473070.3</v>
      </c>
      <c r="M11" s="66">
        <v>6</v>
      </c>
      <c r="N11" s="9" t="s">
        <v>18</v>
      </c>
      <c r="O11" s="45" t="s">
        <v>112</v>
      </c>
      <c r="P11" s="45">
        <v>1</v>
      </c>
      <c r="Q11" s="77">
        <v>250000</v>
      </c>
      <c r="R11" s="14">
        <f t="shared" si="1"/>
        <v>250000</v>
      </c>
      <c r="S11" s="49" t="str">
        <f t="shared" si="2"/>
        <v>Laboratorio 144 B (60000 btu piso techo)</v>
      </c>
      <c r="T11" s="51" t="str">
        <f t="shared" si="3"/>
        <v>und</v>
      </c>
      <c r="U11" s="51">
        <v>1</v>
      </c>
      <c r="V11" s="165">
        <f t="shared" si="4"/>
        <v>250000</v>
      </c>
      <c r="W11" s="168">
        <f t="shared" si="5"/>
        <v>250000</v>
      </c>
      <c r="Y11" s="1"/>
    </row>
    <row r="12" spans="1:25" ht="14.5">
      <c r="A12" s="6">
        <v>7</v>
      </c>
      <c r="B12" s="7" t="s">
        <v>19</v>
      </c>
      <c r="C12" s="81" t="s">
        <v>112</v>
      </c>
      <c r="D12" s="81">
        <v>1</v>
      </c>
      <c r="E12" s="84">
        <v>142800</v>
      </c>
      <c r="F12" s="64">
        <f t="shared" si="6"/>
        <v>142800</v>
      </c>
      <c r="G12" s="71">
        <v>7</v>
      </c>
      <c r="H12" s="8" t="s">
        <v>19</v>
      </c>
      <c r="I12" s="42" t="s">
        <v>112</v>
      </c>
      <c r="J12" s="42">
        <v>1</v>
      </c>
      <c r="K12" s="72">
        <v>307495.69</v>
      </c>
      <c r="L12" s="72">
        <f t="shared" si="0"/>
        <v>307495.69</v>
      </c>
      <c r="M12" s="66">
        <v>7</v>
      </c>
      <c r="N12" s="9" t="s">
        <v>19</v>
      </c>
      <c r="O12" s="45" t="s">
        <v>112</v>
      </c>
      <c r="P12" s="45">
        <v>1</v>
      </c>
      <c r="Q12" s="77">
        <v>250000</v>
      </c>
      <c r="R12" s="14">
        <f t="shared" si="1"/>
        <v>250000</v>
      </c>
      <c r="S12" s="49" t="str">
        <f t="shared" si="2"/>
        <v>Central de materiales (12000 btu minisplit)</v>
      </c>
      <c r="T12" s="51" t="str">
        <f t="shared" si="3"/>
        <v>und</v>
      </c>
      <c r="U12" s="51">
        <v>1</v>
      </c>
      <c r="V12" s="165">
        <f t="shared" si="4"/>
        <v>142800</v>
      </c>
      <c r="W12" s="168">
        <f t="shared" si="5"/>
        <v>142800</v>
      </c>
      <c r="Y12" s="1"/>
    </row>
    <row r="13" spans="1:25" ht="14.5">
      <c r="A13" s="6">
        <v>8</v>
      </c>
      <c r="B13" s="7" t="s">
        <v>20</v>
      </c>
      <c r="C13" s="81" t="s">
        <v>112</v>
      </c>
      <c r="D13" s="81">
        <v>1</v>
      </c>
      <c r="E13" s="84">
        <v>285600</v>
      </c>
      <c r="F13" s="64">
        <f t="shared" si="6"/>
        <v>285600</v>
      </c>
      <c r="G13" s="71">
        <v>8</v>
      </c>
      <c r="H13" s="8" t="s">
        <v>20</v>
      </c>
      <c r="I13" s="42" t="s">
        <v>112</v>
      </c>
      <c r="J13" s="42">
        <v>1</v>
      </c>
      <c r="K13" s="72">
        <v>473070.3</v>
      </c>
      <c r="L13" s="72">
        <f>+K13*J13</f>
        <v>473070.3</v>
      </c>
      <c r="M13" s="66">
        <v>8</v>
      </c>
      <c r="N13" s="9" t="s">
        <v>20</v>
      </c>
      <c r="O13" s="45" t="s">
        <v>112</v>
      </c>
      <c r="P13" s="45">
        <v>1</v>
      </c>
      <c r="Q13" s="77">
        <v>250000</v>
      </c>
      <c r="R13" s="14">
        <f t="shared" si="1"/>
        <v>250000</v>
      </c>
      <c r="S13" s="49" t="str">
        <f t="shared" si="2"/>
        <v>Laboratorio Investigación (60000 btu tipo cassette)</v>
      </c>
      <c r="T13" s="51" t="str">
        <f t="shared" si="3"/>
        <v>und</v>
      </c>
      <c r="U13" s="51">
        <v>1</v>
      </c>
      <c r="V13" s="165">
        <f t="shared" si="4"/>
        <v>250000</v>
      </c>
      <c r="W13" s="168">
        <f t="shared" si="5"/>
        <v>250000</v>
      </c>
      <c r="Y13" s="1"/>
    </row>
    <row r="14" spans="1:25" ht="14.5">
      <c r="A14" s="143">
        <v>9</v>
      </c>
      <c r="B14" s="7" t="s">
        <v>21</v>
      </c>
      <c r="C14" s="124" t="s">
        <v>112</v>
      </c>
      <c r="D14" s="158">
        <v>1</v>
      </c>
      <c r="E14" s="118">
        <v>416500</v>
      </c>
      <c r="F14" s="121">
        <f>+E14*D14</f>
        <v>416500</v>
      </c>
      <c r="G14" s="91">
        <v>9</v>
      </c>
      <c r="H14" s="8" t="s">
        <v>21</v>
      </c>
      <c r="I14" s="109" t="s">
        <v>112</v>
      </c>
      <c r="J14" s="112">
        <v>1</v>
      </c>
      <c r="K14" s="161">
        <f>307495.69+307495.69+335091.46</f>
        <v>950082.84000000008</v>
      </c>
      <c r="L14" s="115">
        <f>+K14*J14</f>
        <v>950082.84000000008</v>
      </c>
      <c r="M14" s="86">
        <v>9</v>
      </c>
      <c r="N14" s="9" t="s">
        <v>21</v>
      </c>
      <c r="O14" s="97" t="s">
        <v>112</v>
      </c>
      <c r="P14" s="100">
        <v>1</v>
      </c>
      <c r="Q14" s="103">
        <v>600000</v>
      </c>
      <c r="R14" s="106">
        <f>+P14*Q14</f>
        <v>600000</v>
      </c>
      <c r="S14" s="49" t="str">
        <f t="shared" si="2"/>
        <v>Biotecnología Evaporadora #1</v>
      </c>
      <c r="T14" s="94" t="str">
        <f t="shared" si="3"/>
        <v>und</v>
      </c>
      <c r="U14" s="94">
        <v>1</v>
      </c>
      <c r="V14" s="164">
        <f>MIN(E14,K14,Q14)</f>
        <v>416500</v>
      </c>
      <c r="W14" s="169">
        <f>+V14*U14</f>
        <v>416500</v>
      </c>
      <c r="Y14" s="1"/>
    </row>
    <row r="15" spans="1:25" ht="14.5">
      <c r="A15" s="144"/>
      <c r="B15" s="22" t="s">
        <v>22</v>
      </c>
      <c r="C15" s="125"/>
      <c r="D15" s="159"/>
      <c r="E15" s="119"/>
      <c r="F15" s="122"/>
      <c r="G15" s="92"/>
      <c r="H15" s="8" t="s">
        <v>22</v>
      </c>
      <c r="I15" s="110"/>
      <c r="J15" s="113"/>
      <c r="K15" s="162"/>
      <c r="L15" s="116"/>
      <c r="M15" s="87"/>
      <c r="N15" s="9" t="s">
        <v>22</v>
      </c>
      <c r="O15" s="98"/>
      <c r="P15" s="101"/>
      <c r="Q15" s="104"/>
      <c r="R15" s="107"/>
      <c r="S15" s="49" t="str">
        <f t="shared" si="2"/>
        <v>Biotecnología Evaporadora #2</v>
      </c>
      <c r="T15" s="95"/>
      <c r="U15" s="95"/>
      <c r="V15" s="89"/>
      <c r="W15" s="170"/>
      <c r="Y15" s="1"/>
    </row>
    <row r="16" spans="1:25" ht="14.5">
      <c r="A16" s="145"/>
      <c r="B16" s="7" t="s">
        <v>23</v>
      </c>
      <c r="C16" s="126"/>
      <c r="D16" s="160"/>
      <c r="E16" s="120"/>
      <c r="F16" s="123"/>
      <c r="G16" s="93"/>
      <c r="H16" s="8" t="s">
        <v>23</v>
      </c>
      <c r="I16" s="111"/>
      <c r="J16" s="114"/>
      <c r="K16" s="163"/>
      <c r="L16" s="117"/>
      <c r="M16" s="88"/>
      <c r="N16" s="9" t="s">
        <v>23</v>
      </c>
      <c r="O16" s="99"/>
      <c r="P16" s="102"/>
      <c r="Q16" s="105"/>
      <c r="R16" s="108"/>
      <c r="S16" s="49" t="str">
        <f t="shared" si="2"/>
        <v>Biotecnología Evaporadora #3</v>
      </c>
      <c r="T16" s="96"/>
      <c r="U16" s="96"/>
      <c r="V16" s="90"/>
      <c r="W16" s="171"/>
      <c r="Y16" s="1"/>
    </row>
    <row r="17" spans="1:25" ht="14.5">
      <c r="A17" s="143">
        <v>10</v>
      </c>
      <c r="B17" s="7" t="s">
        <v>24</v>
      </c>
      <c r="C17" s="124" t="s">
        <v>112</v>
      </c>
      <c r="D17" s="158">
        <v>1</v>
      </c>
      <c r="E17" s="118">
        <v>499800</v>
      </c>
      <c r="F17" s="121">
        <f>+E17*D17</f>
        <v>499800</v>
      </c>
      <c r="G17" s="91">
        <v>10</v>
      </c>
      <c r="H17" s="8" t="s">
        <v>24</v>
      </c>
      <c r="I17" s="109" t="s">
        <v>112</v>
      </c>
      <c r="J17" s="112">
        <v>1</v>
      </c>
      <c r="K17" s="161">
        <f>433829.97+307495.69+307495.69</f>
        <v>1048821.3499999999</v>
      </c>
      <c r="L17" s="115">
        <f>+K17*J17</f>
        <v>1048821.3499999999</v>
      </c>
      <c r="M17" s="86">
        <v>10</v>
      </c>
      <c r="N17" s="9" t="s">
        <v>24</v>
      </c>
      <c r="O17" s="97" t="s">
        <v>112</v>
      </c>
      <c r="P17" s="100">
        <v>1</v>
      </c>
      <c r="Q17" s="103">
        <v>600000</v>
      </c>
      <c r="R17" s="106">
        <f>+P17*Q17</f>
        <v>600000</v>
      </c>
      <c r="S17" s="49" t="str">
        <f t="shared" si="2"/>
        <v>Biotecnología Evaporadora #4</v>
      </c>
      <c r="T17" s="94" t="str">
        <f t="shared" si="3"/>
        <v>und</v>
      </c>
      <c r="U17" s="94">
        <v>1</v>
      </c>
      <c r="V17" s="164">
        <f>MIN(E17,K17,Q17)</f>
        <v>499800</v>
      </c>
      <c r="W17" s="169">
        <f>+V17*U17</f>
        <v>499800</v>
      </c>
      <c r="Y17" s="1"/>
    </row>
    <row r="18" spans="1:25" ht="14.5">
      <c r="A18" s="144"/>
      <c r="B18" s="7" t="s">
        <v>25</v>
      </c>
      <c r="C18" s="125"/>
      <c r="D18" s="159"/>
      <c r="E18" s="119"/>
      <c r="F18" s="122"/>
      <c r="G18" s="92"/>
      <c r="H18" s="8" t="s">
        <v>25</v>
      </c>
      <c r="I18" s="110"/>
      <c r="J18" s="113"/>
      <c r="K18" s="162"/>
      <c r="L18" s="116"/>
      <c r="M18" s="87"/>
      <c r="N18" s="9" t="s">
        <v>25</v>
      </c>
      <c r="O18" s="98"/>
      <c r="P18" s="101"/>
      <c r="Q18" s="104"/>
      <c r="R18" s="107"/>
      <c r="S18" s="49" t="str">
        <f t="shared" si="2"/>
        <v>Biotecnología Evaporadora #5</v>
      </c>
      <c r="T18" s="95"/>
      <c r="U18" s="95"/>
      <c r="V18" s="89"/>
      <c r="W18" s="170"/>
      <c r="Y18" s="1"/>
    </row>
    <row r="19" spans="1:25" ht="14.5">
      <c r="A19" s="145"/>
      <c r="B19" s="7" t="s">
        <v>26</v>
      </c>
      <c r="C19" s="126"/>
      <c r="D19" s="160"/>
      <c r="E19" s="120"/>
      <c r="F19" s="123"/>
      <c r="G19" s="93"/>
      <c r="H19" s="8" t="s">
        <v>26</v>
      </c>
      <c r="I19" s="111"/>
      <c r="J19" s="114"/>
      <c r="K19" s="163"/>
      <c r="L19" s="117"/>
      <c r="M19" s="88"/>
      <c r="N19" s="9" t="s">
        <v>26</v>
      </c>
      <c r="O19" s="99"/>
      <c r="P19" s="102"/>
      <c r="Q19" s="105"/>
      <c r="R19" s="108"/>
      <c r="S19" s="49" t="str">
        <f t="shared" si="2"/>
        <v>Biotecnología Evaporadora #6</v>
      </c>
      <c r="T19" s="96"/>
      <c r="U19" s="96"/>
      <c r="V19" s="90"/>
      <c r="W19" s="171"/>
      <c r="Y19" s="1"/>
    </row>
    <row r="20" spans="1:25" ht="14.5">
      <c r="A20" s="6">
        <v>11</v>
      </c>
      <c r="B20" s="7" t="s">
        <v>27</v>
      </c>
      <c r="C20" s="81" t="s">
        <v>112</v>
      </c>
      <c r="D20" s="81">
        <v>1</v>
      </c>
      <c r="E20" s="84">
        <v>285600</v>
      </c>
      <c r="F20" s="64">
        <f>+E20*D20</f>
        <v>285600</v>
      </c>
      <c r="G20" s="71">
        <v>11</v>
      </c>
      <c r="H20" s="8" t="s">
        <v>27</v>
      </c>
      <c r="I20" s="42" t="s">
        <v>112</v>
      </c>
      <c r="J20" s="23">
        <v>1</v>
      </c>
      <c r="K20" s="72">
        <v>473070.3</v>
      </c>
      <c r="L20" s="72">
        <f>+K20*J20</f>
        <v>473070.3</v>
      </c>
      <c r="M20" s="66">
        <v>11</v>
      </c>
      <c r="N20" s="9" t="s">
        <v>27</v>
      </c>
      <c r="O20" s="45" t="s">
        <v>112</v>
      </c>
      <c r="P20" s="24">
        <v>1</v>
      </c>
      <c r="Q20" s="78">
        <v>250000</v>
      </c>
      <c r="R20" s="14">
        <f>+P20*Q20</f>
        <v>250000</v>
      </c>
      <c r="S20" s="49" t="str">
        <f t="shared" si="2"/>
        <v>Cepario (48000 btu Multisplit)</v>
      </c>
      <c r="T20" s="51" t="str">
        <f t="shared" si="3"/>
        <v>und</v>
      </c>
      <c r="U20" s="51">
        <v>1</v>
      </c>
      <c r="V20" s="166">
        <f>+MIN(E20,K20,Q20)</f>
        <v>250000</v>
      </c>
      <c r="W20" s="168">
        <f>+V20*U20</f>
        <v>250000</v>
      </c>
      <c r="Y20" s="1"/>
    </row>
    <row r="21" spans="1:25" ht="14.5">
      <c r="A21" s="6">
        <v>12</v>
      </c>
      <c r="B21" s="7" t="s">
        <v>28</v>
      </c>
      <c r="C21" s="81" t="s">
        <v>112</v>
      </c>
      <c r="D21" s="81">
        <v>1</v>
      </c>
      <c r="E21" s="84">
        <v>166600</v>
      </c>
      <c r="F21" s="64">
        <f t="shared" ref="F21:F81" si="7">+E21*D21</f>
        <v>166600</v>
      </c>
      <c r="G21" s="71">
        <v>12</v>
      </c>
      <c r="H21" s="8" t="s">
        <v>28</v>
      </c>
      <c r="I21" s="42" t="s">
        <v>112</v>
      </c>
      <c r="J21" s="23">
        <v>1</v>
      </c>
      <c r="K21" s="72">
        <v>335091.46000000002</v>
      </c>
      <c r="L21" s="72">
        <f t="shared" ref="L21:L80" si="8">+K21*J21</f>
        <v>335091.46000000002</v>
      </c>
      <c r="M21" s="66">
        <v>12</v>
      </c>
      <c r="N21" s="9" t="s">
        <v>28</v>
      </c>
      <c r="O21" s="45" t="s">
        <v>112</v>
      </c>
      <c r="P21" s="24">
        <v>1</v>
      </c>
      <c r="Q21" s="77">
        <v>250000</v>
      </c>
      <c r="R21" s="14">
        <f t="shared" ref="R21:R81" si="9">+P21*Q21</f>
        <v>250000</v>
      </c>
      <c r="S21" s="49" t="str">
        <f t="shared" si="2"/>
        <v>Biotecnología vegetal</v>
      </c>
      <c r="T21" s="51" t="str">
        <f t="shared" si="3"/>
        <v>und</v>
      </c>
      <c r="U21" s="51">
        <v>1</v>
      </c>
      <c r="V21" s="166">
        <f t="shared" ref="V21:V81" si="10">+MIN(E21,K21,Q21)</f>
        <v>166600</v>
      </c>
      <c r="W21" s="168">
        <f t="shared" ref="W21:W81" si="11">+V21*U21</f>
        <v>166600</v>
      </c>
      <c r="Y21" s="1"/>
    </row>
    <row r="22" spans="1:25" ht="14.5">
      <c r="A22" s="6">
        <v>13</v>
      </c>
      <c r="B22" s="7" t="s">
        <v>29</v>
      </c>
      <c r="C22" s="81" t="s">
        <v>112</v>
      </c>
      <c r="D22" s="81">
        <v>1</v>
      </c>
      <c r="E22" s="84">
        <v>285600</v>
      </c>
      <c r="F22" s="64">
        <f t="shared" si="7"/>
        <v>285600</v>
      </c>
      <c r="G22" s="71">
        <v>13</v>
      </c>
      <c r="H22" s="8" t="s">
        <v>29</v>
      </c>
      <c r="I22" s="42" t="s">
        <v>112</v>
      </c>
      <c r="J22" s="23">
        <v>1</v>
      </c>
      <c r="K22" s="72">
        <v>473070.3</v>
      </c>
      <c r="L22" s="72">
        <f t="shared" si="8"/>
        <v>473070.3</v>
      </c>
      <c r="M22" s="66">
        <v>13</v>
      </c>
      <c r="N22" s="9" t="s">
        <v>29</v>
      </c>
      <c r="O22" s="45" t="s">
        <v>112</v>
      </c>
      <c r="P22" s="24">
        <v>1</v>
      </c>
      <c r="Q22" s="77">
        <v>250000</v>
      </c>
      <c r="R22" s="14">
        <f t="shared" si="9"/>
        <v>250000</v>
      </c>
      <c r="S22" s="49" t="str">
        <f t="shared" si="2"/>
        <v>Laboratorio de ingeniería ambiental (60000 btu centralizado)</v>
      </c>
      <c r="T22" s="51" t="str">
        <f t="shared" si="3"/>
        <v>und</v>
      </c>
      <c r="U22" s="51">
        <v>1</v>
      </c>
      <c r="V22" s="166">
        <f t="shared" si="10"/>
        <v>250000</v>
      </c>
      <c r="W22" s="168">
        <f t="shared" si="11"/>
        <v>250000</v>
      </c>
      <c r="Y22" s="1"/>
    </row>
    <row r="23" spans="1:25" ht="14.5">
      <c r="A23" s="6">
        <v>14</v>
      </c>
      <c r="B23" s="7" t="s">
        <v>30</v>
      </c>
      <c r="C23" s="81" t="s">
        <v>112</v>
      </c>
      <c r="D23" s="81">
        <v>1</v>
      </c>
      <c r="E23" s="84">
        <v>285600</v>
      </c>
      <c r="F23" s="64">
        <f t="shared" si="7"/>
        <v>285600</v>
      </c>
      <c r="G23" s="71">
        <v>14</v>
      </c>
      <c r="H23" s="8" t="s">
        <v>30</v>
      </c>
      <c r="I23" s="42" t="s">
        <v>112</v>
      </c>
      <c r="J23" s="23">
        <v>1</v>
      </c>
      <c r="K23" s="72">
        <v>473070.3</v>
      </c>
      <c r="L23" s="72">
        <f t="shared" si="8"/>
        <v>473070.3</v>
      </c>
      <c r="M23" s="66">
        <v>14</v>
      </c>
      <c r="N23" s="9" t="s">
        <v>30</v>
      </c>
      <c r="O23" s="45" t="s">
        <v>112</v>
      </c>
      <c r="P23" s="24">
        <v>1</v>
      </c>
      <c r="Q23" s="77">
        <v>250000</v>
      </c>
      <c r="R23" s="14">
        <f t="shared" si="9"/>
        <v>250000</v>
      </c>
      <c r="S23" s="49" t="str">
        <f t="shared" si="2"/>
        <v>Laboratorio Gastronómico 401 (BL ACADEMICO) (60000 btu piso techo)</v>
      </c>
      <c r="T23" s="51" t="str">
        <f t="shared" si="3"/>
        <v>und</v>
      </c>
      <c r="U23" s="51">
        <v>1</v>
      </c>
      <c r="V23" s="166">
        <f t="shared" si="10"/>
        <v>250000</v>
      </c>
      <c r="W23" s="168">
        <f t="shared" si="11"/>
        <v>250000</v>
      </c>
      <c r="Y23" s="1"/>
    </row>
    <row r="24" spans="1:25" ht="14.5">
      <c r="A24" s="6">
        <v>15</v>
      </c>
      <c r="B24" s="22" t="s">
        <v>31</v>
      </c>
      <c r="C24" s="81" t="s">
        <v>112</v>
      </c>
      <c r="D24" s="81">
        <v>1</v>
      </c>
      <c r="E24" s="84">
        <v>285600</v>
      </c>
      <c r="F24" s="64">
        <f t="shared" si="7"/>
        <v>285600</v>
      </c>
      <c r="G24" s="71">
        <v>15</v>
      </c>
      <c r="H24" s="8" t="s">
        <v>31</v>
      </c>
      <c r="I24" s="42" t="s">
        <v>112</v>
      </c>
      <c r="J24" s="23">
        <v>1</v>
      </c>
      <c r="K24" s="72">
        <v>473070.3</v>
      </c>
      <c r="L24" s="72">
        <f t="shared" si="8"/>
        <v>473070.3</v>
      </c>
      <c r="M24" s="66">
        <v>15</v>
      </c>
      <c r="N24" s="9" t="s">
        <v>31</v>
      </c>
      <c r="O24" s="45" t="s">
        <v>112</v>
      </c>
      <c r="P24" s="24">
        <v>1</v>
      </c>
      <c r="Q24" s="77">
        <v>250000</v>
      </c>
      <c r="R24" s="14">
        <f t="shared" si="9"/>
        <v>250000</v>
      </c>
      <c r="S24" s="49" t="str">
        <f t="shared" si="2"/>
        <v>Economato (BL ACADEMICO) (60000 btu piso techo)</v>
      </c>
      <c r="T24" s="51" t="str">
        <f t="shared" si="3"/>
        <v>und</v>
      </c>
      <c r="U24" s="51">
        <v>1</v>
      </c>
      <c r="V24" s="166">
        <f t="shared" si="10"/>
        <v>250000</v>
      </c>
      <c r="W24" s="168">
        <f t="shared" si="11"/>
        <v>250000</v>
      </c>
      <c r="Y24" s="1"/>
    </row>
    <row r="25" spans="1:25" ht="14.5">
      <c r="A25" s="6">
        <v>16</v>
      </c>
      <c r="B25" s="7" t="s">
        <v>34</v>
      </c>
      <c r="C25" s="81" t="s">
        <v>112</v>
      </c>
      <c r="D25" s="81">
        <v>1</v>
      </c>
      <c r="E25" s="84">
        <v>166600</v>
      </c>
      <c r="F25" s="64">
        <f t="shared" si="7"/>
        <v>166600</v>
      </c>
      <c r="G25" s="71">
        <v>16</v>
      </c>
      <c r="H25" s="8" t="s">
        <v>34</v>
      </c>
      <c r="I25" s="42" t="s">
        <v>112</v>
      </c>
      <c r="J25" s="23">
        <v>1</v>
      </c>
      <c r="K25" s="72">
        <v>335091.46000000002</v>
      </c>
      <c r="L25" s="72">
        <f t="shared" si="8"/>
        <v>335091.46000000002</v>
      </c>
      <c r="M25" s="66">
        <v>16</v>
      </c>
      <c r="N25" s="9" t="s">
        <v>34</v>
      </c>
      <c r="O25" s="45" t="s">
        <v>112</v>
      </c>
      <c r="P25" s="24">
        <v>1</v>
      </c>
      <c r="Q25" s="77">
        <v>250000</v>
      </c>
      <c r="R25" s="14">
        <f t="shared" si="9"/>
        <v>250000</v>
      </c>
      <c r="S25" s="49" t="str">
        <f t="shared" si="2"/>
        <v>Economato (BL FUNDACIONAL) (24000 btu cassette)</v>
      </c>
      <c r="T25" s="51" t="str">
        <f t="shared" si="3"/>
        <v>und</v>
      </c>
      <c r="U25" s="51">
        <v>1</v>
      </c>
      <c r="V25" s="166">
        <f t="shared" si="10"/>
        <v>166600</v>
      </c>
      <c r="W25" s="168">
        <f t="shared" si="11"/>
        <v>166600</v>
      </c>
      <c r="Y25" s="1"/>
    </row>
    <row r="26" spans="1:25" ht="14.5">
      <c r="A26" s="6">
        <v>17</v>
      </c>
      <c r="B26" s="22" t="s">
        <v>35</v>
      </c>
      <c r="C26" s="81" t="s">
        <v>112</v>
      </c>
      <c r="D26" s="81">
        <v>1</v>
      </c>
      <c r="E26" s="84">
        <v>285600</v>
      </c>
      <c r="F26" s="64">
        <f t="shared" si="7"/>
        <v>285600</v>
      </c>
      <c r="G26" s="71">
        <v>17</v>
      </c>
      <c r="H26" s="8" t="s">
        <v>35</v>
      </c>
      <c r="I26" s="42" t="s">
        <v>112</v>
      </c>
      <c r="J26" s="23">
        <v>1</v>
      </c>
      <c r="K26" s="72">
        <v>473070.3</v>
      </c>
      <c r="L26" s="72">
        <f t="shared" si="8"/>
        <v>473070.3</v>
      </c>
      <c r="M26" s="66">
        <v>17</v>
      </c>
      <c r="N26" s="9" t="s">
        <v>35</v>
      </c>
      <c r="O26" s="45" t="s">
        <v>112</v>
      </c>
      <c r="P26" s="24">
        <v>1</v>
      </c>
      <c r="Q26" s="77">
        <v>250000</v>
      </c>
      <c r="R26" s="14">
        <f t="shared" si="9"/>
        <v>250000</v>
      </c>
      <c r="S26" s="49" t="str">
        <f t="shared" si="2"/>
        <v>Planeación (60000 btu centralizado)</v>
      </c>
      <c r="T26" s="51" t="str">
        <f t="shared" si="3"/>
        <v>und</v>
      </c>
      <c r="U26" s="51">
        <v>1</v>
      </c>
      <c r="V26" s="166">
        <f t="shared" si="10"/>
        <v>250000</v>
      </c>
      <c r="W26" s="168">
        <f t="shared" si="11"/>
        <v>250000</v>
      </c>
      <c r="Y26" s="1"/>
    </row>
    <row r="27" spans="1:25" ht="14.5">
      <c r="A27" s="6">
        <v>18</v>
      </c>
      <c r="B27" s="22" t="s">
        <v>36</v>
      </c>
      <c r="C27" s="81" t="s">
        <v>112</v>
      </c>
      <c r="D27" s="81">
        <v>1</v>
      </c>
      <c r="E27" s="84">
        <v>142800</v>
      </c>
      <c r="F27" s="64">
        <f t="shared" si="7"/>
        <v>142800</v>
      </c>
      <c r="G27" s="71">
        <v>18</v>
      </c>
      <c r="H27" s="8" t="s">
        <v>36</v>
      </c>
      <c r="I27" s="42" t="s">
        <v>112</v>
      </c>
      <c r="J27" s="23">
        <v>1</v>
      </c>
      <c r="K27" s="72">
        <v>307495.69</v>
      </c>
      <c r="L27" s="72">
        <f t="shared" si="8"/>
        <v>307495.69</v>
      </c>
      <c r="M27" s="66">
        <v>18</v>
      </c>
      <c r="N27" s="9" t="s">
        <v>36</v>
      </c>
      <c r="O27" s="45" t="s">
        <v>112</v>
      </c>
      <c r="P27" s="24">
        <v>1</v>
      </c>
      <c r="Q27" s="77">
        <v>250000</v>
      </c>
      <c r="R27" s="14">
        <f t="shared" si="9"/>
        <v>250000</v>
      </c>
      <c r="S27" s="49" t="str">
        <f t="shared" si="2"/>
        <v>Aire acondicionado portatil Bienes y servicios (12000 btu Minisplit)</v>
      </c>
      <c r="T27" s="51" t="str">
        <f t="shared" si="3"/>
        <v>und</v>
      </c>
      <c r="U27" s="51">
        <v>1</v>
      </c>
      <c r="V27" s="166">
        <f t="shared" si="10"/>
        <v>142800</v>
      </c>
      <c r="W27" s="168">
        <f t="shared" si="11"/>
        <v>142800</v>
      </c>
      <c r="Y27" s="1"/>
    </row>
    <row r="28" spans="1:25" ht="14.5">
      <c r="A28" s="6">
        <v>19</v>
      </c>
      <c r="B28" s="22" t="s">
        <v>37</v>
      </c>
      <c r="C28" s="81" t="s">
        <v>112</v>
      </c>
      <c r="D28" s="81">
        <v>1</v>
      </c>
      <c r="E28" s="84">
        <v>142800</v>
      </c>
      <c r="F28" s="64">
        <f t="shared" si="7"/>
        <v>142800</v>
      </c>
      <c r="G28" s="71">
        <v>19</v>
      </c>
      <c r="H28" s="8" t="s">
        <v>37</v>
      </c>
      <c r="I28" s="42" t="s">
        <v>112</v>
      </c>
      <c r="J28" s="23">
        <v>1</v>
      </c>
      <c r="K28" s="72">
        <v>307495.69</v>
      </c>
      <c r="L28" s="72">
        <f t="shared" si="8"/>
        <v>307495.69</v>
      </c>
      <c r="M28" s="66">
        <v>19</v>
      </c>
      <c r="N28" s="9" t="s">
        <v>37</v>
      </c>
      <c r="O28" s="45" t="s">
        <v>112</v>
      </c>
      <c r="P28" s="24">
        <v>1</v>
      </c>
      <c r="Q28" s="78">
        <v>250000</v>
      </c>
      <c r="R28" s="14">
        <f t="shared" si="9"/>
        <v>250000</v>
      </c>
      <c r="S28" s="49" t="str">
        <f t="shared" si="2"/>
        <v>Quédate en Colmayor #1 (12000 btu Minisplit)</v>
      </c>
      <c r="T28" s="51" t="str">
        <f t="shared" si="3"/>
        <v>und</v>
      </c>
      <c r="U28" s="51">
        <v>1</v>
      </c>
      <c r="V28" s="166">
        <f t="shared" si="10"/>
        <v>142800</v>
      </c>
      <c r="W28" s="168">
        <f t="shared" si="11"/>
        <v>142800</v>
      </c>
      <c r="Y28" s="1"/>
    </row>
    <row r="29" spans="1:25" ht="14.5">
      <c r="A29" s="6">
        <v>20</v>
      </c>
      <c r="B29" s="22" t="s">
        <v>38</v>
      </c>
      <c r="C29" s="81" t="s">
        <v>112</v>
      </c>
      <c r="D29" s="81">
        <v>1</v>
      </c>
      <c r="E29" s="84">
        <v>190400</v>
      </c>
      <c r="F29" s="64">
        <f t="shared" si="7"/>
        <v>190400</v>
      </c>
      <c r="G29" s="71">
        <v>20</v>
      </c>
      <c r="H29" s="8" t="s">
        <v>38</v>
      </c>
      <c r="I29" s="42" t="s">
        <v>112</v>
      </c>
      <c r="J29" s="23">
        <v>1</v>
      </c>
      <c r="K29" s="72">
        <v>433829.97</v>
      </c>
      <c r="L29" s="72">
        <f t="shared" si="8"/>
        <v>433829.97</v>
      </c>
      <c r="M29" s="66">
        <v>20</v>
      </c>
      <c r="N29" s="9" t="s">
        <v>38</v>
      </c>
      <c r="O29" s="45" t="s">
        <v>112</v>
      </c>
      <c r="P29" s="24">
        <v>1</v>
      </c>
      <c r="Q29" s="77">
        <v>250000</v>
      </c>
      <c r="R29" s="14">
        <f t="shared" si="9"/>
        <v>250000</v>
      </c>
      <c r="S29" s="49" t="str">
        <f t="shared" si="2"/>
        <v>Quédate en Colmayor #2 (60000 btu Piso techo)</v>
      </c>
      <c r="T29" s="51" t="str">
        <f t="shared" si="3"/>
        <v>und</v>
      </c>
      <c r="U29" s="51">
        <v>1</v>
      </c>
      <c r="V29" s="166">
        <f t="shared" si="10"/>
        <v>190400</v>
      </c>
      <c r="W29" s="168">
        <f t="shared" si="11"/>
        <v>190400</v>
      </c>
      <c r="Y29" s="1"/>
    </row>
    <row r="30" spans="1:25" ht="14.5">
      <c r="A30" s="6">
        <v>21</v>
      </c>
      <c r="B30" s="7" t="s">
        <v>39</v>
      </c>
      <c r="C30" s="81" t="s">
        <v>112</v>
      </c>
      <c r="D30" s="81">
        <v>1</v>
      </c>
      <c r="E30" s="84">
        <v>142800</v>
      </c>
      <c r="F30" s="64">
        <f t="shared" si="7"/>
        <v>142800</v>
      </c>
      <c r="G30" s="71">
        <v>21</v>
      </c>
      <c r="H30" s="8" t="s">
        <v>39</v>
      </c>
      <c r="I30" s="42" t="s">
        <v>112</v>
      </c>
      <c r="J30" s="23">
        <v>1</v>
      </c>
      <c r="K30" s="72">
        <v>307495.69</v>
      </c>
      <c r="L30" s="72">
        <f t="shared" si="8"/>
        <v>307495.69</v>
      </c>
      <c r="M30" s="66">
        <v>21</v>
      </c>
      <c r="N30" s="9" t="s">
        <v>39</v>
      </c>
      <c r="O30" s="45" t="s">
        <v>112</v>
      </c>
      <c r="P30" s="24">
        <v>1</v>
      </c>
      <c r="Q30" s="77">
        <v>250000</v>
      </c>
      <c r="R30" s="14">
        <f t="shared" si="9"/>
        <v>250000</v>
      </c>
      <c r="S30" s="49" t="str">
        <f t="shared" si="2"/>
        <v>Laboratorio Producción Audiovisual (12000 btu Minisiplit)</v>
      </c>
      <c r="T30" s="51" t="str">
        <f t="shared" si="3"/>
        <v>und</v>
      </c>
      <c r="U30" s="51">
        <v>1</v>
      </c>
      <c r="V30" s="166">
        <f t="shared" si="10"/>
        <v>142800</v>
      </c>
      <c r="W30" s="168">
        <f t="shared" si="11"/>
        <v>142800</v>
      </c>
      <c r="Y30" s="1"/>
    </row>
    <row r="31" spans="1:25" ht="14.5">
      <c r="A31" s="6">
        <v>22</v>
      </c>
      <c r="B31" s="7" t="s">
        <v>40</v>
      </c>
      <c r="C31" s="81" t="s">
        <v>112</v>
      </c>
      <c r="D31" s="81">
        <v>1</v>
      </c>
      <c r="E31" s="84">
        <v>190400</v>
      </c>
      <c r="F31" s="64">
        <f t="shared" si="7"/>
        <v>190400</v>
      </c>
      <c r="G31" s="71">
        <v>22</v>
      </c>
      <c r="H31" s="8" t="s">
        <v>40</v>
      </c>
      <c r="I31" s="42" t="s">
        <v>112</v>
      </c>
      <c r="J31" s="23">
        <v>1</v>
      </c>
      <c r="K31" s="72">
        <v>433829.97</v>
      </c>
      <c r="L31" s="72">
        <f t="shared" si="8"/>
        <v>433829.97</v>
      </c>
      <c r="M31" s="66">
        <v>22</v>
      </c>
      <c r="N31" s="9" t="s">
        <v>40</v>
      </c>
      <c r="O31" s="45" t="s">
        <v>112</v>
      </c>
      <c r="P31" s="24">
        <v>1</v>
      </c>
      <c r="Q31" s="77">
        <v>250000</v>
      </c>
      <c r="R31" s="14">
        <f t="shared" si="9"/>
        <v>250000</v>
      </c>
      <c r="S31" s="49" t="str">
        <f t="shared" si="2"/>
        <v>Sub estación eléctrica secundaria (BL FUNDACIONAL) (36000 btu Piso techo)</v>
      </c>
      <c r="T31" s="51" t="str">
        <f t="shared" si="3"/>
        <v>und</v>
      </c>
      <c r="U31" s="51">
        <v>1</v>
      </c>
      <c r="V31" s="166">
        <f t="shared" si="10"/>
        <v>190400</v>
      </c>
      <c r="W31" s="168">
        <f t="shared" si="11"/>
        <v>190400</v>
      </c>
      <c r="Y31" s="1"/>
    </row>
    <row r="32" spans="1:25" ht="14.5">
      <c r="A32" s="6">
        <v>23</v>
      </c>
      <c r="B32" s="7" t="s">
        <v>41</v>
      </c>
      <c r="C32" s="81" t="s">
        <v>112</v>
      </c>
      <c r="D32" s="81">
        <v>1</v>
      </c>
      <c r="E32" s="84">
        <v>166600</v>
      </c>
      <c r="F32" s="64">
        <f t="shared" si="7"/>
        <v>166600</v>
      </c>
      <c r="G32" s="71">
        <v>23</v>
      </c>
      <c r="H32" s="8" t="s">
        <v>41</v>
      </c>
      <c r="I32" s="42" t="s">
        <v>112</v>
      </c>
      <c r="J32" s="23">
        <v>1</v>
      </c>
      <c r="K32" s="72">
        <v>335091.46000000002</v>
      </c>
      <c r="L32" s="72">
        <f t="shared" si="8"/>
        <v>335091.46000000002</v>
      </c>
      <c r="M32" s="66">
        <v>23</v>
      </c>
      <c r="N32" s="9" t="s">
        <v>41</v>
      </c>
      <c r="O32" s="45" t="s">
        <v>112</v>
      </c>
      <c r="P32" s="24">
        <v>1</v>
      </c>
      <c r="Q32" s="77">
        <v>250000</v>
      </c>
      <c r="R32" s="14">
        <f t="shared" si="9"/>
        <v>250000</v>
      </c>
      <c r="S32" s="49" t="str">
        <f t="shared" si="2"/>
        <v>Oficina del vicerrector financiero (24000 btt Minisplit)</v>
      </c>
      <c r="T32" s="51" t="str">
        <f t="shared" si="3"/>
        <v>und</v>
      </c>
      <c r="U32" s="51">
        <v>1</v>
      </c>
      <c r="V32" s="166">
        <f t="shared" si="10"/>
        <v>166600</v>
      </c>
      <c r="W32" s="168">
        <f t="shared" si="11"/>
        <v>166600</v>
      </c>
      <c r="Y32" s="1"/>
    </row>
    <row r="33" spans="1:25" ht="14.5">
      <c r="A33" s="6">
        <v>24</v>
      </c>
      <c r="B33" s="7" t="s">
        <v>42</v>
      </c>
      <c r="C33" s="81" t="s">
        <v>112</v>
      </c>
      <c r="D33" s="81">
        <v>1</v>
      </c>
      <c r="E33" s="84">
        <v>285600</v>
      </c>
      <c r="F33" s="64">
        <f t="shared" si="7"/>
        <v>285600</v>
      </c>
      <c r="G33" s="71">
        <v>24</v>
      </c>
      <c r="H33" s="8" t="s">
        <v>42</v>
      </c>
      <c r="I33" s="42" t="s">
        <v>112</v>
      </c>
      <c r="J33" s="23">
        <v>1</v>
      </c>
      <c r="K33" s="72">
        <v>473070.3</v>
      </c>
      <c r="L33" s="72">
        <f t="shared" si="8"/>
        <v>473070.3</v>
      </c>
      <c r="M33" s="66">
        <v>24</v>
      </c>
      <c r="N33" s="9" t="s">
        <v>42</v>
      </c>
      <c r="O33" s="45" t="s">
        <v>112</v>
      </c>
      <c r="P33" s="24">
        <v>1</v>
      </c>
      <c r="Q33" s="77">
        <v>250000</v>
      </c>
      <c r="R33" s="14">
        <f t="shared" si="9"/>
        <v>250000</v>
      </c>
      <c r="S33" s="49" t="str">
        <f t="shared" si="2"/>
        <v>Vicerrectoría Administrativa y Financiera (60000 btu centralizado)</v>
      </c>
      <c r="T33" s="51" t="str">
        <f t="shared" si="3"/>
        <v>und</v>
      </c>
      <c r="U33" s="51">
        <v>1</v>
      </c>
      <c r="V33" s="166">
        <f t="shared" si="10"/>
        <v>250000</v>
      </c>
      <c r="W33" s="168">
        <f t="shared" si="11"/>
        <v>250000</v>
      </c>
      <c r="Y33" s="1"/>
    </row>
    <row r="34" spans="1:25" ht="14.5">
      <c r="A34" s="6">
        <v>25</v>
      </c>
      <c r="B34" s="22" t="s">
        <v>43</v>
      </c>
      <c r="C34" s="81" t="s">
        <v>112</v>
      </c>
      <c r="D34" s="81">
        <v>1</v>
      </c>
      <c r="E34" s="84">
        <v>166600</v>
      </c>
      <c r="F34" s="64">
        <f t="shared" si="7"/>
        <v>166600</v>
      </c>
      <c r="G34" s="71">
        <v>25</v>
      </c>
      <c r="H34" s="8" t="s">
        <v>43</v>
      </c>
      <c r="I34" s="42" t="s">
        <v>112</v>
      </c>
      <c r="J34" s="23">
        <v>1</v>
      </c>
      <c r="K34" s="72">
        <v>335091.46000000002</v>
      </c>
      <c r="L34" s="72">
        <f t="shared" si="8"/>
        <v>335091.46000000002</v>
      </c>
      <c r="M34" s="66">
        <v>25</v>
      </c>
      <c r="N34" s="9" t="s">
        <v>43</v>
      </c>
      <c r="O34" s="45" t="s">
        <v>112</v>
      </c>
      <c r="P34" s="24">
        <v>1</v>
      </c>
      <c r="Q34" s="77">
        <v>250000</v>
      </c>
      <c r="R34" s="14">
        <f t="shared" si="9"/>
        <v>250000</v>
      </c>
      <c r="S34" s="49" t="str">
        <f t="shared" si="2"/>
        <v>Sala de juntas rectoría (24000 btu Minisplit)</v>
      </c>
      <c r="T34" s="51" t="str">
        <f t="shared" si="3"/>
        <v>und</v>
      </c>
      <c r="U34" s="51">
        <v>1</v>
      </c>
      <c r="V34" s="166">
        <f t="shared" si="10"/>
        <v>166600</v>
      </c>
      <c r="W34" s="168">
        <f t="shared" si="11"/>
        <v>166600</v>
      </c>
      <c r="Y34" s="1"/>
    </row>
    <row r="35" spans="1:25" ht="14.5">
      <c r="A35" s="6">
        <v>26</v>
      </c>
      <c r="B35" s="22" t="s">
        <v>44</v>
      </c>
      <c r="C35" s="81" t="s">
        <v>112</v>
      </c>
      <c r="D35" s="81">
        <v>1</v>
      </c>
      <c r="E35" s="84">
        <v>142800</v>
      </c>
      <c r="F35" s="64">
        <f t="shared" si="7"/>
        <v>142800</v>
      </c>
      <c r="G35" s="71">
        <v>26</v>
      </c>
      <c r="H35" s="8" t="s">
        <v>44</v>
      </c>
      <c r="I35" s="42" t="s">
        <v>112</v>
      </c>
      <c r="J35" s="23">
        <v>1</v>
      </c>
      <c r="K35" s="72">
        <v>307495.69</v>
      </c>
      <c r="L35" s="72">
        <f t="shared" si="8"/>
        <v>307495.69</v>
      </c>
      <c r="M35" s="66">
        <v>26</v>
      </c>
      <c r="N35" s="9" t="s">
        <v>44</v>
      </c>
      <c r="O35" s="45" t="s">
        <v>112</v>
      </c>
      <c r="P35" s="24">
        <v>1</v>
      </c>
      <c r="Q35" s="77">
        <v>250000</v>
      </c>
      <c r="R35" s="14">
        <f t="shared" si="9"/>
        <v>250000</v>
      </c>
      <c r="S35" s="49" t="str">
        <f t="shared" si="2"/>
        <v>Oficina Rector (12000 btu Minisplit)</v>
      </c>
      <c r="T35" s="51" t="str">
        <f t="shared" si="3"/>
        <v>und</v>
      </c>
      <c r="U35" s="51">
        <v>1</v>
      </c>
      <c r="V35" s="166">
        <f t="shared" si="10"/>
        <v>142800</v>
      </c>
      <c r="W35" s="168">
        <f t="shared" si="11"/>
        <v>142800</v>
      </c>
      <c r="Y35" s="1"/>
    </row>
    <row r="36" spans="1:25" ht="14.5">
      <c r="A36" s="6">
        <v>27</v>
      </c>
      <c r="B36" s="7" t="s">
        <v>45</v>
      </c>
      <c r="C36" s="81" t="s">
        <v>112</v>
      </c>
      <c r="D36" s="81">
        <v>1</v>
      </c>
      <c r="E36" s="84">
        <v>142800</v>
      </c>
      <c r="F36" s="64">
        <f t="shared" si="7"/>
        <v>142800</v>
      </c>
      <c r="G36" s="71">
        <v>27</v>
      </c>
      <c r="H36" s="8" t="s">
        <v>45</v>
      </c>
      <c r="I36" s="42" t="s">
        <v>112</v>
      </c>
      <c r="J36" s="23">
        <v>1</v>
      </c>
      <c r="K36" s="72">
        <v>307495.69</v>
      </c>
      <c r="L36" s="72">
        <f t="shared" si="8"/>
        <v>307495.69</v>
      </c>
      <c r="M36" s="66">
        <v>27</v>
      </c>
      <c r="N36" s="9" t="s">
        <v>45</v>
      </c>
      <c r="O36" s="45" t="s">
        <v>112</v>
      </c>
      <c r="P36" s="24">
        <v>1</v>
      </c>
      <c r="Q36" s="77">
        <v>250000</v>
      </c>
      <c r="R36" s="14">
        <f t="shared" si="9"/>
        <v>250000</v>
      </c>
      <c r="S36" s="49" t="str">
        <f t="shared" si="2"/>
        <v>Aire acondicionado Portátil (secretaria general) (12000 btu portatil)</v>
      </c>
      <c r="T36" s="51" t="str">
        <f t="shared" si="3"/>
        <v>und</v>
      </c>
      <c r="U36" s="51">
        <v>1</v>
      </c>
      <c r="V36" s="166">
        <f t="shared" si="10"/>
        <v>142800</v>
      </c>
      <c r="W36" s="168">
        <f t="shared" si="11"/>
        <v>142800</v>
      </c>
      <c r="Y36" s="1"/>
    </row>
    <row r="37" spans="1:25" ht="14.5">
      <c r="A37" s="6">
        <v>28</v>
      </c>
      <c r="B37" s="7" t="s">
        <v>46</v>
      </c>
      <c r="C37" s="81" t="s">
        <v>112</v>
      </c>
      <c r="D37" s="81">
        <v>1</v>
      </c>
      <c r="E37" s="84">
        <v>190400</v>
      </c>
      <c r="F37" s="64">
        <f t="shared" si="7"/>
        <v>190400</v>
      </c>
      <c r="G37" s="71">
        <v>28</v>
      </c>
      <c r="H37" s="8" t="s">
        <v>46</v>
      </c>
      <c r="I37" s="42" t="s">
        <v>112</v>
      </c>
      <c r="J37" s="23">
        <v>1</v>
      </c>
      <c r="K37" s="72">
        <v>433829.97</v>
      </c>
      <c r="L37" s="72">
        <f t="shared" si="8"/>
        <v>433829.97</v>
      </c>
      <c r="M37" s="66">
        <v>28</v>
      </c>
      <c r="N37" s="9" t="s">
        <v>46</v>
      </c>
      <c r="O37" s="45" t="s">
        <v>112</v>
      </c>
      <c r="P37" s="24">
        <v>1</v>
      </c>
      <c r="Q37" s="77">
        <v>250000</v>
      </c>
      <c r="R37" s="14">
        <f t="shared" si="9"/>
        <v>250000</v>
      </c>
      <c r="S37" s="49" t="str">
        <f t="shared" si="2"/>
        <v>Data center Tecnología (36000 btu piso techo)</v>
      </c>
      <c r="T37" s="51" t="str">
        <f t="shared" si="3"/>
        <v>und</v>
      </c>
      <c r="U37" s="51">
        <v>1</v>
      </c>
      <c r="V37" s="166">
        <f t="shared" si="10"/>
        <v>190400</v>
      </c>
      <c r="W37" s="168">
        <f t="shared" si="11"/>
        <v>190400</v>
      </c>
      <c r="Y37" s="1"/>
    </row>
    <row r="38" spans="1:25" ht="14.5">
      <c r="A38" s="6">
        <v>29</v>
      </c>
      <c r="B38" s="7" t="s">
        <v>47</v>
      </c>
      <c r="C38" s="81" t="s">
        <v>112</v>
      </c>
      <c r="D38" s="81">
        <v>1</v>
      </c>
      <c r="E38" s="84">
        <v>285600</v>
      </c>
      <c r="F38" s="64">
        <f t="shared" si="7"/>
        <v>285600</v>
      </c>
      <c r="G38" s="71">
        <v>29</v>
      </c>
      <c r="H38" s="8" t="s">
        <v>47</v>
      </c>
      <c r="I38" s="42" t="s">
        <v>112</v>
      </c>
      <c r="J38" s="23">
        <v>1</v>
      </c>
      <c r="K38" s="72">
        <v>473070.3</v>
      </c>
      <c r="L38" s="72">
        <f t="shared" si="8"/>
        <v>473070.3</v>
      </c>
      <c r="M38" s="66">
        <v>29</v>
      </c>
      <c r="N38" s="9" t="s">
        <v>47</v>
      </c>
      <c r="O38" s="45" t="s">
        <v>112</v>
      </c>
      <c r="P38" s="24">
        <v>1</v>
      </c>
      <c r="Q38" s="77">
        <v>250000</v>
      </c>
      <c r="R38" s="14">
        <f t="shared" si="9"/>
        <v>250000</v>
      </c>
      <c r="S38" s="49" t="str">
        <f t="shared" si="2"/>
        <v>Data center Tecnología (60000 btu piso techo)</v>
      </c>
      <c r="T38" s="51" t="str">
        <f t="shared" si="3"/>
        <v>und</v>
      </c>
      <c r="U38" s="51">
        <v>1</v>
      </c>
      <c r="V38" s="166">
        <f t="shared" si="10"/>
        <v>250000</v>
      </c>
      <c r="W38" s="168">
        <f t="shared" si="11"/>
        <v>250000</v>
      </c>
      <c r="Y38" s="1"/>
    </row>
    <row r="39" spans="1:25" ht="14.5">
      <c r="A39" s="6">
        <v>30</v>
      </c>
      <c r="B39" s="7" t="s">
        <v>48</v>
      </c>
      <c r="C39" s="81" t="s">
        <v>112</v>
      </c>
      <c r="D39" s="81">
        <v>1</v>
      </c>
      <c r="E39" s="84">
        <v>190400</v>
      </c>
      <c r="F39" s="64">
        <f t="shared" si="7"/>
        <v>190400</v>
      </c>
      <c r="G39" s="71">
        <v>30</v>
      </c>
      <c r="H39" s="8" t="s">
        <v>48</v>
      </c>
      <c r="I39" s="42" t="s">
        <v>112</v>
      </c>
      <c r="J39" s="23">
        <v>1</v>
      </c>
      <c r="K39" s="72">
        <v>433829.97</v>
      </c>
      <c r="L39" s="72">
        <f t="shared" si="8"/>
        <v>433829.97</v>
      </c>
      <c r="M39" s="66">
        <v>30</v>
      </c>
      <c r="N39" s="9" t="s">
        <v>48</v>
      </c>
      <c r="O39" s="45" t="s">
        <v>112</v>
      </c>
      <c r="P39" s="24">
        <v>1</v>
      </c>
      <c r="Q39" s="77">
        <v>250000</v>
      </c>
      <c r="R39" s="14">
        <f t="shared" si="9"/>
        <v>250000</v>
      </c>
      <c r="S39" s="49" t="str">
        <f t="shared" si="2"/>
        <v>Tecnología área técnicos(36000 btu piso techo)</v>
      </c>
      <c r="T39" s="51" t="str">
        <f t="shared" si="3"/>
        <v>und</v>
      </c>
      <c r="U39" s="51">
        <v>1</v>
      </c>
      <c r="V39" s="166">
        <f t="shared" si="10"/>
        <v>190400</v>
      </c>
      <c r="W39" s="168">
        <f t="shared" si="11"/>
        <v>190400</v>
      </c>
      <c r="Y39" s="1"/>
    </row>
    <row r="40" spans="1:25" ht="14.5">
      <c r="A40" s="6">
        <v>31</v>
      </c>
      <c r="B40" s="7" t="s">
        <v>49</v>
      </c>
      <c r="C40" s="81" t="s">
        <v>112</v>
      </c>
      <c r="D40" s="81">
        <v>1</v>
      </c>
      <c r="E40" s="84">
        <v>285600</v>
      </c>
      <c r="F40" s="64">
        <f t="shared" si="7"/>
        <v>285600</v>
      </c>
      <c r="G40" s="71">
        <v>31</v>
      </c>
      <c r="H40" s="8" t="s">
        <v>49</v>
      </c>
      <c r="I40" s="42" t="s">
        <v>112</v>
      </c>
      <c r="J40" s="23">
        <v>1</v>
      </c>
      <c r="K40" s="72">
        <v>473070.3</v>
      </c>
      <c r="L40" s="72">
        <f t="shared" si="8"/>
        <v>473070.3</v>
      </c>
      <c r="M40" s="66">
        <v>31</v>
      </c>
      <c r="N40" s="9" t="s">
        <v>49</v>
      </c>
      <c r="O40" s="45" t="s">
        <v>112</v>
      </c>
      <c r="P40" s="24">
        <v>1</v>
      </c>
      <c r="Q40" s="77">
        <v>250000</v>
      </c>
      <c r="R40" s="14">
        <f t="shared" si="9"/>
        <v>250000</v>
      </c>
      <c r="S40" s="49" t="str">
        <f t="shared" si="2"/>
        <v>Tecnología área autoevaluación (60000 btu piso techo)</v>
      </c>
      <c r="T40" s="51" t="str">
        <f t="shared" si="3"/>
        <v>und</v>
      </c>
      <c r="U40" s="51">
        <v>1</v>
      </c>
      <c r="V40" s="166">
        <f t="shared" si="10"/>
        <v>250000</v>
      </c>
      <c r="W40" s="168">
        <f t="shared" si="11"/>
        <v>250000</v>
      </c>
      <c r="Y40" s="1"/>
    </row>
    <row r="41" spans="1:25" ht="14.5">
      <c r="A41" s="6">
        <v>32</v>
      </c>
      <c r="B41" s="7" t="s">
        <v>50</v>
      </c>
      <c r="C41" s="81" t="s">
        <v>112</v>
      </c>
      <c r="D41" s="81">
        <v>1</v>
      </c>
      <c r="E41" s="84">
        <v>285600</v>
      </c>
      <c r="F41" s="64">
        <f t="shared" si="7"/>
        <v>285600</v>
      </c>
      <c r="G41" s="71">
        <v>32</v>
      </c>
      <c r="H41" s="8" t="s">
        <v>50</v>
      </c>
      <c r="I41" s="42" t="s">
        <v>112</v>
      </c>
      <c r="J41" s="23">
        <v>1</v>
      </c>
      <c r="K41" s="72">
        <v>473070.3</v>
      </c>
      <c r="L41" s="72">
        <f t="shared" si="8"/>
        <v>473070.3</v>
      </c>
      <c r="M41" s="66">
        <v>32</v>
      </c>
      <c r="N41" s="9" t="s">
        <v>50</v>
      </c>
      <c r="O41" s="45" t="s">
        <v>112</v>
      </c>
      <c r="P41" s="24">
        <v>1</v>
      </c>
      <c r="Q41" s="77">
        <v>250000</v>
      </c>
      <c r="R41" s="14">
        <f t="shared" si="9"/>
        <v>250000</v>
      </c>
      <c r="S41" s="49" t="str">
        <f t="shared" si="2"/>
        <v>Aula 207 (60000 btu piso techo)</v>
      </c>
      <c r="T41" s="51" t="str">
        <f t="shared" si="3"/>
        <v>und</v>
      </c>
      <c r="U41" s="51">
        <v>1</v>
      </c>
      <c r="V41" s="166">
        <f t="shared" si="10"/>
        <v>250000</v>
      </c>
      <c r="W41" s="168">
        <f t="shared" si="11"/>
        <v>250000</v>
      </c>
      <c r="Y41" s="1"/>
    </row>
    <row r="42" spans="1:25" ht="14.5">
      <c r="A42" s="6">
        <v>33</v>
      </c>
      <c r="B42" s="7" t="s">
        <v>51</v>
      </c>
      <c r="C42" s="81" t="s">
        <v>112</v>
      </c>
      <c r="D42" s="81">
        <v>1</v>
      </c>
      <c r="E42" s="84">
        <v>190400</v>
      </c>
      <c r="F42" s="64">
        <f t="shared" si="7"/>
        <v>190400</v>
      </c>
      <c r="G42" s="71">
        <v>33</v>
      </c>
      <c r="H42" s="8" t="s">
        <v>51</v>
      </c>
      <c r="I42" s="42" t="s">
        <v>112</v>
      </c>
      <c r="J42" s="23">
        <v>1</v>
      </c>
      <c r="K42" s="72">
        <v>433829.97</v>
      </c>
      <c r="L42" s="72">
        <f t="shared" si="8"/>
        <v>433829.97</v>
      </c>
      <c r="M42" s="66">
        <v>33</v>
      </c>
      <c r="N42" s="9" t="s">
        <v>51</v>
      </c>
      <c r="O42" s="45" t="s">
        <v>112</v>
      </c>
      <c r="P42" s="24">
        <v>1</v>
      </c>
      <c r="Q42" s="77">
        <v>250000</v>
      </c>
      <c r="R42" s="14">
        <f t="shared" si="9"/>
        <v>250000</v>
      </c>
      <c r="S42" s="49" t="str">
        <f t="shared" si="2"/>
        <v>Aula 215 (36000 btu Piso techo)</v>
      </c>
      <c r="T42" s="51" t="str">
        <f t="shared" si="3"/>
        <v>und</v>
      </c>
      <c r="U42" s="51">
        <v>1</v>
      </c>
      <c r="V42" s="166">
        <f t="shared" si="10"/>
        <v>190400</v>
      </c>
      <c r="W42" s="168">
        <f t="shared" si="11"/>
        <v>190400</v>
      </c>
      <c r="Y42" s="1"/>
    </row>
    <row r="43" spans="1:25" ht="14.5">
      <c r="A43" s="6">
        <v>34</v>
      </c>
      <c r="B43" s="7" t="s">
        <v>52</v>
      </c>
      <c r="C43" s="81" t="s">
        <v>112</v>
      </c>
      <c r="D43" s="81">
        <v>1</v>
      </c>
      <c r="E43" s="84">
        <v>285600</v>
      </c>
      <c r="F43" s="64">
        <f t="shared" si="7"/>
        <v>285600</v>
      </c>
      <c r="G43" s="71">
        <v>34</v>
      </c>
      <c r="H43" s="8" t="s">
        <v>52</v>
      </c>
      <c r="I43" s="42" t="s">
        <v>112</v>
      </c>
      <c r="J43" s="23">
        <v>1</v>
      </c>
      <c r="K43" s="72">
        <v>473070.3</v>
      </c>
      <c r="L43" s="72">
        <f t="shared" si="8"/>
        <v>473070.3</v>
      </c>
      <c r="M43" s="66">
        <v>34</v>
      </c>
      <c r="N43" s="9" t="s">
        <v>52</v>
      </c>
      <c r="O43" s="45" t="s">
        <v>112</v>
      </c>
      <c r="P43" s="24">
        <v>1</v>
      </c>
      <c r="Q43" s="77">
        <v>250000</v>
      </c>
      <c r="R43" s="14">
        <f t="shared" si="9"/>
        <v>250000</v>
      </c>
      <c r="S43" s="49" t="str">
        <f t="shared" si="2"/>
        <v>Aula 217 (60000 btu piso techo)</v>
      </c>
      <c r="T43" s="51" t="str">
        <f t="shared" si="3"/>
        <v>und</v>
      </c>
      <c r="U43" s="51">
        <v>1</v>
      </c>
      <c r="V43" s="166">
        <f t="shared" si="10"/>
        <v>250000</v>
      </c>
      <c r="W43" s="168">
        <f t="shared" si="11"/>
        <v>250000</v>
      </c>
      <c r="Y43" s="1"/>
    </row>
    <row r="44" spans="1:25" ht="14.5">
      <c r="A44" s="6">
        <v>35</v>
      </c>
      <c r="B44" s="7" t="s">
        <v>53</v>
      </c>
      <c r="C44" s="81" t="s">
        <v>112</v>
      </c>
      <c r="D44" s="81">
        <v>1</v>
      </c>
      <c r="E44" s="84">
        <v>285600</v>
      </c>
      <c r="F44" s="64">
        <f t="shared" si="7"/>
        <v>285600</v>
      </c>
      <c r="G44" s="71">
        <v>35</v>
      </c>
      <c r="H44" s="8" t="s">
        <v>53</v>
      </c>
      <c r="I44" s="42" t="s">
        <v>112</v>
      </c>
      <c r="J44" s="23">
        <v>1</v>
      </c>
      <c r="K44" s="72">
        <v>473070.3</v>
      </c>
      <c r="L44" s="72">
        <f t="shared" si="8"/>
        <v>473070.3</v>
      </c>
      <c r="M44" s="66">
        <v>35</v>
      </c>
      <c r="N44" s="9" t="s">
        <v>53</v>
      </c>
      <c r="O44" s="45" t="s">
        <v>112</v>
      </c>
      <c r="P44" s="24">
        <v>1</v>
      </c>
      <c r="Q44" s="77">
        <v>250000</v>
      </c>
      <c r="R44" s="14">
        <f t="shared" si="9"/>
        <v>250000</v>
      </c>
      <c r="S44" s="49" t="str">
        <f t="shared" si="2"/>
        <v>Aula 225 (60000 btu piso techo)</v>
      </c>
      <c r="T44" s="51" t="str">
        <f t="shared" si="3"/>
        <v>und</v>
      </c>
      <c r="U44" s="51">
        <v>1</v>
      </c>
      <c r="V44" s="166">
        <f t="shared" si="10"/>
        <v>250000</v>
      </c>
      <c r="W44" s="168">
        <f t="shared" si="11"/>
        <v>250000</v>
      </c>
      <c r="Y44" s="1"/>
    </row>
    <row r="45" spans="1:25" ht="14.5">
      <c r="A45" s="6">
        <v>36</v>
      </c>
      <c r="B45" s="7" t="s">
        <v>54</v>
      </c>
      <c r="C45" s="81" t="s">
        <v>112</v>
      </c>
      <c r="D45" s="81">
        <v>1</v>
      </c>
      <c r="E45" s="84">
        <v>285600</v>
      </c>
      <c r="F45" s="64">
        <f t="shared" si="7"/>
        <v>285600</v>
      </c>
      <c r="G45" s="71">
        <v>36</v>
      </c>
      <c r="H45" s="8" t="s">
        <v>54</v>
      </c>
      <c r="I45" s="42" t="s">
        <v>112</v>
      </c>
      <c r="J45" s="23">
        <v>1</v>
      </c>
      <c r="K45" s="72">
        <v>473070.3</v>
      </c>
      <c r="L45" s="72">
        <f t="shared" si="8"/>
        <v>473070.3</v>
      </c>
      <c r="M45" s="66">
        <v>36</v>
      </c>
      <c r="N45" s="9" t="s">
        <v>54</v>
      </c>
      <c r="O45" s="45" t="s">
        <v>112</v>
      </c>
      <c r="P45" s="24">
        <v>1</v>
      </c>
      <c r="Q45" s="77">
        <v>250000</v>
      </c>
      <c r="R45" s="14">
        <f t="shared" si="9"/>
        <v>250000</v>
      </c>
      <c r="S45" s="49" t="str">
        <f t="shared" si="2"/>
        <v>Aula 231 (60000 btu piso techo)</v>
      </c>
      <c r="T45" s="51" t="str">
        <f t="shared" si="3"/>
        <v>und</v>
      </c>
      <c r="U45" s="51">
        <v>1</v>
      </c>
      <c r="V45" s="166">
        <f t="shared" si="10"/>
        <v>250000</v>
      </c>
      <c r="W45" s="168">
        <f t="shared" si="11"/>
        <v>250000</v>
      </c>
      <c r="Y45" s="1"/>
    </row>
    <row r="46" spans="1:25" ht="14.5">
      <c r="A46" s="6">
        <v>37</v>
      </c>
      <c r="B46" s="7" t="s">
        <v>55</v>
      </c>
      <c r="C46" s="81" t="s">
        <v>112</v>
      </c>
      <c r="D46" s="81">
        <v>1</v>
      </c>
      <c r="E46" s="84">
        <v>285600</v>
      </c>
      <c r="F46" s="64">
        <f t="shared" si="7"/>
        <v>285600</v>
      </c>
      <c r="G46" s="71">
        <v>37</v>
      </c>
      <c r="H46" s="8" t="s">
        <v>55</v>
      </c>
      <c r="I46" s="42" t="s">
        <v>112</v>
      </c>
      <c r="J46" s="23">
        <v>1</v>
      </c>
      <c r="K46" s="72">
        <v>473070.3</v>
      </c>
      <c r="L46" s="72">
        <f t="shared" si="8"/>
        <v>473070.3</v>
      </c>
      <c r="M46" s="66">
        <v>37</v>
      </c>
      <c r="N46" s="9" t="s">
        <v>55</v>
      </c>
      <c r="O46" s="45" t="s">
        <v>112</v>
      </c>
      <c r="P46" s="24">
        <v>1</v>
      </c>
      <c r="Q46" s="77">
        <v>250000</v>
      </c>
      <c r="R46" s="14">
        <f t="shared" si="9"/>
        <v>250000</v>
      </c>
      <c r="S46" s="49" t="str">
        <f t="shared" si="2"/>
        <v>Aula 237 (60000 btu piso techo)</v>
      </c>
      <c r="T46" s="51" t="str">
        <f t="shared" si="3"/>
        <v>und</v>
      </c>
      <c r="U46" s="51">
        <v>1</v>
      </c>
      <c r="V46" s="166">
        <f t="shared" si="10"/>
        <v>250000</v>
      </c>
      <c r="W46" s="168">
        <f t="shared" si="11"/>
        <v>250000</v>
      </c>
      <c r="Y46" s="1"/>
    </row>
    <row r="47" spans="1:25" ht="14.5">
      <c r="A47" s="6">
        <v>38</v>
      </c>
      <c r="B47" s="7" t="s">
        <v>56</v>
      </c>
      <c r="C47" s="81" t="s">
        <v>112</v>
      </c>
      <c r="D47" s="81">
        <v>1</v>
      </c>
      <c r="E47" s="84">
        <v>285600</v>
      </c>
      <c r="F47" s="64">
        <f t="shared" si="7"/>
        <v>285600</v>
      </c>
      <c r="G47" s="71">
        <v>38</v>
      </c>
      <c r="H47" s="8" t="s">
        <v>56</v>
      </c>
      <c r="I47" s="42" t="s">
        <v>112</v>
      </c>
      <c r="J47" s="23">
        <v>1</v>
      </c>
      <c r="K47" s="72">
        <v>473070.3</v>
      </c>
      <c r="L47" s="72">
        <f t="shared" si="8"/>
        <v>473070.3</v>
      </c>
      <c r="M47" s="66">
        <v>38</v>
      </c>
      <c r="N47" s="9" t="s">
        <v>56</v>
      </c>
      <c r="O47" s="45" t="s">
        <v>112</v>
      </c>
      <c r="P47" s="24">
        <v>1</v>
      </c>
      <c r="Q47" s="78">
        <v>250000</v>
      </c>
      <c r="R47" s="14">
        <f t="shared" si="9"/>
        <v>250000</v>
      </c>
      <c r="S47" s="49" t="str">
        <f t="shared" si="2"/>
        <v>Aula 239 (60000 btu piso techo)</v>
      </c>
      <c r="T47" s="51" t="str">
        <f t="shared" si="3"/>
        <v>und</v>
      </c>
      <c r="U47" s="51">
        <v>1</v>
      </c>
      <c r="V47" s="166">
        <f t="shared" si="10"/>
        <v>250000</v>
      </c>
      <c r="W47" s="168">
        <f t="shared" si="11"/>
        <v>250000</v>
      </c>
      <c r="Y47" s="1"/>
    </row>
    <row r="48" spans="1:25" ht="14.5">
      <c r="A48" s="6">
        <v>39</v>
      </c>
      <c r="B48" s="7" t="s">
        <v>57</v>
      </c>
      <c r="C48" s="81" t="s">
        <v>112</v>
      </c>
      <c r="D48" s="81">
        <v>1</v>
      </c>
      <c r="E48" s="84">
        <v>166600</v>
      </c>
      <c r="F48" s="64">
        <f t="shared" si="7"/>
        <v>166600</v>
      </c>
      <c r="G48" s="71">
        <v>39</v>
      </c>
      <c r="H48" s="8" t="s">
        <v>57</v>
      </c>
      <c r="I48" s="42" t="s">
        <v>112</v>
      </c>
      <c r="J48" s="23">
        <v>1</v>
      </c>
      <c r="K48" s="72">
        <v>335091.46000000002</v>
      </c>
      <c r="L48" s="72">
        <f t="shared" si="8"/>
        <v>335091.46000000002</v>
      </c>
      <c r="M48" s="66">
        <v>39</v>
      </c>
      <c r="N48" s="9" t="s">
        <v>57</v>
      </c>
      <c r="O48" s="45" t="s">
        <v>112</v>
      </c>
      <c r="P48" s="24">
        <v>1</v>
      </c>
      <c r="Q48" s="77">
        <v>250000</v>
      </c>
      <c r="R48" s="14">
        <f t="shared" si="9"/>
        <v>250000</v>
      </c>
      <c r="S48" s="49" t="str">
        <f t="shared" si="2"/>
        <v>Aula 241 (24000 btu Minisplit)</v>
      </c>
      <c r="T48" s="51" t="str">
        <f t="shared" si="3"/>
        <v>und</v>
      </c>
      <c r="U48" s="51">
        <v>1</v>
      </c>
      <c r="V48" s="166">
        <f t="shared" si="10"/>
        <v>166600</v>
      </c>
      <c r="W48" s="168">
        <f t="shared" si="11"/>
        <v>166600</v>
      </c>
      <c r="Y48" s="1"/>
    </row>
    <row r="49" spans="1:25" ht="14.5">
      <c r="A49" s="6">
        <v>40</v>
      </c>
      <c r="B49" s="7" t="s">
        <v>58</v>
      </c>
      <c r="C49" s="81" t="s">
        <v>112</v>
      </c>
      <c r="D49" s="81">
        <v>1</v>
      </c>
      <c r="E49" s="84">
        <v>190400</v>
      </c>
      <c r="F49" s="64">
        <f t="shared" si="7"/>
        <v>190400</v>
      </c>
      <c r="G49" s="71">
        <v>40</v>
      </c>
      <c r="H49" s="8" t="s">
        <v>58</v>
      </c>
      <c r="I49" s="42" t="s">
        <v>112</v>
      </c>
      <c r="J49" s="23">
        <v>1</v>
      </c>
      <c r="K49" s="72">
        <v>433829.97</v>
      </c>
      <c r="L49" s="72">
        <f t="shared" si="8"/>
        <v>433829.97</v>
      </c>
      <c r="M49" s="66">
        <v>40</v>
      </c>
      <c r="N49" s="9" t="s">
        <v>58</v>
      </c>
      <c r="O49" s="45" t="s">
        <v>112</v>
      </c>
      <c r="P49" s="24">
        <v>1</v>
      </c>
      <c r="Q49" s="77">
        <v>250000</v>
      </c>
      <c r="R49" s="14">
        <f t="shared" si="9"/>
        <v>250000</v>
      </c>
      <c r="S49" s="49" t="str">
        <f t="shared" si="2"/>
        <v>Aula 245 Aula multilingüe (36000 btu piso techo)</v>
      </c>
      <c r="T49" s="51" t="str">
        <f t="shared" si="3"/>
        <v>und</v>
      </c>
      <c r="U49" s="51">
        <v>1</v>
      </c>
      <c r="V49" s="166">
        <f t="shared" si="10"/>
        <v>190400</v>
      </c>
      <c r="W49" s="168">
        <f t="shared" si="11"/>
        <v>190400</v>
      </c>
      <c r="Y49" s="1"/>
    </row>
    <row r="50" spans="1:25" ht="14.5">
      <c r="A50" s="6">
        <v>41</v>
      </c>
      <c r="B50" s="22" t="s">
        <v>59</v>
      </c>
      <c r="C50" s="81" t="s">
        <v>112</v>
      </c>
      <c r="D50" s="81">
        <v>1</v>
      </c>
      <c r="E50" s="85">
        <v>214200</v>
      </c>
      <c r="F50" s="64">
        <f t="shared" si="7"/>
        <v>214200</v>
      </c>
      <c r="G50" s="71">
        <v>41</v>
      </c>
      <c r="H50" s="8" t="s">
        <v>59</v>
      </c>
      <c r="I50" s="42" t="s">
        <v>112</v>
      </c>
      <c r="J50" s="23">
        <v>1</v>
      </c>
      <c r="K50" s="72">
        <v>433829.97</v>
      </c>
      <c r="L50" s="72">
        <f t="shared" si="8"/>
        <v>433829.97</v>
      </c>
      <c r="M50" s="66">
        <v>41</v>
      </c>
      <c r="N50" s="9" t="s">
        <v>59</v>
      </c>
      <c r="O50" s="45" t="s">
        <v>112</v>
      </c>
      <c r="P50" s="24">
        <v>1</v>
      </c>
      <c r="Q50" s="77">
        <v>250000</v>
      </c>
      <c r="R50" s="14">
        <f t="shared" si="9"/>
        <v>250000</v>
      </c>
      <c r="S50" s="49" t="str">
        <f t="shared" si="2"/>
        <v>Virtualidad, egresados (48000 btu centralizado)</v>
      </c>
      <c r="T50" s="51" t="str">
        <f t="shared" si="3"/>
        <v>und</v>
      </c>
      <c r="U50" s="51">
        <v>1</v>
      </c>
      <c r="V50" s="166">
        <f t="shared" si="10"/>
        <v>214200</v>
      </c>
      <c r="W50" s="168">
        <f t="shared" si="11"/>
        <v>214200</v>
      </c>
      <c r="Y50" s="1"/>
    </row>
    <row r="51" spans="1:25" ht="14.5">
      <c r="A51" s="6">
        <v>42</v>
      </c>
      <c r="B51" s="22" t="s">
        <v>60</v>
      </c>
      <c r="C51" s="81" t="s">
        <v>112</v>
      </c>
      <c r="D51" s="81">
        <v>1</v>
      </c>
      <c r="E51" s="85">
        <v>214200</v>
      </c>
      <c r="F51" s="64">
        <f t="shared" si="7"/>
        <v>214200</v>
      </c>
      <c r="G51" s="71">
        <v>42</v>
      </c>
      <c r="H51" s="8" t="s">
        <v>60</v>
      </c>
      <c r="I51" s="42" t="s">
        <v>112</v>
      </c>
      <c r="J51" s="23">
        <v>1</v>
      </c>
      <c r="K51" s="72">
        <v>433829.97</v>
      </c>
      <c r="L51" s="72">
        <f t="shared" si="8"/>
        <v>433829.97</v>
      </c>
      <c r="M51" s="66">
        <v>42</v>
      </c>
      <c r="N51" s="9" t="s">
        <v>60</v>
      </c>
      <c r="O51" s="45" t="s">
        <v>112</v>
      </c>
      <c r="P51" s="24">
        <v>1</v>
      </c>
      <c r="Q51" s="77">
        <v>250000</v>
      </c>
      <c r="R51" s="14">
        <f t="shared" si="9"/>
        <v>250000</v>
      </c>
      <c r="S51" s="49" t="str">
        <f t="shared" si="2"/>
        <v>Decanos (48000 btu centralizado)</v>
      </c>
      <c r="T51" s="51" t="str">
        <f t="shared" si="3"/>
        <v>und</v>
      </c>
      <c r="U51" s="51">
        <v>1</v>
      </c>
      <c r="V51" s="166">
        <f t="shared" si="10"/>
        <v>214200</v>
      </c>
      <c r="W51" s="168">
        <f t="shared" si="11"/>
        <v>214200</v>
      </c>
      <c r="Y51" s="1"/>
    </row>
    <row r="52" spans="1:25" ht="14.5">
      <c r="A52" s="6">
        <v>43</v>
      </c>
      <c r="B52" s="7" t="s">
        <v>61</v>
      </c>
      <c r="C52" s="81" t="s">
        <v>112</v>
      </c>
      <c r="D52" s="81">
        <v>1</v>
      </c>
      <c r="E52" s="84">
        <v>166600</v>
      </c>
      <c r="F52" s="64">
        <f t="shared" si="7"/>
        <v>166600</v>
      </c>
      <c r="G52" s="71">
        <v>43</v>
      </c>
      <c r="H52" s="8" t="s">
        <v>61</v>
      </c>
      <c r="I52" s="42" t="s">
        <v>112</v>
      </c>
      <c r="J52" s="23">
        <v>1</v>
      </c>
      <c r="K52" s="72">
        <v>335091.46000000002</v>
      </c>
      <c r="L52" s="72">
        <f t="shared" si="8"/>
        <v>335091.46000000002</v>
      </c>
      <c r="M52" s="66">
        <v>43</v>
      </c>
      <c r="N52" s="9" t="s">
        <v>61</v>
      </c>
      <c r="O52" s="45" t="s">
        <v>112</v>
      </c>
      <c r="P52" s="24">
        <v>1</v>
      </c>
      <c r="Q52" s="77">
        <v>250000</v>
      </c>
      <c r="R52" s="14">
        <f t="shared" si="9"/>
        <v>250000</v>
      </c>
      <c r="S52" s="49" t="str">
        <f t="shared" si="2"/>
        <v>Oficina del vicerrector académico (18000 btu Minisplit)</v>
      </c>
      <c r="T52" s="51" t="str">
        <f t="shared" si="3"/>
        <v>und</v>
      </c>
      <c r="U52" s="51">
        <v>1</v>
      </c>
      <c r="V52" s="166">
        <f t="shared" si="10"/>
        <v>166600</v>
      </c>
      <c r="W52" s="168">
        <f t="shared" si="11"/>
        <v>166600</v>
      </c>
      <c r="Y52" s="1"/>
    </row>
    <row r="53" spans="1:25" ht="14.5">
      <c r="A53" s="6">
        <v>44</v>
      </c>
      <c r="B53" s="7" t="s">
        <v>62</v>
      </c>
      <c r="C53" s="81" t="s">
        <v>112</v>
      </c>
      <c r="D53" s="81">
        <v>1</v>
      </c>
      <c r="E53" s="84">
        <v>142800</v>
      </c>
      <c r="F53" s="64">
        <f t="shared" si="7"/>
        <v>142800</v>
      </c>
      <c r="G53" s="71">
        <v>44</v>
      </c>
      <c r="H53" s="8" t="s">
        <v>62</v>
      </c>
      <c r="I53" s="42" t="s">
        <v>112</v>
      </c>
      <c r="J53" s="23">
        <v>1</v>
      </c>
      <c r="K53" s="72">
        <v>307495.69</v>
      </c>
      <c r="L53" s="72">
        <f t="shared" si="8"/>
        <v>307495.69</v>
      </c>
      <c r="M53" s="66">
        <v>44</v>
      </c>
      <c r="N53" s="9" t="s">
        <v>62</v>
      </c>
      <c r="O53" s="45" t="s">
        <v>112</v>
      </c>
      <c r="P53" s="24">
        <v>1</v>
      </c>
      <c r="Q53" s="77">
        <v>250000</v>
      </c>
      <c r="R53" s="14">
        <f t="shared" si="9"/>
        <v>250000</v>
      </c>
      <c r="S53" s="49" t="str">
        <f t="shared" si="2"/>
        <v>Comunicaciones (24000 btu Minisplit)</v>
      </c>
      <c r="T53" s="51" t="str">
        <f t="shared" si="3"/>
        <v>und</v>
      </c>
      <c r="U53" s="51">
        <v>1</v>
      </c>
      <c r="V53" s="166">
        <f t="shared" si="10"/>
        <v>142800</v>
      </c>
      <c r="W53" s="168">
        <f t="shared" si="11"/>
        <v>142800</v>
      </c>
      <c r="Y53" s="1"/>
    </row>
    <row r="54" spans="1:25" ht="14.5">
      <c r="A54" s="6">
        <v>45</v>
      </c>
      <c r="B54" s="7" t="s">
        <v>63</v>
      </c>
      <c r="C54" s="81" t="s">
        <v>112</v>
      </c>
      <c r="D54" s="81">
        <v>1</v>
      </c>
      <c r="E54" s="84">
        <v>166600</v>
      </c>
      <c r="F54" s="64">
        <f t="shared" si="7"/>
        <v>166600</v>
      </c>
      <c r="G54" s="71">
        <v>45</v>
      </c>
      <c r="H54" s="8" t="s">
        <v>63</v>
      </c>
      <c r="I54" s="42" t="s">
        <v>112</v>
      </c>
      <c r="J54" s="23">
        <v>1</v>
      </c>
      <c r="K54" s="72">
        <v>335091.46000000002</v>
      </c>
      <c r="L54" s="72">
        <f t="shared" si="8"/>
        <v>335091.46000000002</v>
      </c>
      <c r="M54" s="66">
        <v>45</v>
      </c>
      <c r="N54" s="9" t="s">
        <v>63</v>
      </c>
      <c r="O54" s="45" t="s">
        <v>112</v>
      </c>
      <c r="P54" s="24">
        <v>1</v>
      </c>
      <c r="Q54" s="77">
        <v>250000</v>
      </c>
      <c r="R54" s="14">
        <f t="shared" si="9"/>
        <v>250000</v>
      </c>
      <c r="S54" s="49" t="str">
        <f t="shared" si="2"/>
        <v>Gestión Legal (36000 btu Minisplit)</v>
      </c>
      <c r="T54" s="51" t="str">
        <f t="shared" si="3"/>
        <v>und</v>
      </c>
      <c r="U54" s="51">
        <v>1</v>
      </c>
      <c r="V54" s="166">
        <f t="shared" si="10"/>
        <v>166600</v>
      </c>
      <c r="W54" s="168">
        <f t="shared" si="11"/>
        <v>166600</v>
      </c>
      <c r="Y54" s="1"/>
    </row>
    <row r="55" spans="1:25" ht="14.5">
      <c r="A55" s="6">
        <v>46</v>
      </c>
      <c r="B55" s="22" t="s">
        <v>64</v>
      </c>
      <c r="C55" s="81" t="s">
        <v>112</v>
      </c>
      <c r="D55" s="81">
        <v>1</v>
      </c>
      <c r="E55" s="84">
        <v>166600</v>
      </c>
      <c r="F55" s="64">
        <f t="shared" si="7"/>
        <v>166600</v>
      </c>
      <c r="G55" s="71">
        <v>46</v>
      </c>
      <c r="H55" s="8" t="s">
        <v>64</v>
      </c>
      <c r="I55" s="42" t="s">
        <v>112</v>
      </c>
      <c r="J55" s="23">
        <v>1</v>
      </c>
      <c r="K55" s="72">
        <v>335091.46000000002</v>
      </c>
      <c r="L55" s="72">
        <f t="shared" si="8"/>
        <v>335091.46000000002</v>
      </c>
      <c r="M55" s="66">
        <v>46</v>
      </c>
      <c r="N55" s="9" t="s">
        <v>64</v>
      </c>
      <c r="O55" s="45" t="s">
        <v>112</v>
      </c>
      <c r="P55" s="24">
        <v>1</v>
      </c>
      <c r="Q55" s="77">
        <v>250000</v>
      </c>
      <c r="R55" s="14">
        <f t="shared" si="9"/>
        <v>250000</v>
      </c>
      <c r="S55" s="49" t="str">
        <f t="shared" si="2"/>
        <v>Control interno ala 1 (24000 btu Minisplit)</v>
      </c>
      <c r="T55" s="51" t="str">
        <f t="shared" si="3"/>
        <v>und</v>
      </c>
      <c r="U55" s="51">
        <v>1</v>
      </c>
      <c r="V55" s="166">
        <f t="shared" si="10"/>
        <v>166600</v>
      </c>
      <c r="W55" s="168">
        <f t="shared" si="11"/>
        <v>166600</v>
      </c>
      <c r="Y55" s="1"/>
    </row>
    <row r="56" spans="1:25" ht="14.5">
      <c r="A56" s="6">
        <v>47</v>
      </c>
      <c r="B56" s="22" t="s">
        <v>65</v>
      </c>
      <c r="C56" s="81" t="s">
        <v>112</v>
      </c>
      <c r="D56" s="81">
        <v>1</v>
      </c>
      <c r="E56" s="84">
        <v>142800</v>
      </c>
      <c r="F56" s="64">
        <f t="shared" si="7"/>
        <v>142800</v>
      </c>
      <c r="G56" s="71">
        <v>47</v>
      </c>
      <c r="H56" s="8" t="s">
        <v>65</v>
      </c>
      <c r="I56" s="42" t="s">
        <v>112</v>
      </c>
      <c r="J56" s="23">
        <v>1</v>
      </c>
      <c r="K56" s="72">
        <v>307495.69</v>
      </c>
      <c r="L56" s="72">
        <f t="shared" si="8"/>
        <v>307495.69</v>
      </c>
      <c r="M56" s="66">
        <v>47</v>
      </c>
      <c r="N56" s="9" t="s">
        <v>65</v>
      </c>
      <c r="O56" s="45" t="s">
        <v>112</v>
      </c>
      <c r="P56" s="24">
        <v>1</v>
      </c>
      <c r="Q56" s="77">
        <v>250000</v>
      </c>
      <c r="R56" s="14">
        <f t="shared" si="9"/>
        <v>250000</v>
      </c>
      <c r="S56" s="49" t="str">
        <f t="shared" si="2"/>
        <v>Control interno ala 2 (12000 btu Minisplit)</v>
      </c>
      <c r="T56" s="51" t="str">
        <f t="shared" si="3"/>
        <v>und</v>
      </c>
      <c r="U56" s="51">
        <v>1</v>
      </c>
      <c r="V56" s="166">
        <f t="shared" si="10"/>
        <v>142800</v>
      </c>
      <c r="W56" s="168">
        <f t="shared" si="11"/>
        <v>142800</v>
      </c>
      <c r="Y56" s="1"/>
    </row>
    <row r="57" spans="1:25" ht="14.5">
      <c r="A57" s="6">
        <v>48</v>
      </c>
      <c r="B57" s="7" t="s">
        <v>66</v>
      </c>
      <c r="C57" s="81" t="s">
        <v>112</v>
      </c>
      <c r="D57" s="81">
        <v>1</v>
      </c>
      <c r="E57" s="84">
        <v>190400</v>
      </c>
      <c r="F57" s="64">
        <f t="shared" si="7"/>
        <v>190400</v>
      </c>
      <c r="G57" s="71">
        <v>48</v>
      </c>
      <c r="H57" s="8" t="s">
        <v>66</v>
      </c>
      <c r="I57" s="42" t="s">
        <v>112</v>
      </c>
      <c r="J57" s="23">
        <v>1</v>
      </c>
      <c r="K57" s="72">
        <v>433829.97</v>
      </c>
      <c r="L57" s="72">
        <f t="shared" si="8"/>
        <v>433829.97</v>
      </c>
      <c r="M57" s="66">
        <v>48</v>
      </c>
      <c r="N57" s="9" t="s">
        <v>66</v>
      </c>
      <c r="O57" s="45" t="s">
        <v>112</v>
      </c>
      <c r="P57" s="24">
        <v>1</v>
      </c>
      <c r="Q57" s="77">
        <v>250000</v>
      </c>
      <c r="R57" s="14">
        <f t="shared" si="9"/>
        <v>250000</v>
      </c>
      <c r="S57" s="49" t="str">
        <f t="shared" si="2"/>
        <v>Sala de docentes de arquitectura (36000 btu Minisplit)</v>
      </c>
      <c r="T57" s="51" t="str">
        <f t="shared" si="3"/>
        <v>und</v>
      </c>
      <c r="U57" s="51">
        <v>1</v>
      </c>
      <c r="V57" s="166">
        <f t="shared" si="10"/>
        <v>190400</v>
      </c>
      <c r="W57" s="168">
        <f t="shared" si="11"/>
        <v>190400</v>
      </c>
      <c r="Y57" s="1"/>
    </row>
    <row r="58" spans="1:25" ht="14.5">
      <c r="A58" s="6">
        <v>49</v>
      </c>
      <c r="B58" s="7" t="s">
        <v>67</v>
      </c>
      <c r="C58" s="81" t="s">
        <v>112</v>
      </c>
      <c r="D58" s="81">
        <v>1</v>
      </c>
      <c r="E58" s="84">
        <v>285600</v>
      </c>
      <c r="F58" s="64">
        <f t="shared" si="7"/>
        <v>285600</v>
      </c>
      <c r="G58" s="71">
        <v>49</v>
      </c>
      <c r="H58" s="8" t="s">
        <v>67</v>
      </c>
      <c r="I58" s="42" t="s">
        <v>112</v>
      </c>
      <c r="J58" s="23">
        <v>1</v>
      </c>
      <c r="K58" s="72">
        <v>473070.3</v>
      </c>
      <c r="L58" s="72">
        <f t="shared" si="8"/>
        <v>473070.3</v>
      </c>
      <c r="M58" s="66">
        <v>49</v>
      </c>
      <c r="N58" s="9" t="s">
        <v>67</v>
      </c>
      <c r="O58" s="45" t="s">
        <v>112</v>
      </c>
      <c r="P58" s="24">
        <v>1</v>
      </c>
      <c r="Q58" s="77">
        <v>250000</v>
      </c>
      <c r="R58" s="14">
        <f t="shared" si="9"/>
        <v>250000</v>
      </c>
      <c r="S58" s="49" t="str">
        <f t="shared" si="2"/>
        <v>Facultad de ingenieria y arquitectura (60000 btu Ppiso techo)</v>
      </c>
      <c r="T58" s="51" t="str">
        <f t="shared" si="3"/>
        <v>und</v>
      </c>
      <c r="U58" s="51">
        <v>1</v>
      </c>
      <c r="V58" s="166">
        <f t="shared" si="10"/>
        <v>250000</v>
      </c>
      <c r="W58" s="168">
        <f t="shared" si="11"/>
        <v>250000</v>
      </c>
      <c r="Y58" s="1"/>
    </row>
    <row r="59" spans="1:25" ht="14.5">
      <c r="A59" s="6">
        <v>50</v>
      </c>
      <c r="B59" s="22" t="s">
        <v>68</v>
      </c>
      <c r="C59" s="81" t="s">
        <v>112</v>
      </c>
      <c r="D59" s="81">
        <v>1</v>
      </c>
      <c r="E59" s="84">
        <v>166600</v>
      </c>
      <c r="F59" s="64">
        <f t="shared" si="7"/>
        <v>166600</v>
      </c>
      <c r="G59" s="71">
        <v>50</v>
      </c>
      <c r="H59" s="8" t="s">
        <v>68</v>
      </c>
      <c r="I59" s="42" t="s">
        <v>112</v>
      </c>
      <c r="J59" s="23">
        <v>1</v>
      </c>
      <c r="K59" s="72">
        <v>335091.46000000002</v>
      </c>
      <c r="L59" s="72">
        <f t="shared" si="8"/>
        <v>335091.46000000002</v>
      </c>
      <c r="M59" s="66">
        <v>50</v>
      </c>
      <c r="N59" s="9" t="s">
        <v>68</v>
      </c>
      <c r="O59" s="45" t="s">
        <v>112</v>
      </c>
      <c r="P59" s="24">
        <v>1</v>
      </c>
      <c r="Q59" s="77">
        <v>250000</v>
      </c>
      <c r="R59" s="14">
        <f t="shared" si="9"/>
        <v>250000</v>
      </c>
      <c r="S59" s="49" t="str">
        <f t="shared" si="2"/>
        <v>Rack 2do piso bloque patrimonial (18000 btu Minisplit)</v>
      </c>
      <c r="T59" s="51" t="str">
        <f t="shared" si="3"/>
        <v>und</v>
      </c>
      <c r="U59" s="51">
        <v>1</v>
      </c>
      <c r="V59" s="166">
        <f t="shared" si="10"/>
        <v>166600</v>
      </c>
      <c r="W59" s="168">
        <f t="shared" si="11"/>
        <v>166600</v>
      </c>
      <c r="Y59" s="1"/>
    </row>
    <row r="60" spans="1:25" ht="14.5">
      <c r="A60" s="6">
        <v>51</v>
      </c>
      <c r="B60" s="22" t="s">
        <v>69</v>
      </c>
      <c r="C60" s="81" t="s">
        <v>112</v>
      </c>
      <c r="D60" s="81">
        <v>1</v>
      </c>
      <c r="E60" s="84">
        <v>285600</v>
      </c>
      <c r="F60" s="64">
        <f t="shared" si="7"/>
        <v>285600</v>
      </c>
      <c r="G60" s="71">
        <v>51</v>
      </c>
      <c r="H60" s="8" t="s">
        <v>69</v>
      </c>
      <c r="I60" s="42" t="s">
        <v>112</v>
      </c>
      <c r="J60" s="23">
        <v>1</v>
      </c>
      <c r="K60" s="72">
        <v>473070.3</v>
      </c>
      <c r="L60" s="72">
        <f t="shared" si="8"/>
        <v>473070.3</v>
      </c>
      <c r="M60" s="66">
        <v>51</v>
      </c>
      <c r="N60" s="9" t="s">
        <v>69</v>
      </c>
      <c r="O60" s="45" t="s">
        <v>112</v>
      </c>
      <c r="P60" s="24">
        <v>1</v>
      </c>
      <c r="Q60" s="77">
        <v>250000</v>
      </c>
      <c r="R60" s="14">
        <f t="shared" si="9"/>
        <v>250000</v>
      </c>
      <c r="S60" s="49" t="str">
        <f t="shared" si="2"/>
        <v>Auditorio #1 (60000 btu piso techo)</v>
      </c>
      <c r="T60" s="51" t="str">
        <f t="shared" si="3"/>
        <v>und</v>
      </c>
      <c r="U60" s="51">
        <v>1</v>
      </c>
      <c r="V60" s="166">
        <f t="shared" si="10"/>
        <v>250000</v>
      </c>
      <c r="W60" s="168">
        <f t="shared" si="11"/>
        <v>250000</v>
      </c>
      <c r="Y60" s="1"/>
    </row>
    <row r="61" spans="1:25" ht="14.5">
      <c r="A61" s="6">
        <v>52</v>
      </c>
      <c r="B61" s="22" t="s">
        <v>70</v>
      </c>
      <c r="C61" s="81" t="s">
        <v>112</v>
      </c>
      <c r="D61" s="81">
        <v>1</v>
      </c>
      <c r="E61" s="84">
        <v>285600</v>
      </c>
      <c r="F61" s="64">
        <f t="shared" si="7"/>
        <v>285600</v>
      </c>
      <c r="G61" s="71">
        <v>52</v>
      </c>
      <c r="H61" s="8" t="s">
        <v>70</v>
      </c>
      <c r="I61" s="42" t="s">
        <v>112</v>
      </c>
      <c r="J61" s="23">
        <v>1</v>
      </c>
      <c r="K61" s="72">
        <v>473070.3</v>
      </c>
      <c r="L61" s="72">
        <f t="shared" si="8"/>
        <v>473070.3</v>
      </c>
      <c r="M61" s="66">
        <v>52</v>
      </c>
      <c r="N61" s="9" t="s">
        <v>70</v>
      </c>
      <c r="O61" s="45" t="s">
        <v>112</v>
      </c>
      <c r="P61" s="24">
        <v>1</v>
      </c>
      <c r="Q61" s="77">
        <v>250000</v>
      </c>
      <c r="R61" s="14">
        <f t="shared" si="9"/>
        <v>250000</v>
      </c>
      <c r="S61" s="49" t="str">
        <f t="shared" si="2"/>
        <v>Auditorio #2 (60000 btu piso techo)</v>
      </c>
      <c r="T61" s="51" t="str">
        <f t="shared" si="3"/>
        <v>und</v>
      </c>
      <c r="U61" s="51">
        <v>1</v>
      </c>
      <c r="V61" s="166">
        <f t="shared" si="10"/>
        <v>250000</v>
      </c>
      <c r="W61" s="168">
        <f t="shared" si="11"/>
        <v>250000</v>
      </c>
      <c r="Y61" s="1"/>
    </row>
    <row r="62" spans="1:25" ht="14.5">
      <c r="A62" s="6">
        <v>53</v>
      </c>
      <c r="B62" s="22" t="s">
        <v>71</v>
      </c>
      <c r="C62" s="81" t="s">
        <v>112</v>
      </c>
      <c r="D62" s="81">
        <v>1</v>
      </c>
      <c r="E62" s="84">
        <v>285600</v>
      </c>
      <c r="F62" s="64">
        <f t="shared" si="7"/>
        <v>285600</v>
      </c>
      <c r="G62" s="71">
        <v>53</v>
      </c>
      <c r="H62" s="8" t="s">
        <v>71</v>
      </c>
      <c r="I62" s="42" t="s">
        <v>112</v>
      </c>
      <c r="J62" s="23">
        <v>1</v>
      </c>
      <c r="K62" s="72">
        <v>473070.3</v>
      </c>
      <c r="L62" s="72">
        <f t="shared" si="8"/>
        <v>473070.3</v>
      </c>
      <c r="M62" s="66">
        <v>53</v>
      </c>
      <c r="N62" s="9" t="s">
        <v>71</v>
      </c>
      <c r="O62" s="45" t="s">
        <v>112</v>
      </c>
      <c r="P62" s="24">
        <v>1</v>
      </c>
      <c r="Q62" s="77">
        <v>250000</v>
      </c>
      <c r="R62" s="14">
        <f t="shared" si="9"/>
        <v>250000</v>
      </c>
      <c r="S62" s="49" t="str">
        <f t="shared" si="2"/>
        <v>Auditorio #3 (60000 btu piso techo)</v>
      </c>
      <c r="T62" s="51" t="str">
        <f t="shared" si="3"/>
        <v>und</v>
      </c>
      <c r="U62" s="51">
        <v>1</v>
      </c>
      <c r="V62" s="166">
        <f t="shared" si="10"/>
        <v>250000</v>
      </c>
      <c r="W62" s="168">
        <f t="shared" si="11"/>
        <v>250000</v>
      </c>
      <c r="Y62" s="1"/>
    </row>
    <row r="63" spans="1:25" ht="14.5">
      <c r="A63" s="6">
        <v>54</v>
      </c>
      <c r="B63" s="22" t="s">
        <v>72</v>
      </c>
      <c r="C63" s="81" t="s">
        <v>112</v>
      </c>
      <c r="D63" s="81">
        <v>1</v>
      </c>
      <c r="E63" s="84">
        <v>285600</v>
      </c>
      <c r="F63" s="64">
        <f t="shared" si="7"/>
        <v>285600</v>
      </c>
      <c r="G63" s="71">
        <v>54</v>
      </c>
      <c r="H63" s="8" t="s">
        <v>72</v>
      </c>
      <c r="I63" s="42" t="s">
        <v>112</v>
      </c>
      <c r="J63" s="23">
        <v>1</v>
      </c>
      <c r="K63" s="72">
        <v>473070.3</v>
      </c>
      <c r="L63" s="72">
        <f t="shared" si="8"/>
        <v>473070.3</v>
      </c>
      <c r="M63" s="66">
        <v>54</v>
      </c>
      <c r="N63" s="9" t="s">
        <v>72</v>
      </c>
      <c r="O63" s="45" t="s">
        <v>112</v>
      </c>
      <c r="P63" s="24">
        <v>1</v>
      </c>
      <c r="Q63" s="77">
        <v>250000</v>
      </c>
      <c r="R63" s="14">
        <f t="shared" si="9"/>
        <v>250000</v>
      </c>
      <c r="S63" s="49" t="str">
        <f t="shared" si="2"/>
        <v>Auditorio #4 (60000 btu piso techo)</v>
      </c>
      <c r="T63" s="51" t="str">
        <f t="shared" si="3"/>
        <v>und</v>
      </c>
      <c r="U63" s="51">
        <v>1</v>
      </c>
      <c r="V63" s="166">
        <f t="shared" si="10"/>
        <v>250000</v>
      </c>
      <c r="W63" s="168">
        <f t="shared" si="11"/>
        <v>250000</v>
      </c>
      <c r="Y63" s="1"/>
    </row>
    <row r="64" spans="1:25" ht="14.5">
      <c r="A64" s="6">
        <v>55</v>
      </c>
      <c r="B64" s="22" t="s">
        <v>73</v>
      </c>
      <c r="C64" s="81" t="s">
        <v>112</v>
      </c>
      <c r="D64" s="81">
        <v>1</v>
      </c>
      <c r="E64" s="84">
        <v>285600</v>
      </c>
      <c r="F64" s="64">
        <f t="shared" si="7"/>
        <v>285600</v>
      </c>
      <c r="G64" s="71">
        <v>55</v>
      </c>
      <c r="H64" s="8" t="s">
        <v>73</v>
      </c>
      <c r="I64" s="42" t="s">
        <v>112</v>
      </c>
      <c r="J64" s="23">
        <v>1</v>
      </c>
      <c r="K64" s="72">
        <v>473070.3</v>
      </c>
      <c r="L64" s="72">
        <f t="shared" si="8"/>
        <v>473070.3</v>
      </c>
      <c r="M64" s="66">
        <v>55</v>
      </c>
      <c r="N64" s="9" t="s">
        <v>73</v>
      </c>
      <c r="O64" s="45" t="s">
        <v>112</v>
      </c>
      <c r="P64" s="24">
        <v>1</v>
      </c>
      <c r="Q64" s="77">
        <v>250000</v>
      </c>
      <c r="R64" s="14">
        <f t="shared" si="9"/>
        <v>250000</v>
      </c>
      <c r="S64" s="49" t="str">
        <f t="shared" si="2"/>
        <v>Sala docentes mixta (60000 btu piso techo)</v>
      </c>
      <c r="T64" s="51" t="str">
        <f t="shared" si="3"/>
        <v>und</v>
      </c>
      <c r="U64" s="51">
        <v>1</v>
      </c>
      <c r="V64" s="166">
        <f t="shared" si="10"/>
        <v>250000</v>
      </c>
      <c r="W64" s="168">
        <f t="shared" si="11"/>
        <v>250000</v>
      </c>
      <c r="Y64" s="1"/>
    </row>
    <row r="65" spans="1:25" ht="14.5">
      <c r="A65" s="6">
        <v>56</v>
      </c>
      <c r="B65" s="7" t="s">
        <v>74</v>
      </c>
      <c r="C65" s="81" t="s">
        <v>112</v>
      </c>
      <c r="D65" s="81">
        <v>1</v>
      </c>
      <c r="E65" s="84">
        <v>142800</v>
      </c>
      <c r="F65" s="64">
        <f t="shared" si="7"/>
        <v>142800</v>
      </c>
      <c r="G65" s="71">
        <v>56</v>
      </c>
      <c r="H65" s="8" t="s">
        <v>74</v>
      </c>
      <c r="I65" s="42" t="s">
        <v>112</v>
      </c>
      <c r="J65" s="23">
        <v>1</v>
      </c>
      <c r="K65" s="72">
        <v>307495.69</v>
      </c>
      <c r="L65" s="72">
        <f t="shared" si="8"/>
        <v>307495.69</v>
      </c>
      <c r="M65" s="66">
        <v>56</v>
      </c>
      <c r="N65" s="9" t="s">
        <v>74</v>
      </c>
      <c r="O65" s="45" t="s">
        <v>112</v>
      </c>
      <c r="P65" s="24">
        <v>1</v>
      </c>
      <c r="Q65" s="78">
        <v>250000</v>
      </c>
      <c r="R65" s="14">
        <f t="shared" si="9"/>
        <v>250000</v>
      </c>
      <c r="S65" s="49" t="str">
        <f t="shared" si="2"/>
        <v>Rack técnico edificio académico (12000 btu Minisplit)</v>
      </c>
      <c r="T65" s="51" t="str">
        <f t="shared" si="3"/>
        <v>und</v>
      </c>
      <c r="U65" s="51">
        <v>1</v>
      </c>
      <c r="V65" s="166">
        <f t="shared" si="10"/>
        <v>142800</v>
      </c>
      <c r="W65" s="168">
        <f t="shared" si="11"/>
        <v>142800</v>
      </c>
      <c r="Y65" s="1"/>
    </row>
    <row r="66" spans="1:25" ht="14.5">
      <c r="A66" s="6">
        <v>57</v>
      </c>
      <c r="B66" s="7" t="s">
        <v>75</v>
      </c>
      <c r="C66" s="81" t="s">
        <v>112</v>
      </c>
      <c r="D66" s="81">
        <v>1</v>
      </c>
      <c r="E66" s="85">
        <v>214200</v>
      </c>
      <c r="F66" s="64">
        <f t="shared" si="7"/>
        <v>214200</v>
      </c>
      <c r="G66" s="71">
        <v>57</v>
      </c>
      <c r="H66" s="8" t="s">
        <v>75</v>
      </c>
      <c r="I66" s="42" t="s">
        <v>112</v>
      </c>
      <c r="J66" s="23">
        <v>1</v>
      </c>
      <c r="K66" s="72">
        <v>433829.97</v>
      </c>
      <c r="L66" s="72">
        <f t="shared" si="8"/>
        <v>433829.97</v>
      </c>
      <c r="M66" s="66">
        <v>57</v>
      </c>
      <c r="N66" s="9" t="s">
        <v>75</v>
      </c>
      <c r="O66" s="45" t="s">
        <v>112</v>
      </c>
      <c r="P66" s="24">
        <v>1</v>
      </c>
      <c r="Q66" s="78">
        <v>250000</v>
      </c>
      <c r="R66" s="14">
        <f t="shared" si="9"/>
        <v>250000</v>
      </c>
      <c r="S66" s="49" t="str">
        <f t="shared" si="2"/>
        <v>Aula música (48000 btu piso techo)</v>
      </c>
      <c r="T66" s="51" t="str">
        <f t="shared" si="3"/>
        <v>und</v>
      </c>
      <c r="U66" s="51">
        <v>1</v>
      </c>
      <c r="V66" s="166">
        <f t="shared" si="10"/>
        <v>214200</v>
      </c>
      <c r="W66" s="168">
        <f t="shared" si="11"/>
        <v>214200</v>
      </c>
      <c r="Y66" s="1"/>
    </row>
    <row r="67" spans="1:25" ht="14.5">
      <c r="A67" s="6">
        <v>58</v>
      </c>
      <c r="B67" s="7" t="s">
        <v>76</v>
      </c>
      <c r="C67" s="81" t="s">
        <v>112</v>
      </c>
      <c r="D67" s="81">
        <v>1</v>
      </c>
      <c r="E67" s="84">
        <v>190400</v>
      </c>
      <c r="F67" s="64">
        <f t="shared" si="7"/>
        <v>190400</v>
      </c>
      <c r="G67" s="71">
        <v>58</v>
      </c>
      <c r="H67" s="8" t="s">
        <v>76</v>
      </c>
      <c r="I67" s="42" t="s">
        <v>112</v>
      </c>
      <c r="J67" s="23">
        <v>1</v>
      </c>
      <c r="K67" s="72">
        <v>335091.46000000002</v>
      </c>
      <c r="L67" s="72">
        <f t="shared" si="8"/>
        <v>335091.46000000002</v>
      </c>
      <c r="M67" s="66">
        <v>58</v>
      </c>
      <c r="N67" s="9" t="s">
        <v>76</v>
      </c>
      <c r="O67" s="45" t="s">
        <v>112</v>
      </c>
      <c r="P67" s="24">
        <v>1</v>
      </c>
      <c r="Q67" s="77">
        <v>250000</v>
      </c>
      <c r="R67" s="14">
        <f t="shared" si="9"/>
        <v>250000</v>
      </c>
      <c r="S67" s="49" t="str">
        <f t="shared" si="2"/>
        <v>Rack edificio de bienestar (24000 btu Minisplit)</v>
      </c>
      <c r="T67" s="51" t="str">
        <f t="shared" si="3"/>
        <v>und</v>
      </c>
      <c r="U67" s="51">
        <v>1</v>
      </c>
      <c r="V67" s="166">
        <f t="shared" si="10"/>
        <v>190400</v>
      </c>
      <c r="W67" s="168">
        <f t="shared" si="11"/>
        <v>190400</v>
      </c>
      <c r="Y67" s="1"/>
    </row>
    <row r="68" spans="1:25" ht="14.5">
      <c r="A68" s="6">
        <v>59</v>
      </c>
      <c r="B68" s="7" t="s">
        <v>77</v>
      </c>
      <c r="C68" s="81" t="s">
        <v>112</v>
      </c>
      <c r="D68" s="81">
        <v>1</v>
      </c>
      <c r="E68" s="84">
        <v>166600</v>
      </c>
      <c r="F68" s="64">
        <f t="shared" si="7"/>
        <v>166600</v>
      </c>
      <c r="G68" s="71">
        <v>59</v>
      </c>
      <c r="H68" s="8" t="s">
        <v>77</v>
      </c>
      <c r="I68" s="42" t="s">
        <v>112</v>
      </c>
      <c r="J68" s="23">
        <v>1</v>
      </c>
      <c r="K68" s="72">
        <v>335091.46000000002</v>
      </c>
      <c r="L68" s="72">
        <f t="shared" si="8"/>
        <v>335091.46000000002</v>
      </c>
      <c r="M68" s="66">
        <v>59</v>
      </c>
      <c r="N68" s="9" t="s">
        <v>77</v>
      </c>
      <c r="O68" s="45" t="s">
        <v>112</v>
      </c>
      <c r="P68" s="24">
        <v>1</v>
      </c>
      <c r="Q68" s="77">
        <v>250000</v>
      </c>
      <c r="R68" s="14">
        <f t="shared" si="9"/>
        <v>250000</v>
      </c>
      <c r="S68" s="49" t="str">
        <f t="shared" si="2"/>
        <v>Dirección Bienestar (18000 btu Minisplit)</v>
      </c>
      <c r="T68" s="51" t="str">
        <f t="shared" si="3"/>
        <v>und</v>
      </c>
      <c r="U68" s="51">
        <v>1</v>
      </c>
      <c r="V68" s="166">
        <f t="shared" si="10"/>
        <v>166600</v>
      </c>
      <c r="W68" s="168">
        <f t="shared" si="11"/>
        <v>166600</v>
      </c>
      <c r="Y68" s="1"/>
    </row>
    <row r="69" spans="1:25" ht="14.5">
      <c r="A69" s="6">
        <v>60</v>
      </c>
      <c r="B69" s="7" t="s">
        <v>78</v>
      </c>
      <c r="C69" s="81" t="s">
        <v>112</v>
      </c>
      <c r="D69" s="81">
        <v>1</v>
      </c>
      <c r="E69" s="84">
        <v>285600</v>
      </c>
      <c r="F69" s="64">
        <f t="shared" si="7"/>
        <v>285600</v>
      </c>
      <c r="G69" s="71">
        <v>60</v>
      </c>
      <c r="H69" s="8" t="s">
        <v>78</v>
      </c>
      <c r="I69" s="42" t="s">
        <v>112</v>
      </c>
      <c r="J69" s="23">
        <v>1</v>
      </c>
      <c r="K69" s="72">
        <v>473070.3</v>
      </c>
      <c r="L69" s="72">
        <f t="shared" si="8"/>
        <v>473070.3</v>
      </c>
      <c r="M69" s="66">
        <v>60</v>
      </c>
      <c r="N69" s="9" t="s">
        <v>78</v>
      </c>
      <c r="O69" s="45" t="s">
        <v>112</v>
      </c>
      <c r="P69" s="24">
        <v>1</v>
      </c>
      <c r="Q69" s="77">
        <v>250000</v>
      </c>
      <c r="R69" s="14">
        <f t="shared" si="9"/>
        <v>250000</v>
      </c>
      <c r="S69" s="49" t="str">
        <f t="shared" si="2"/>
        <v>Atención Bienestar (60000 btu piso techo)</v>
      </c>
      <c r="T69" s="51" t="str">
        <f t="shared" si="3"/>
        <v>und</v>
      </c>
      <c r="U69" s="51">
        <v>1</v>
      </c>
      <c r="V69" s="166">
        <f t="shared" si="10"/>
        <v>250000</v>
      </c>
      <c r="W69" s="168">
        <f t="shared" si="11"/>
        <v>250000</v>
      </c>
      <c r="Y69" s="1"/>
    </row>
    <row r="70" spans="1:25" ht="14.5">
      <c r="A70" s="6">
        <v>61</v>
      </c>
      <c r="B70" s="7" t="s">
        <v>79</v>
      </c>
      <c r="C70" s="81" t="s">
        <v>112</v>
      </c>
      <c r="D70" s="81">
        <v>1</v>
      </c>
      <c r="E70" s="84">
        <v>142800</v>
      </c>
      <c r="F70" s="64">
        <f t="shared" si="7"/>
        <v>142800</v>
      </c>
      <c r="G70" s="71">
        <v>61</v>
      </c>
      <c r="H70" s="8" t="s">
        <v>79</v>
      </c>
      <c r="I70" s="42" t="s">
        <v>112</v>
      </c>
      <c r="J70" s="23">
        <v>1</v>
      </c>
      <c r="K70" s="72">
        <v>307495.69</v>
      </c>
      <c r="L70" s="72">
        <f t="shared" si="8"/>
        <v>307495.69</v>
      </c>
      <c r="M70" s="66">
        <v>61</v>
      </c>
      <c r="N70" s="9" t="s">
        <v>79</v>
      </c>
      <c r="O70" s="45" t="s">
        <v>112</v>
      </c>
      <c r="P70" s="24">
        <v>1</v>
      </c>
      <c r="Q70" s="77">
        <v>250000</v>
      </c>
      <c r="R70" s="14">
        <f t="shared" si="9"/>
        <v>250000</v>
      </c>
      <c r="S70" s="49" t="str">
        <f t="shared" si="2"/>
        <v>Aire acondiconado portatil (12000 btu portatil)</v>
      </c>
      <c r="T70" s="51" t="str">
        <f t="shared" si="3"/>
        <v>und</v>
      </c>
      <c r="U70" s="51">
        <v>1</v>
      </c>
      <c r="V70" s="166">
        <f t="shared" si="10"/>
        <v>142800</v>
      </c>
      <c r="W70" s="168">
        <f t="shared" si="11"/>
        <v>142800</v>
      </c>
      <c r="Y70" s="1"/>
    </row>
    <row r="71" spans="1:25" ht="14.5">
      <c r="A71" s="6">
        <v>62</v>
      </c>
      <c r="B71" s="7" t="s">
        <v>79</v>
      </c>
      <c r="C71" s="81" t="s">
        <v>112</v>
      </c>
      <c r="D71" s="81">
        <v>1</v>
      </c>
      <c r="E71" s="84">
        <v>142800</v>
      </c>
      <c r="F71" s="64">
        <f t="shared" si="7"/>
        <v>142800</v>
      </c>
      <c r="G71" s="71">
        <v>62</v>
      </c>
      <c r="H71" s="8" t="s">
        <v>79</v>
      </c>
      <c r="I71" s="42" t="s">
        <v>112</v>
      </c>
      <c r="J71" s="23">
        <v>1</v>
      </c>
      <c r="K71" s="72">
        <v>307495.69</v>
      </c>
      <c r="L71" s="72">
        <f t="shared" si="8"/>
        <v>307495.69</v>
      </c>
      <c r="M71" s="66">
        <v>62</v>
      </c>
      <c r="N71" s="9" t="s">
        <v>79</v>
      </c>
      <c r="O71" s="45" t="s">
        <v>112</v>
      </c>
      <c r="P71" s="24">
        <v>1</v>
      </c>
      <c r="Q71" s="77">
        <v>250000</v>
      </c>
      <c r="R71" s="14">
        <f t="shared" si="9"/>
        <v>250000</v>
      </c>
      <c r="S71" s="49" t="str">
        <f t="shared" ref="S71:S81" si="12">+B71</f>
        <v>Aire acondiconado portatil (12000 btu portatil)</v>
      </c>
      <c r="T71" s="51" t="str">
        <f t="shared" ref="T71:T81" si="13">+C71</f>
        <v>und</v>
      </c>
      <c r="U71" s="51">
        <v>1</v>
      </c>
      <c r="V71" s="166">
        <f t="shared" si="10"/>
        <v>142800</v>
      </c>
      <c r="W71" s="168">
        <f t="shared" si="11"/>
        <v>142800</v>
      </c>
      <c r="Y71" s="1"/>
    </row>
    <row r="72" spans="1:25" ht="14.5">
      <c r="A72" s="6">
        <v>63</v>
      </c>
      <c r="B72" s="7" t="s">
        <v>79</v>
      </c>
      <c r="C72" s="81" t="s">
        <v>112</v>
      </c>
      <c r="D72" s="81">
        <v>1</v>
      </c>
      <c r="E72" s="84">
        <v>142800</v>
      </c>
      <c r="F72" s="64">
        <f t="shared" si="7"/>
        <v>142800</v>
      </c>
      <c r="G72" s="71">
        <v>63</v>
      </c>
      <c r="H72" s="8" t="s">
        <v>79</v>
      </c>
      <c r="I72" s="42" t="s">
        <v>112</v>
      </c>
      <c r="J72" s="23">
        <v>1</v>
      </c>
      <c r="K72" s="72">
        <v>307495.69</v>
      </c>
      <c r="L72" s="72">
        <f t="shared" si="8"/>
        <v>307495.69</v>
      </c>
      <c r="M72" s="66">
        <v>63</v>
      </c>
      <c r="N72" s="9" t="s">
        <v>79</v>
      </c>
      <c r="O72" s="45" t="s">
        <v>112</v>
      </c>
      <c r="P72" s="24">
        <v>1</v>
      </c>
      <c r="Q72" s="77">
        <v>250000</v>
      </c>
      <c r="R72" s="14">
        <f t="shared" si="9"/>
        <v>250000</v>
      </c>
      <c r="S72" s="49" t="str">
        <f t="shared" si="12"/>
        <v>Aire acondiconado portatil (12000 btu portatil)</v>
      </c>
      <c r="T72" s="51" t="str">
        <f t="shared" si="13"/>
        <v>und</v>
      </c>
      <c r="U72" s="51">
        <v>1</v>
      </c>
      <c r="V72" s="166">
        <f t="shared" si="10"/>
        <v>142800</v>
      </c>
      <c r="W72" s="168">
        <f t="shared" si="11"/>
        <v>142800</v>
      </c>
      <c r="Y72" s="1"/>
    </row>
    <row r="73" spans="1:25" ht="14.5">
      <c r="A73" s="6">
        <v>64</v>
      </c>
      <c r="B73" s="7" t="s">
        <v>79</v>
      </c>
      <c r="C73" s="81" t="s">
        <v>112</v>
      </c>
      <c r="D73" s="81">
        <v>1</v>
      </c>
      <c r="E73" s="84">
        <v>142800</v>
      </c>
      <c r="F73" s="64">
        <f t="shared" si="7"/>
        <v>142800</v>
      </c>
      <c r="G73" s="71">
        <v>64</v>
      </c>
      <c r="H73" s="8" t="s">
        <v>79</v>
      </c>
      <c r="I73" s="42" t="s">
        <v>112</v>
      </c>
      <c r="J73" s="23">
        <v>1</v>
      </c>
      <c r="K73" s="72">
        <v>307495.69</v>
      </c>
      <c r="L73" s="72">
        <f t="shared" si="8"/>
        <v>307495.69</v>
      </c>
      <c r="M73" s="66">
        <v>64</v>
      </c>
      <c r="N73" s="9" t="s">
        <v>79</v>
      </c>
      <c r="O73" s="45" t="s">
        <v>112</v>
      </c>
      <c r="P73" s="24">
        <v>1</v>
      </c>
      <c r="Q73" s="77">
        <v>250000</v>
      </c>
      <c r="R73" s="14">
        <f t="shared" si="9"/>
        <v>250000</v>
      </c>
      <c r="S73" s="49" t="str">
        <f t="shared" si="12"/>
        <v>Aire acondiconado portatil (12000 btu portatil)</v>
      </c>
      <c r="T73" s="51" t="str">
        <f t="shared" si="13"/>
        <v>und</v>
      </c>
      <c r="U73" s="51">
        <v>1</v>
      </c>
      <c r="V73" s="166">
        <f t="shared" si="10"/>
        <v>142800</v>
      </c>
      <c r="W73" s="168">
        <f t="shared" si="11"/>
        <v>142800</v>
      </c>
      <c r="Y73" s="1"/>
    </row>
    <row r="74" spans="1:25" ht="14.5">
      <c r="A74" s="6">
        <v>65</v>
      </c>
      <c r="B74" s="7" t="s">
        <v>79</v>
      </c>
      <c r="C74" s="81" t="s">
        <v>112</v>
      </c>
      <c r="D74" s="81">
        <v>1</v>
      </c>
      <c r="E74" s="84">
        <v>142800</v>
      </c>
      <c r="F74" s="64">
        <f t="shared" si="7"/>
        <v>142800</v>
      </c>
      <c r="G74" s="71">
        <v>65</v>
      </c>
      <c r="H74" s="8" t="s">
        <v>79</v>
      </c>
      <c r="I74" s="42" t="s">
        <v>112</v>
      </c>
      <c r="J74" s="23">
        <v>1</v>
      </c>
      <c r="K74" s="72">
        <v>307495.69</v>
      </c>
      <c r="L74" s="72">
        <f t="shared" si="8"/>
        <v>307495.69</v>
      </c>
      <c r="M74" s="66">
        <v>65</v>
      </c>
      <c r="N74" s="9" t="s">
        <v>79</v>
      </c>
      <c r="O74" s="45" t="s">
        <v>112</v>
      </c>
      <c r="P74" s="24">
        <v>1</v>
      </c>
      <c r="Q74" s="77">
        <v>250000</v>
      </c>
      <c r="R74" s="14">
        <f t="shared" si="9"/>
        <v>250000</v>
      </c>
      <c r="S74" s="49" t="str">
        <f t="shared" si="12"/>
        <v>Aire acondiconado portatil (12000 btu portatil)</v>
      </c>
      <c r="T74" s="51" t="str">
        <f t="shared" si="13"/>
        <v>und</v>
      </c>
      <c r="U74" s="51">
        <v>1</v>
      </c>
      <c r="V74" s="166">
        <f t="shared" si="10"/>
        <v>142800</v>
      </c>
      <c r="W74" s="168">
        <f t="shared" si="11"/>
        <v>142800</v>
      </c>
      <c r="Y74" s="1"/>
    </row>
    <row r="75" spans="1:25" ht="14.5">
      <c r="A75" s="6">
        <v>66</v>
      </c>
      <c r="B75" s="7" t="s">
        <v>80</v>
      </c>
      <c r="C75" s="81" t="s">
        <v>112</v>
      </c>
      <c r="D75" s="81">
        <v>1</v>
      </c>
      <c r="E75" s="84">
        <v>285600</v>
      </c>
      <c r="F75" s="64">
        <f t="shared" si="7"/>
        <v>285600</v>
      </c>
      <c r="G75" s="71">
        <v>66</v>
      </c>
      <c r="H75" s="8" t="s">
        <v>80</v>
      </c>
      <c r="I75" s="42" t="s">
        <v>112</v>
      </c>
      <c r="J75" s="23">
        <v>1</v>
      </c>
      <c r="K75" s="72">
        <v>473070.3</v>
      </c>
      <c r="L75" s="72">
        <f t="shared" si="8"/>
        <v>473070.3</v>
      </c>
      <c r="M75" s="66">
        <v>66</v>
      </c>
      <c r="N75" s="9" t="s">
        <v>80</v>
      </c>
      <c r="O75" s="45" t="s">
        <v>112</v>
      </c>
      <c r="P75" s="24">
        <v>1</v>
      </c>
      <c r="Q75" s="77">
        <v>250000</v>
      </c>
      <c r="R75" s="14">
        <f t="shared" si="9"/>
        <v>250000</v>
      </c>
      <c r="S75" s="49" t="str">
        <f t="shared" si="12"/>
        <v>Biblioteca 2 piso (60000 btu piso techo)</v>
      </c>
      <c r="T75" s="51" t="str">
        <f t="shared" si="13"/>
        <v>und</v>
      </c>
      <c r="U75" s="51">
        <v>1</v>
      </c>
      <c r="V75" s="166">
        <f t="shared" si="10"/>
        <v>250000</v>
      </c>
      <c r="W75" s="168">
        <f t="shared" si="11"/>
        <v>250000</v>
      </c>
      <c r="Y75" s="1"/>
    </row>
    <row r="76" spans="1:25" ht="14.5">
      <c r="A76" s="6">
        <v>67</v>
      </c>
      <c r="B76" s="7" t="s">
        <v>81</v>
      </c>
      <c r="C76" s="81" t="s">
        <v>112</v>
      </c>
      <c r="D76" s="81">
        <v>1</v>
      </c>
      <c r="E76" s="84">
        <v>285600</v>
      </c>
      <c r="F76" s="64">
        <f t="shared" si="7"/>
        <v>285600</v>
      </c>
      <c r="G76" s="71">
        <v>67</v>
      </c>
      <c r="H76" s="8" t="s">
        <v>81</v>
      </c>
      <c r="I76" s="42" t="s">
        <v>112</v>
      </c>
      <c r="J76" s="23">
        <v>1</v>
      </c>
      <c r="K76" s="72">
        <v>473070.3</v>
      </c>
      <c r="L76" s="72">
        <f t="shared" si="8"/>
        <v>473070.3</v>
      </c>
      <c r="M76" s="66">
        <v>67</v>
      </c>
      <c r="N76" s="9" t="s">
        <v>81</v>
      </c>
      <c r="O76" s="45" t="s">
        <v>112</v>
      </c>
      <c r="P76" s="24">
        <v>1</v>
      </c>
      <c r="Q76" s="77">
        <v>250000</v>
      </c>
      <c r="R76" s="14">
        <f t="shared" si="9"/>
        <v>250000</v>
      </c>
      <c r="S76" s="49" t="str">
        <f t="shared" si="12"/>
        <v>Biblioteca sala de descanso (60000 btu piso techo)</v>
      </c>
      <c r="T76" s="51" t="str">
        <f t="shared" si="13"/>
        <v>und</v>
      </c>
      <c r="U76" s="51">
        <v>1</v>
      </c>
      <c r="V76" s="166">
        <f t="shared" si="10"/>
        <v>250000</v>
      </c>
      <c r="W76" s="168">
        <f t="shared" si="11"/>
        <v>250000</v>
      </c>
      <c r="Y76" s="1"/>
    </row>
    <row r="77" spans="1:25" ht="14.5">
      <c r="A77" s="6">
        <v>68</v>
      </c>
      <c r="B77" s="22" t="s">
        <v>82</v>
      </c>
      <c r="C77" s="81" t="s">
        <v>112</v>
      </c>
      <c r="D77" s="81">
        <v>1</v>
      </c>
      <c r="E77" s="85">
        <v>214200</v>
      </c>
      <c r="F77" s="64">
        <f t="shared" si="7"/>
        <v>214200</v>
      </c>
      <c r="G77" s="71">
        <v>68</v>
      </c>
      <c r="H77" s="8" t="s">
        <v>82</v>
      </c>
      <c r="I77" s="42" t="s">
        <v>112</v>
      </c>
      <c r="J77" s="23">
        <v>1</v>
      </c>
      <c r="K77" s="72">
        <v>473070.3</v>
      </c>
      <c r="L77" s="72">
        <f t="shared" si="8"/>
        <v>473070.3</v>
      </c>
      <c r="M77" s="66">
        <v>68</v>
      </c>
      <c r="N77" s="9" t="s">
        <v>82</v>
      </c>
      <c r="O77" s="45" t="s">
        <v>112</v>
      </c>
      <c r="P77" s="24">
        <v>1</v>
      </c>
      <c r="Q77" s="77">
        <v>250000</v>
      </c>
      <c r="R77" s="14">
        <f t="shared" si="9"/>
        <v>250000</v>
      </c>
      <c r="S77" s="49" t="str">
        <f t="shared" si="12"/>
        <v>Biblioteca zona central (48000 btu cassette)</v>
      </c>
      <c r="T77" s="51" t="str">
        <f t="shared" si="13"/>
        <v>und</v>
      </c>
      <c r="U77" s="51">
        <v>1</v>
      </c>
      <c r="V77" s="166">
        <f t="shared" si="10"/>
        <v>214200</v>
      </c>
      <c r="W77" s="168">
        <f t="shared" si="11"/>
        <v>214200</v>
      </c>
      <c r="Y77" s="1"/>
    </row>
    <row r="78" spans="1:25" ht="14.5">
      <c r="A78" s="6">
        <v>69</v>
      </c>
      <c r="B78" s="7" t="s">
        <v>83</v>
      </c>
      <c r="C78" s="81" t="s">
        <v>112</v>
      </c>
      <c r="D78" s="81">
        <v>1</v>
      </c>
      <c r="E78" s="84">
        <v>166600</v>
      </c>
      <c r="F78" s="64">
        <f t="shared" si="7"/>
        <v>166600</v>
      </c>
      <c r="G78" s="71">
        <v>69</v>
      </c>
      <c r="H78" s="8" t="s">
        <v>83</v>
      </c>
      <c r="I78" s="42" t="s">
        <v>112</v>
      </c>
      <c r="J78" s="23">
        <v>1</v>
      </c>
      <c r="K78" s="72">
        <v>335091.46000000002</v>
      </c>
      <c r="L78" s="72">
        <f t="shared" si="8"/>
        <v>335091.46000000002</v>
      </c>
      <c r="M78" s="66">
        <v>69</v>
      </c>
      <c r="N78" s="9" t="s">
        <v>83</v>
      </c>
      <c r="O78" s="45" t="s">
        <v>112</v>
      </c>
      <c r="P78" s="24">
        <v>1</v>
      </c>
      <c r="Q78" s="77">
        <v>250000</v>
      </c>
      <c r="R78" s="14">
        <f t="shared" si="9"/>
        <v>250000</v>
      </c>
      <c r="S78" s="49" t="str">
        <f t="shared" si="12"/>
        <v>Biblioteca sala de formación usuarios (24000 btu Minisplit)</v>
      </c>
      <c r="T78" s="51" t="str">
        <f t="shared" si="13"/>
        <v>und</v>
      </c>
      <c r="U78" s="51">
        <v>1</v>
      </c>
      <c r="V78" s="166">
        <f t="shared" si="10"/>
        <v>166600</v>
      </c>
      <c r="W78" s="168">
        <f t="shared" si="11"/>
        <v>166600</v>
      </c>
      <c r="Y78" s="1"/>
    </row>
    <row r="79" spans="1:25" ht="14.5">
      <c r="A79" s="6">
        <v>70</v>
      </c>
      <c r="B79" s="7" t="s">
        <v>84</v>
      </c>
      <c r="C79" s="81" t="s">
        <v>112</v>
      </c>
      <c r="D79" s="81">
        <v>1</v>
      </c>
      <c r="E79" s="84">
        <v>166600</v>
      </c>
      <c r="F79" s="64">
        <f t="shared" si="7"/>
        <v>166600</v>
      </c>
      <c r="G79" s="71">
        <v>70</v>
      </c>
      <c r="H79" s="8" t="s">
        <v>84</v>
      </c>
      <c r="I79" s="42" t="s">
        <v>112</v>
      </c>
      <c r="J79" s="23">
        <v>1</v>
      </c>
      <c r="K79" s="72">
        <v>335091.46000000002</v>
      </c>
      <c r="L79" s="72">
        <f t="shared" si="8"/>
        <v>335091.46000000002</v>
      </c>
      <c r="M79" s="66">
        <v>70</v>
      </c>
      <c r="N79" s="9" t="s">
        <v>84</v>
      </c>
      <c r="O79" s="45" t="s">
        <v>112</v>
      </c>
      <c r="P79" s="24">
        <v>1</v>
      </c>
      <c r="Q79" s="77">
        <v>250000</v>
      </c>
      <c r="R79" s="14">
        <f t="shared" si="9"/>
        <v>250000</v>
      </c>
      <c r="S79" s="49" t="str">
        <f t="shared" si="12"/>
        <v>Biblioteca sala de formación investigadores (24000 btu MiniSplit)</v>
      </c>
      <c r="T79" s="51" t="str">
        <f t="shared" si="13"/>
        <v>und</v>
      </c>
      <c r="U79" s="51">
        <v>1</v>
      </c>
      <c r="V79" s="166">
        <f t="shared" si="10"/>
        <v>166600</v>
      </c>
      <c r="W79" s="168">
        <f t="shared" si="11"/>
        <v>166600</v>
      </c>
      <c r="Y79" s="1"/>
    </row>
    <row r="80" spans="1:25" ht="14.5">
      <c r="A80" s="6">
        <v>71</v>
      </c>
      <c r="B80" s="7" t="s">
        <v>85</v>
      </c>
      <c r="C80" s="81" t="s">
        <v>112</v>
      </c>
      <c r="D80" s="81">
        <v>1</v>
      </c>
      <c r="E80" s="84">
        <v>166600</v>
      </c>
      <c r="F80" s="64">
        <f t="shared" si="7"/>
        <v>166600</v>
      </c>
      <c r="G80" s="71">
        <v>71</v>
      </c>
      <c r="H80" s="8" t="s">
        <v>85</v>
      </c>
      <c r="I80" s="42" t="s">
        <v>112</v>
      </c>
      <c r="J80" s="23">
        <v>1</v>
      </c>
      <c r="K80" s="72">
        <v>335091.46000000002</v>
      </c>
      <c r="L80" s="72">
        <f t="shared" si="8"/>
        <v>335091.46000000002</v>
      </c>
      <c r="M80" s="66">
        <v>71</v>
      </c>
      <c r="N80" s="9" t="s">
        <v>85</v>
      </c>
      <c r="O80" s="45" t="s">
        <v>112</v>
      </c>
      <c r="P80" s="24">
        <v>1</v>
      </c>
      <c r="Q80" s="77">
        <v>250000</v>
      </c>
      <c r="R80" s="14">
        <f t="shared" si="9"/>
        <v>250000</v>
      </c>
      <c r="S80" s="49" t="str">
        <f t="shared" si="12"/>
        <v>Biblioteca Rack UPS (18000 btu Minisplit)</v>
      </c>
      <c r="T80" s="51" t="str">
        <f t="shared" si="13"/>
        <v>und</v>
      </c>
      <c r="U80" s="51">
        <v>1</v>
      </c>
      <c r="V80" s="166">
        <f t="shared" si="10"/>
        <v>166600</v>
      </c>
      <c r="W80" s="168">
        <f t="shared" si="11"/>
        <v>166600</v>
      </c>
      <c r="Y80" s="1"/>
    </row>
    <row r="81" spans="1:25" thickBot="1">
      <c r="A81" s="25">
        <v>72</v>
      </c>
      <c r="B81" s="26" t="s">
        <v>86</v>
      </c>
      <c r="C81" s="81" t="s">
        <v>112</v>
      </c>
      <c r="D81" s="81">
        <v>1</v>
      </c>
      <c r="E81" s="85">
        <v>214200</v>
      </c>
      <c r="F81" s="64">
        <f t="shared" si="7"/>
        <v>214200</v>
      </c>
      <c r="G81" s="71">
        <v>72</v>
      </c>
      <c r="H81" s="73" t="s">
        <v>86</v>
      </c>
      <c r="I81" s="74" t="s">
        <v>112</v>
      </c>
      <c r="J81" s="23">
        <v>1</v>
      </c>
      <c r="K81" s="75">
        <v>433829.97</v>
      </c>
      <c r="L81" s="72">
        <f>+K81*J81</f>
        <v>433829.97</v>
      </c>
      <c r="M81" s="66">
        <v>72</v>
      </c>
      <c r="N81" s="30" t="s">
        <v>86</v>
      </c>
      <c r="O81" s="46" t="s">
        <v>112</v>
      </c>
      <c r="P81" s="24">
        <v>1</v>
      </c>
      <c r="Q81" s="79">
        <v>250000</v>
      </c>
      <c r="R81" s="14">
        <f t="shared" si="9"/>
        <v>250000</v>
      </c>
      <c r="S81" s="62" t="str">
        <f t="shared" si="12"/>
        <v>Biblioteca zona fondo (48000 btu cassette)</v>
      </c>
      <c r="T81" s="63" t="str">
        <f t="shared" si="13"/>
        <v>und</v>
      </c>
      <c r="U81" s="51">
        <v>1</v>
      </c>
      <c r="V81" s="166">
        <f t="shared" si="10"/>
        <v>214200</v>
      </c>
      <c r="W81" s="168">
        <f t="shared" si="11"/>
        <v>214200</v>
      </c>
      <c r="Y81" s="1"/>
    </row>
    <row r="82" spans="1:25" thickBot="1">
      <c r="A82" s="146" t="s">
        <v>87</v>
      </c>
      <c r="B82" s="147"/>
      <c r="C82" s="147"/>
      <c r="D82" s="147"/>
      <c r="E82" s="147"/>
      <c r="F82" s="147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48"/>
      <c r="Y82" s="1"/>
    </row>
    <row r="83" spans="1:25" ht="14.5">
      <c r="A83" s="31">
        <v>1</v>
      </c>
      <c r="B83" s="32" t="s">
        <v>90</v>
      </c>
      <c r="C83" s="81" t="s">
        <v>112</v>
      </c>
      <c r="D83" s="83">
        <v>1</v>
      </c>
      <c r="E83" s="84">
        <v>119000</v>
      </c>
      <c r="F83" s="33">
        <f>+E83*D83</f>
        <v>119000</v>
      </c>
      <c r="G83" s="34">
        <v>1</v>
      </c>
      <c r="H83" s="35" t="s">
        <v>90</v>
      </c>
      <c r="I83" s="54" t="s">
        <v>112</v>
      </c>
      <c r="J83" s="47">
        <v>1</v>
      </c>
      <c r="K83" s="36">
        <v>212881.63</v>
      </c>
      <c r="L83" s="36">
        <f>+K83*J83</f>
        <v>212881.63</v>
      </c>
      <c r="M83" s="37">
        <v>1</v>
      </c>
      <c r="N83" s="38" t="s">
        <v>90</v>
      </c>
      <c r="O83" s="53" t="s">
        <v>112</v>
      </c>
      <c r="P83" s="48">
        <v>1</v>
      </c>
      <c r="Q83" s="76">
        <v>150000</v>
      </c>
      <c r="R83" s="39">
        <f>+Q83*P83</f>
        <v>150000</v>
      </c>
      <c r="S83" s="50" t="str">
        <f>+B83</f>
        <v>Biblioteca acceso - cortina de aire</v>
      </c>
      <c r="T83" s="52" t="str">
        <f>+C83</f>
        <v>und</v>
      </c>
      <c r="U83" s="51">
        <v>1</v>
      </c>
      <c r="V83" s="167">
        <f>+MIN(E83,K83,Q83)</f>
        <v>119000</v>
      </c>
      <c r="W83" s="172">
        <f>+V83*U83</f>
        <v>119000</v>
      </c>
      <c r="Y83" s="1"/>
    </row>
    <row r="84" spans="1:25" ht="14.5">
      <c r="A84" s="31">
        <v>2</v>
      </c>
      <c r="B84" s="32" t="s">
        <v>88</v>
      </c>
      <c r="C84" s="81" t="s">
        <v>112</v>
      </c>
      <c r="D84" s="83">
        <v>1</v>
      </c>
      <c r="E84" s="84">
        <v>119000</v>
      </c>
      <c r="F84" s="33">
        <f t="shared" ref="F84:F106" si="14">+E84*D84</f>
        <v>119000</v>
      </c>
      <c r="G84" s="34">
        <v>2</v>
      </c>
      <c r="H84" s="35" t="s">
        <v>88</v>
      </c>
      <c r="I84" s="54" t="s">
        <v>112</v>
      </c>
      <c r="J84" s="47">
        <v>1</v>
      </c>
      <c r="K84" s="36">
        <v>212881.63</v>
      </c>
      <c r="L84" s="36">
        <f t="shared" ref="L84:L106" si="15">+K84*J84</f>
        <v>212881.63</v>
      </c>
      <c r="M84" s="37">
        <v>2</v>
      </c>
      <c r="N84" s="38" t="s">
        <v>88</v>
      </c>
      <c r="O84" s="53" t="s">
        <v>112</v>
      </c>
      <c r="P84" s="48">
        <v>1</v>
      </c>
      <c r="Q84" s="77">
        <v>150000</v>
      </c>
      <c r="R84" s="39">
        <f t="shared" ref="R84:R106" si="16">+Q84*P84</f>
        <v>150000</v>
      </c>
      <c r="S84" s="50" t="str">
        <f t="shared" ref="S84:S106" si="17">+B84</f>
        <v>Baño Rectoria (helicoidales)</v>
      </c>
      <c r="T84" s="52" t="str">
        <f t="shared" ref="T84:T106" si="18">+C84</f>
        <v>und</v>
      </c>
      <c r="U84" s="51">
        <v>1</v>
      </c>
      <c r="V84" s="167">
        <f t="shared" ref="V84:V106" si="19">+MIN(E84,K84,Q84)</f>
        <v>119000</v>
      </c>
      <c r="W84" s="172">
        <f t="shared" ref="W84:W106" si="20">+V84*U84</f>
        <v>119000</v>
      </c>
      <c r="Y84" s="1"/>
    </row>
    <row r="85" spans="1:25" ht="14.5">
      <c r="A85" s="31">
        <v>3</v>
      </c>
      <c r="B85" s="32" t="s">
        <v>89</v>
      </c>
      <c r="C85" s="81" t="s">
        <v>112</v>
      </c>
      <c r="D85" s="83">
        <v>1</v>
      </c>
      <c r="E85" s="84">
        <v>119000</v>
      </c>
      <c r="F85" s="33">
        <f t="shared" si="14"/>
        <v>119000</v>
      </c>
      <c r="G85" s="34">
        <v>3</v>
      </c>
      <c r="H85" s="35" t="s">
        <v>89</v>
      </c>
      <c r="I85" s="54" t="s">
        <v>112</v>
      </c>
      <c r="J85" s="47">
        <v>1</v>
      </c>
      <c r="K85" s="36">
        <v>212881.63</v>
      </c>
      <c r="L85" s="36">
        <f t="shared" si="15"/>
        <v>212881.63</v>
      </c>
      <c r="M85" s="37">
        <v>3</v>
      </c>
      <c r="N85" s="38" t="s">
        <v>89</v>
      </c>
      <c r="O85" s="53" t="s">
        <v>112</v>
      </c>
      <c r="P85" s="48">
        <v>1</v>
      </c>
      <c r="Q85" s="77">
        <v>150000</v>
      </c>
      <c r="R85" s="39">
        <f t="shared" si="16"/>
        <v>150000</v>
      </c>
      <c r="S85" s="50" t="str">
        <f t="shared" si="17"/>
        <v>Cocineta segundo nivel (helicoidales)</v>
      </c>
      <c r="T85" s="52" t="str">
        <f t="shared" si="18"/>
        <v>und</v>
      </c>
      <c r="U85" s="51">
        <v>1</v>
      </c>
      <c r="V85" s="167">
        <f t="shared" si="19"/>
        <v>119000</v>
      </c>
      <c r="W85" s="172">
        <f t="shared" si="20"/>
        <v>119000</v>
      </c>
      <c r="Y85" s="1"/>
    </row>
    <row r="86" spans="1:25" ht="14.5">
      <c r="A86" s="31">
        <v>4</v>
      </c>
      <c r="B86" s="32" t="s">
        <v>91</v>
      </c>
      <c r="C86" s="81" t="s">
        <v>112</v>
      </c>
      <c r="D86" s="83">
        <v>1</v>
      </c>
      <c r="E86" s="84">
        <v>119000</v>
      </c>
      <c r="F86" s="33">
        <f t="shared" si="14"/>
        <v>119000</v>
      </c>
      <c r="G86" s="34">
        <v>4</v>
      </c>
      <c r="H86" s="35" t="s">
        <v>91</v>
      </c>
      <c r="I86" s="54" t="s">
        <v>112</v>
      </c>
      <c r="J86" s="47">
        <v>1</v>
      </c>
      <c r="K86" s="36">
        <v>212881.63</v>
      </c>
      <c r="L86" s="36">
        <f t="shared" si="15"/>
        <v>212881.63</v>
      </c>
      <c r="M86" s="37">
        <v>4</v>
      </c>
      <c r="N86" s="38" t="s">
        <v>91</v>
      </c>
      <c r="O86" s="53" t="s">
        <v>112</v>
      </c>
      <c r="P86" s="48">
        <v>1</v>
      </c>
      <c r="Q86" s="77">
        <v>150000</v>
      </c>
      <c r="R86" s="39">
        <f t="shared" si="16"/>
        <v>150000</v>
      </c>
      <c r="S86" s="50" t="str">
        <f t="shared" si="17"/>
        <v>Bateria de baños hombres segundo nivel (helicoidales)</v>
      </c>
      <c r="T86" s="52" t="str">
        <f t="shared" si="18"/>
        <v>und</v>
      </c>
      <c r="U86" s="51">
        <v>1</v>
      </c>
      <c r="V86" s="167">
        <f t="shared" si="19"/>
        <v>119000</v>
      </c>
      <c r="W86" s="172">
        <f t="shared" si="20"/>
        <v>119000</v>
      </c>
      <c r="Y86" s="1"/>
    </row>
    <row r="87" spans="1:25" ht="14.5">
      <c r="A87" s="31">
        <v>5</v>
      </c>
      <c r="B87" s="32" t="s">
        <v>92</v>
      </c>
      <c r="C87" s="81" t="s">
        <v>112</v>
      </c>
      <c r="D87" s="83">
        <v>1</v>
      </c>
      <c r="E87" s="84">
        <v>119000</v>
      </c>
      <c r="F87" s="33">
        <f t="shared" si="14"/>
        <v>119000</v>
      </c>
      <c r="G87" s="34">
        <v>5</v>
      </c>
      <c r="H87" s="35" t="s">
        <v>92</v>
      </c>
      <c r="I87" s="54" t="s">
        <v>112</v>
      </c>
      <c r="J87" s="47">
        <v>1</v>
      </c>
      <c r="K87" s="36">
        <v>212881.63</v>
      </c>
      <c r="L87" s="36">
        <f t="shared" si="15"/>
        <v>212881.63</v>
      </c>
      <c r="M87" s="37">
        <v>5</v>
      </c>
      <c r="N87" s="38" t="s">
        <v>92</v>
      </c>
      <c r="O87" s="53" t="s">
        <v>112</v>
      </c>
      <c r="P87" s="48">
        <v>1</v>
      </c>
      <c r="Q87" s="77">
        <v>150000</v>
      </c>
      <c r="R87" s="39">
        <f t="shared" si="16"/>
        <v>150000</v>
      </c>
      <c r="S87" s="50" t="str">
        <f t="shared" si="17"/>
        <v>Bateria de baños mujeres segundo nivel  (helicoidales)</v>
      </c>
      <c r="T87" s="52" t="str">
        <f t="shared" si="18"/>
        <v>und</v>
      </c>
      <c r="U87" s="51">
        <v>1</v>
      </c>
      <c r="V87" s="167">
        <f t="shared" si="19"/>
        <v>119000</v>
      </c>
      <c r="W87" s="172">
        <f t="shared" si="20"/>
        <v>119000</v>
      </c>
      <c r="Y87" s="1"/>
    </row>
    <row r="88" spans="1:25" ht="14.5">
      <c r="A88" s="31">
        <v>6</v>
      </c>
      <c r="B88" s="32" t="s">
        <v>93</v>
      </c>
      <c r="C88" s="81" t="s">
        <v>112</v>
      </c>
      <c r="D88" s="83">
        <v>1</v>
      </c>
      <c r="E88" s="84">
        <v>119000</v>
      </c>
      <c r="F88" s="33">
        <f t="shared" si="14"/>
        <v>119000</v>
      </c>
      <c r="G88" s="34">
        <v>6</v>
      </c>
      <c r="H88" s="35" t="s">
        <v>93</v>
      </c>
      <c r="I88" s="54" t="s">
        <v>112</v>
      </c>
      <c r="J88" s="47">
        <v>1</v>
      </c>
      <c r="K88" s="36">
        <v>212881.63</v>
      </c>
      <c r="L88" s="36">
        <f t="shared" si="15"/>
        <v>212881.63</v>
      </c>
      <c r="M88" s="37">
        <v>6</v>
      </c>
      <c r="N88" s="38" t="s">
        <v>93</v>
      </c>
      <c r="O88" s="53" t="s">
        <v>112</v>
      </c>
      <c r="P88" s="48">
        <v>1</v>
      </c>
      <c r="Q88" s="77">
        <v>150000</v>
      </c>
      <c r="R88" s="39">
        <f t="shared" si="16"/>
        <v>150000</v>
      </c>
      <c r="S88" s="50" t="str">
        <f t="shared" si="17"/>
        <v>Bateria de baño auditorios (helicoidales)</v>
      </c>
      <c r="T88" s="52" t="str">
        <f t="shared" si="18"/>
        <v>und</v>
      </c>
      <c r="U88" s="51">
        <v>1</v>
      </c>
      <c r="V88" s="167">
        <f t="shared" si="19"/>
        <v>119000</v>
      </c>
      <c r="W88" s="172">
        <f t="shared" si="20"/>
        <v>119000</v>
      </c>
      <c r="Y88" s="1"/>
    </row>
    <row r="89" spans="1:25" ht="14.5">
      <c r="A89" s="6">
        <v>7</v>
      </c>
      <c r="B89" s="7" t="s">
        <v>94</v>
      </c>
      <c r="C89" s="81" t="s">
        <v>112</v>
      </c>
      <c r="D89" s="83">
        <v>1</v>
      </c>
      <c r="E89" s="84">
        <v>119000</v>
      </c>
      <c r="F89" s="33">
        <f t="shared" si="14"/>
        <v>119000</v>
      </c>
      <c r="G89" s="11">
        <v>7</v>
      </c>
      <c r="H89" s="8" t="s">
        <v>94</v>
      </c>
      <c r="I89" s="42" t="s">
        <v>112</v>
      </c>
      <c r="J89" s="47">
        <v>1</v>
      </c>
      <c r="K89" s="36">
        <v>212881.63</v>
      </c>
      <c r="L89" s="36">
        <f t="shared" si="15"/>
        <v>212881.63</v>
      </c>
      <c r="M89" s="37">
        <v>7</v>
      </c>
      <c r="N89" s="9" t="s">
        <v>94</v>
      </c>
      <c r="O89" s="45" t="s">
        <v>112</v>
      </c>
      <c r="P89" s="24">
        <v>1</v>
      </c>
      <c r="Q89" s="77">
        <v>150000</v>
      </c>
      <c r="R89" s="39">
        <f t="shared" si="16"/>
        <v>150000</v>
      </c>
      <c r="S89" s="50" t="str">
        <f t="shared" si="17"/>
        <v>Cafeteria principal primer nivel (helicoidales)</v>
      </c>
      <c r="T89" s="52" t="str">
        <f t="shared" si="18"/>
        <v>und</v>
      </c>
      <c r="U89" s="51">
        <v>1</v>
      </c>
      <c r="V89" s="167">
        <f t="shared" si="19"/>
        <v>119000</v>
      </c>
      <c r="W89" s="172">
        <f t="shared" si="20"/>
        <v>119000</v>
      </c>
      <c r="Y89" s="1"/>
    </row>
    <row r="90" spans="1:25" ht="14.5">
      <c r="A90" s="6">
        <v>8</v>
      </c>
      <c r="B90" s="7" t="s">
        <v>95</v>
      </c>
      <c r="C90" s="81" t="s">
        <v>112</v>
      </c>
      <c r="D90" s="83">
        <v>1</v>
      </c>
      <c r="E90" s="84">
        <v>119000</v>
      </c>
      <c r="F90" s="33">
        <f t="shared" si="14"/>
        <v>119000</v>
      </c>
      <c r="G90" s="34">
        <v>8</v>
      </c>
      <c r="H90" s="8" t="s">
        <v>95</v>
      </c>
      <c r="I90" s="42" t="s">
        <v>112</v>
      </c>
      <c r="J90" s="47">
        <v>1</v>
      </c>
      <c r="K90" s="36">
        <v>212881.63</v>
      </c>
      <c r="L90" s="36">
        <f t="shared" si="15"/>
        <v>212881.63</v>
      </c>
      <c r="M90" s="37">
        <v>8</v>
      </c>
      <c r="N90" s="9" t="s">
        <v>95</v>
      </c>
      <c r="O90" s="45" t="s">
        <v>112</v>
      </c>
      <c r="P90" s="24">
        <v>1</v>
      </c>
      <c r="Q90" s="77">
        <v>150000</v>
      </c>
      <c r="R90" s="39">
        <f t="shared" si="16"/>
        <v>150000</v>
      </c>
      <c r="S90" s="50" t="str">
        <f t="shared" si="17"/>
        <v>Bodega sotano de Bienes y servicios (helicoidales)</v>
      </c>
      <c r="T90" s="52" t="str">
        <f t="shared" si="18"/>
        <v>und</v>
      </c>
      <c r="U90" s="51">
        <v>1</v>
      </c>
      <c r="V90" s="167">
        <f t="shared" si="19"/>
        <v>119000</v>
      </c>
      <c r="W90" s="172">
        <f t="shared" si="20"/>
        <v>119000</v>
      </c>
      <c r="Y90" s="1"/>
    </row>
    <row r="91" spans="1:25" ht="14.5">
      <c r="A91" s="6">
        <v>9</v>
      </c>
      <c r="B91" s="7" t="s">
        <v>96</v>
      </c>
      <c r="C91" s="81" t="s">
        <v>112</v>
      </c>
      <c r="D91" s="83">
        <v>1</v>
      </c>
      <c r="E91" s="84">
        <v>119000</v>
      </c>
      <c r="F91" s="33">
        <f t="shared" si="14"/>
        <v>119000</v>
      </c>
      <c r="G91" s="11">
        <v>9</v>
      </c>
      <c r="H91" s="8" t="s">
        <v>96</v>
      </c>
      <c r="I91" s="42" t="s">
        <v>112</v>
      </c>
      <c r="J91" s="47">
        <v>1</v>
      </c>
      <c r="K91" s="36">
        <v>212881.63</v>
      </c>
      <c r="L91" s="36">
        <f t="shared" si="15"/>
        <v>212881.63</v>
      </c>
      <c r="M91" s="37">
        <v>9</v>
      </c>
      <c r="N91" s="9" t="s">
        <v>96</v>
      </c>
      <c r="O91" s="45" t="s">
        <v>112</v>
      </c>
      <c r="P91" s="24">
        <v>1</v>
      </c>
      <c r="Q91" s="77">
        <v>150000</v>
      </c>
      <c r="R91" s="39">
        <f t="shared" si="16"/>
        <v>150000</v>
      </c>
      <c r="S91" s="50" t="str">
        <f t="shared" si="17"/>
        <v>Laboratorio 144B (helicoidales)</v>
      </c>
      <c r="T91" s="52" t="str">
        <f t="shared" si="18"/>
        <v>und</v>
      </c>
      <c r="U91" s="51">
        <v>1</v>
      </c>
      <c r="V91" s="167">
        <f t="shared" si="19"/>
        <v>119000</v>
      </c>
      <c r="W91" s="172">
        <f t="shared" si="20"/>
        <v>119000</v>
      </c>
      <c r="Y91" s="1"/>
    </row>
    <row r="92" spans="1:25" ht="14.5">
      <c r="A92" s="6">
        <v>10</v>
      </c>
      <c r="B92" s="7" t="s">
        <v>97</v>
      </c>
      <c r="C92" s="81" t="s">
        <v>112</v>
      </c>
      <c r="D92" s="83">
        <v>1</v>
      </c>
      <c r="E92" s="84">
        <v>119000</v>
      </c>
      <c r="F92" s="33">
        <f t="shared" si="14"/>
        <v>119000</v>
      </c>
      <c r="G92" s="34">
        <v>10</v>
      </c>
      <c r="H92" s="8" t="s">
        <v>97</v>
      </c>
      <c r="I92" s="42" t="s">
        <v>112</v>
      </c>
      <c r="J92" s="47">
        <v>1</v>
      </c>
      <c r="K92" s="36">
        <v>212881.63</v>
      </c>
      <c r="L92" s="36">
        <f t="shared" si="15"/>
        <v>212881.63</v>
      </c>
      <c r="M92" s="37">
        <v>10</v>
      </c>
      <c r="N92" s="9" t="s">
        <v>97</v>
      </c>
      <c r="O92" s="45" t="s">
        <v>112</v>
      </c>
      <c r="P92" s="24">
        <v>1</v>
      </c>
      <c r="Q92" s="77">
        <v>150000</v>
      </c>
      <c r="R92" s="39">
        <f t="shared" si="16"/>
        <v>150000</v>
      </c>
      <c r="S92" s="50" t="str">
        <f t="shared" si="17"/>
        <v>Central de materiales LAB.144 (helicoidales)</v>
      </c>
      <c r="T92" s="52" t="str">
        <f t="shared" si="18"/>
        <v>und</v>
      </c>
      <c r="U92" s="51">
        <v>1</v>
      </c>
      <c r="V92" s="167">
        <f t="shared" si="19"/>
        <v>119000</v>
      </c>
      <c r="W92" s="172">
        <f t="shared" si="20"/>
        <v>119000</v>
      </c>
      <c r="Y92" s="1"/>
    </row>
    <row r="93" spans="1:25" ht="14.5">
      <c r="A93" s="6">
        <v>11</v>
      </c>
      <c r="B93" s="7" t="s">
        <v>98</v>
      </c>
      <c r="C93" s="81" t="s">
        <v>112</v>
      </c>
      <c r="D93" s="83">
        <v>1</v>
      </c>
      <c r="E93" s="84">
        <v>119000</v>
      </c>
      <c r="F93" s="33">
        <f t="shared" si="14"/>
        <v>119000</v>
      </c>
      <c r="G93" s="11">
        <v>11</v>
      </c>
      <c r="H93" s="8" t="s">
        <v>98</v>
      </c>
      <c r="I93" s="42" t="s">
        <v>112</v>
      </c>
      <c r="J93" s="47">
        <v>1</v>
      </c>
      <c r="K93" s="36">
        <v>212881.63</v>
      </c>
      <c r="L93" s="36">
        <f t="shared" si="15"/>
        <v>212881.63</v>
      </c>
      <c r="M93" s="37">
        <v>11</v>
      </c>
      <c r="N93" s="9" t="s">
        <v>98</v>
      </c>
      <c r="O93" s="45" t="s">
        <v>112</v>
      </c>
      <c r="P93" s="24">
        <v>1</v>
      </c>
      <c r="Q93" s="77">
        <v>150000</v>
      </c>
      <c r="R93" s="39">
        <f t="shared" si="16"/>
        <v>150000</v>
      </c>
      <c r="S93" s="50" t="str">
        <f t="shared" si="17"/>
        <v>Bateria de baños hombres primer nivel (helicoidales)</v>
      </c>
      <c r="T93" s="52" t="str">
        <f t="shared" si="18"/>
        <v>und</v>
      </c>
      <c r="U93" s="51">
        <v>1</v>
      </c>
      <c r="V93" s="167">
        <f t="shared" si="19"/>
        <v>119000</v>
      </c>
      <c r="W93" s="172">
        <f t="shared" si="20"/>
        <v>119000</v>
      </c>
      <c r="Y93" s="1"/>
    </row>
    <row r="94" spans="1:25" ht="14.5">
      <c r="A94" s="6">
        <v>12</v>
      </c>
      <c r="B94" s="7" t="s">
        <v>99</v>
      </c>
      <c r="C94" s="81" t="s">
        <v>112</v>
      </c>
      <c r="D94" s="83">
        <v>1</v>
      </c>
      <c r="E94" s="84">
        <v>119000</v>
      </c>
      <c r="F94" s="33">
        <f t="shared" si="14"/>
        <v>119000</v>
      </c>
      <c r="G94" s="34">
        <v>12</v>
      </c>
      <c r="H94" s="8" t="s">
        <v>99</v>
      </c>
      <c r="I94" s="42" t="s">
        <v>112</v>
      </c>
      <c r="J94" s="47">
        <v>1</v>
      </c>
      <c r="K94" s="36">
        <v>212881.63</v>
      </c>
      <c r="L94" s="36">
        <f t="shared" si="15"/>
        <v>212881.63</v>
      </c>
      <c r="M94" s="37">
        <v>12</v>
      </c>
      <c r="N94" s="9" t="s">
        <v>99</v>
      </c>
      <c r="O94" s="45" t="s">
        <v>112</v>
      </c>
      <c r="P94" s="24">
        <v>1</v>
      </c>
      <c r="Q94" s="77">
        <v>150000</v>
      </c>
      <c r="R94" s="39">
        <f t="shared" si="16"/>
        <v>150000</v>
      </c>
      <c r="S94" s="50" t="str">
        <f t="shared" si="17"/>
        <v>Bateria de baños mujeres primer nivel  (helicoidales)</v>
      </c>
      <c r="T94" s="52" t="str">
        <f t="shared" si="18"/>
        <v>und</v>
      </c>
      <c r="U94" s="51">
        <v>1</v>
      </c>
      <c r="V94" s="167">
        <f t="shared" si="19"/>
        <v>119000</v>
      </c>
      <c r="W94" s="172">
        <f t="shared" si="20"/>
        <v>119000</v>
      </c>
      <c r="Y94" s="1"/>
    </row>
    <row r="95" spans="1:25" ht="14.5">
      <c r="A95" s="6">
        <v>13</v>
      </c>
      <c r="B95" s="7" t="s">
        <v>100</v>
      </c>
      <c r="C95" s="81" t="s">
        <v>112</v>
      </c>
      <c r="D95" s="83">
        <v>1</v>
      </c>
      <c r="E95" s="84">
        <v>119000</v>
      </c>
      <c r="F95" s="33">
        <f t="shared" si="14"/>
        <v>119000</v>
      </c>
      <c r="G95" s="11">
        <v>13</v>
      </c>
      <c r="H95" s="8" t="s">
        <v>100</v>
      </c>
      <c r="I95" s="42" t="s">
        <v>112</v>
      </c>
      <c r="J95" s="47">
        <v>1</v>
      </c>
      <c r="K95" s="36">
        <v>212881.63</v>
      </c>
      <c r="L95" s="36">
        <f t="shared" si="15"/>
        <v>212881.63</v>
      </c>
      <c r="M95" s="37">
        <v>13</v>
      </c>
      <c r="N95" s="9" t="s">
        <v>100</v>
      </c>
      <c r="O95" s="45" t="s">
        <v>112</v>
      </c>
      <c r="P95" s="24">
        <v>1</v>
      </c>
      <c r="Q95" s="77">
        <v>150000</v>
      </c>
      <c r="R95" s="39">
        <f t="shared" si="16"/>
        <v>150000</v>
      </c>
      <c r="S95" s="50" t="str">
        <f t="shared" si="17"/>
        <v>Consultorio Medico nivel 1 (helicoidales)</v>
      </c>
      <c r="T95" s="52" t="str">
        <f t="shared" si="18"/>
        <v>und</v>
      </c>
      <c r="U95" s="51">
        <v>1</v>
      </c>
      <c r="V95" s="167">
        <f t="shared" si="19"/>
        <v>119000</v>
      </c>
      <c r="W95" s="172">
        <f t="shared" si="20"/>
        <v>119000</v>
      </c>
      <c r="Y95" s="1"/>
    </row>
    <row r="96" spans="1:25" ht="14.5">
      <c r="A96" s="6">
        <v>14</v>
      </c>
      <c r="B96" s="7" t="s">
        <v>101</v>
      </c>
      <c r="C96" s="81" t="s">
        <v>112</v>
      </c>
      <c r="D96" s="83">
        <v>1</v>
      </c>
      <c r="E96" s="84">
        <v>119000</v>
      </c>
      <c r="F96" s="33">
        <f t="shared" si="14"/>
        <v>119000</v>
      </c>
      <c r="G96" s="34">
        <v>14</v>
      </c>
      <c r="H96" s="8" t="s">
        <v>101</v>
      </c>
      <c r="I96" s="42" t="s">
        <v>112</v>
      </c>
      <c r="J96" s="47">
        <v>1</v>
      </c>
      <c r="K96" s="36">
        <v>212881.63</v>
      </c>
      <c r="L96" s="36">
        <f t="shared" si="15"/>
        <v>212881.63</v>
      </c>
      <c r="M96" s="37">
        <v>14</v>
      </c>
      <c r="N96" s="9" t="s">
        <v>101</v>
      </c>
      <c r="O96" s="45" t="s">
        <v>112</v>
      </c>
      <c r="P96" s="24">
        <v>1</v>
      </c>
      <c r="Q96" s="77">
        <v>150000</v>
      </c>
      <c r="R96" s="39">
        <f t="shared" si="16"/>
        <v>150000</v>
      </c>
      <c r="S96" s="50" t="str">
        <f t="shared" si="17"/>
        <v>Laboratorio de Suelos nivel 1 (centrifugo)</v>
      </c>
      <c r="T96" s="52" t="str">
        <f t="shared" si="18"/>
        <v>und</v>
      </c>
      <c r="U96" s="51">
        <v>1</v>
      </c>
      <c r="V96" s="167">
        <f t="shared" si="19"/>
        <v>119000</v>
      </c>
      <c r="W96" s="172">
        <f t="shared" si="20"/>
        <v>119000</v>
      </c>
      <c r="Y96" s="1"/>
    </row>
    <row r="97" spans="1:25" ht="14.5">
      <c r="A97" s="6">
        <v>15</v>
      </c>
      <c r="B97" s="7" t="s">
        <v>102</v>
      </c>
      <c r="C97" s="81" t="s">
        <v>112</v>
      </c>
      <c r="D97" s="83">
        <v>1</v>
      </c>
      <c r="E97" s="84">
        <v>119000</v>
      </c>
      <c r="F97" s="33">
        <f t="shared" si="14"/>
        <v>119000</v>
      </c>
      <c r="G97" s="11">
        <v>15</v>
      </c>
      <c r="H97" s="8" t="s">
        <v>102</v>
      </c>
      <c r="I97" s="42" t="s">
        <v>112</v>
      </c>
      <c r="J97" s="47">
        <v>1</v>
      </c>
      <c r="K97" s="36">
        <v>212881.63</v>
      </c>
      <c r="L97" s="36">
        <f t="shared" si="15"/>
        <v>212881.63</v>
      </c>
      <c r="M97" s="37">
        <v>15</v>
      </c>
      <c r="N97" s="9" t="s">
        <v>102</v>
      </c>
      <c r="O97" s="45" t="s">
        <v>112</v>
      </c>
      <c r="P97" s="24">
        <v>1</v>
      </c>
      <c r="Q97" s="77">
        <v>150000</v>
      </c>
      <c r="R97" s="39">
        <f t="shared" si="16"/>
        <v>150000</v>
      </c>
      <c r="S97" s="50" t="str">
        <f t="shared" si="17"/>
        <v>Baño Infraestructura Fisica (helicoidales)</v>
      </c>
      <c r="T97" s="52" t="str">
        <f t="shared" si="18"/>
        <v>und</v>
      </c>
      <c r="U97" s="51">
        <v>1</v>
      </c>
      <c r="V97" s="167">
        <f t="shared" si="19"/>
        <v>119000</v>
      </c>
      <c r="W97" s="172">
        <f t="shared" si="20"/>
        <v>119000</v>
      </c>
      <c r="Y97" s="1"/>
    </row>
    <row r="98" spans="1:25" ht="14.5">
      <c r="A98" s="6">
        <v>16</v>
      </c>
      <c r="B98" s="7" t="s">
        <v>103</v>
      </c>
      <c r="C98" s="81" t="s">
        <v>112</v>
      </c>
      <c r="D98" s="83">
        <v>1</v>
      </c>
      <c r="E98" s="84">
        <v>119000</v>
      </c>
      <c r="F98" s="33">
        <f t="shared" si="14"/>
        <v>119000</v>
      </c>
      <c r="G98" s="34">
        <v>16</v>
      </c>
      <c r="H98" s="8" t="s">
        <v>103</v>
      </c>
      <c r="I98" s="42" t="s">
        <v>112</v>
      </c>
      <c r="J98" s="47">
        <v>1</v>
      </c>
      <c r="K98" s="36">
        <v>212881.63</v>
      </c>
      <c r="L98" s="36">
        <f t="shared" si="15"/>
        <v>212881.63</v>
      </c>
      <c r="M98" s="37">
        <v>16</v>
      </c>
      <c r="N98" s="9" t="s">
        <v>103</v>
      </c>
      <c r="O98" s="45" t="s">
        <v>112</v>
      </c>
      <c r="P98" s="24">
        <v>1</v>
      </c>
      <c r="Q98" s="77">
        <v>150000</v>
      </c>
      <c r="R98" s="39">
        <f t="shared" si="16"/>
        <v>150000</v>
      </c>
      <c r="S98" s="50" t="str">
        <f t="shared" si="17"/>
        <v>Subestacion electrica sotano (helicoidales)</v>
      </c>
      <c r="T98" s="52" t="str">
        <f t="shared" si="18"/>
        <v>und</v>
      </c>
      <c r="U98" s="51">
        <v>1</v>
      </c>
      <c r="V98" s="167">
        <f t="shared" si="19"/>
        <v>119000</v>
      </c>
      <c r="W98" s="172">
        <f t="shared" si="20"/>
        <v>119000</v>
      </c>
      <c r="Y98" s="1"/>
    </row>
    <row r="99" spans="1:25" ht="14.5">
      <c r="A99" s="6">
        <v>17</v>
      </c>
      <c r="B99" s="7" t="s">
        <v>104</v>
      </c>
      <c r="C99" s="81" t="s">
        <v>112</v>
      </c>
      <c r="D99" s="83">
        <v>1</v>
      </c>
      <c r="E99" s="84">
        <v>119000</v>
      </c>
      <c r="F99" s="33">
        <f t="shared" si="14"/>
        <v>119000</v>
      </c>
      <c r="G99" s="11">
        <v>17</v>
      </c>
      <c r="H99" s="8" t="s">
        <v>104</v>
      </c>
      <c r="I99" s="42" t="s">
        <v>112</v>
      </c>
      <c r="J99" s="47">
        <v>1</v>
      </c>
      <c r="K99" s="36">
        <v>212881.63</v>
      </c>
      <c r="L99" s="36">
        <f t="shared" si="15"/>
        <v>212881.63</v>
      </c>
      <c r="M99" s="37">
        <v>17</v>
      </c>
      <c r="N99" s="9" t="s">
        <v>104</v>
      </c>
      <c r="O99" s="45" t="s">
        <v>112</v>
      </c>
      <c r="P99" s="24">
        <v>1</v>
      </c>
      <c r="Q99" s="77">
        <v>150000</v>
      </c>
      <c r="R99" s="39">
        <f t="shared" si="16"/>
        <v>150000</v>
      </c>
      <c r="S99" s="50" t="str">
        <f t="shared" si="17"/>
        <v>Aula 209A (helicoidales)</v>
      </c>
      <c r="T99" s="52" t="str">
        <f t="shared" si="18"/>
        <v>und</v>
      </c>
      <c r="U99" s="51">
        <v>1</v>
      </c>
      <c r="V99" s="167">
        <f t="shared" si="19"/>
        <v>119000</v>
      </c>
      <c r="W99" s="172">
        <f t="shared" si="20"/>
        <v>119000</v>
      </c>
      <c r="Y99" s="1"/>
    </row>
    <row r="100" spans="1:25" ht="14.5">
      <c r="A100" s="6">
        <v>18</v>
      </c>
      <c r="B100" s="7" t="s">
        <v>105</v>
      </c>
      <c r="C100" s="81" t="s">
        <v>112</v>
      </c>
      <c r="D100" s="83">
        <v>1</v>
      </c>
      <c r="E100" s="84">
        <v>119000</v>
      </c>
      <c r="F100" s="33">
        <f t="shared" si="14"/>
        <v>119000</v>
      </c>
      <c r="G100" s="34">
        <v>18</v>
      </c>
      <c r="H100" s="8" t="s">
        <v>105</v>
      </c>
      <c r="I100" s="42" t="s">
        <v>112</v>
      </c>
      <c r="J100" s="47">
        <v>1</v>
      </c>
      <c r="K100" s="36">
        <v>212881.63</v>
      </c>
      <c r="L100" s="36">
        <f t="shared" si="15"/>
        <v>212881.63</v>
      </c>
      <c r="M100" s="37">
        <v>18</v>
      </c>
      <c r="N100" s="9" t="s">
        <v>105</v>
      </c>
      <c r="O100" s="45" t="s">
        <v>112</v>
      </c>
      <c r="P100" s="24">
        <v>1</v>
      </c>
      <c r="Q100" s="77">
        <v>150000</v>
      </c>
      <c r="R100" s="39">
        <f t="shared" si="16"/>
        <v>150000</v>
      </c>
      <c r="S100" s="50" t="str">
        <f t="shared" si="17"/>
        <v>Aula 209B (helicoidales)</v>
      </c>
      <c r="T100" s="52" t="str">
        <f t="shared" si="18"/>
        <v>und</v>
      </c>
      <c r="U100" s="51">
        <v>1</v>
      </c>
      <c r="V100" s="167">
        <f t="shared" si="19"/>
        <v>119000</v>
      </c>
      <c r="W100" s="172">
        <f t="shared" si="20"/>
        <v>119000</v>
      </c>
      <c r="Y100" s="1"/>
    </row>
    <row r="101" spans="1:25" ht="14.5">
      <c r="A101" s="6">
        <v>19</v>
      </c>
      <c r="B101" s="7" t="s">
        <v>106</v>
      </c>
      <c r="C101" s="81" t="s">
        <v>112</v>
      </c>
      <c r="D101" s="83">
        <v>1</v>
      </c>
      <c r="E101" s="84">
        <v>119000</v>
      </c>
      <c r="F101" s="33">
        <f t="shared" si="14"/>
        <v>119000</v>
      </c>
      <c r="G101" s="11">
        <v>19</v>
      </c>
      <c r="H101" s="8" t="s">
        <v>106</v>
      </c>
      <c r="I101" s="42" t="s">
        <v>112</v>
      </c>
      <c r="J101" s="47">
        <v>1</v>
      </c>
      <c r="K101" s="36">
        <v>212881.63</v>
      </c>
      <c r="L101" s="36">
        <f t="shared" si="15"/>
        <v>212881.63</v>
      </c>
      <c r="M101" s="37">
        <v>19</v>
      </c>
      <c r="N101" s="9" t="s">
        <v>106</v>
      </c>
      <c r="O101" s="45" t="s">
        <v>112</v>
      </c>
      <c r="P101" s="24">
        <v>1</v>
      </c>
      <c r="Q101" s="77">
        <v>150000</v>
      </c>
      <c r="R101" s="39">
        <f t="shared" si="16"/>
        <v>150000</v>
      </c>
      <c r="S101" s="50" t="str">
        <f t="shared" si="17"/>
        <v>Aula 210A (helicoidales)</v>
      </c>
      <c r="T101" s="52" t="str">
        <f t="shared" si="18"/>
        <v>und</v>
      </c>
      <c r="U101" s="51">
        <v>1</v>
      </c>
      <c r="V101" s="167">
        <f t="shared" si="19"/>
        <v>119000</v>
      </c>
      <c r="W101" s="172">
        <f t="shared" si="20"/>
        <v>119000</v>
      </c>
      <c r="Y101" s="1"/>
    </row>
    <row r="102" spans="1:25" ht="14.5">
      <c r="A102" s="6">
        <v>20</v>
      </c>
      <c r="B102" s="7" t="s">
        <v>107</v>
      </c>
      <c r="C102" s="81" t="s">
        <v>112</v>
      </c>
      <c r="D102" s="83">
        <v>1</v>
      </c>
      <c r="E102" s="84">
        <v>119000</v>
      </c>
      <c r="F102" s="33">
        <f t="shared" si="14"/>
        <v>119000</v>
      </c>
      <c r="G102" s="34">
        <v>20</v>
      </c>
      <c r="H102" s="8" t="s">
        <v>107</v>
      </c>
      <c r="I102" s="42" t="s">
        <v>112</v>
      </c>
      <c r="J102" s="47">
        <v>1</v>
      </c>
      <c r="K102" s="36">
        <v>212881.63</v>
      </c>
      <c r="L102" s="36">
        <f t="shared" si="15"/>
        <v>212881.63</v>
      </c>
      <c r="M102" s="37">
        <v>20</v>
      </c>
      <c r="N102" s="9" t="s">
        <v>107</v>
      </c>
      <c r="O102" s="45" t="s">
        <v>112</v>
      </c>
      <c r="P102" s="24">
        <v>1</v>
      </c>
      <c r="Q102" s="77">
        <v>150000</v>
      </c>
      <c r="R102" s="39">
        <f t="shared" si="16"/>
        <v>150000</v>
      </c>
      <c r="S102" s="50" t="str">
        <f t="shared" si="17"/>
        <v>Aula 210B (helicoidales)</v>
      </c>
      <c r="T102" s="52" t="str">
        <f t="shared" si="18"/>
        <v>und</v>
      </c>
      <c r="U102" s="51">
        <v>1</v>
      </c>
      <c r="V102" s="167">
        <f t="shared" si="19"/>
        <v>119000</v>
      </c>
      <c r="W102" s="172">
        <f t="shared" si="20"/>
        <v>119000</v>
      </c>
      <c r="Y102" s="1"/>
    </row>
    <row r="103" spans="1:25" ht="14.5">
      <c r="A103" s="6">
        <v>21</v>
      </c>
      <c r="B103" s="7" t="s">
        <v>108</v>
      </c>
      <c r="C103" s="81" t="s">
        <v>112</v>
      </c>
      <c r="D103" s="83">
        <v>1</v>
      </c>
      <c r="E103" s="84">
        <v>119000</v>
      </c>
      <c r="F103" s="33">
        <f t="shared" si="14"/>
        <v>119000</v>
      </c>
      <c r="G103" s="11">
        <v>21</v>
      </c>
      <c r="H103" s="8" t="s">
        <v>108</v>
      </c>
      <c r="I103" s="42" t="s">
        <v>112</v>
      </c>
      <c r="J103" s="47">
        <v>1</v>
      </c>
      <c r="K103" s="36">
        <v>212881.63</v>
      </c>
      <c r="L103" s="36">
        <f t="shared" si="15"/>
        <v>212881.63</v>
      </c>
      <c r="M103" s="37">
        <v>21</v>
      </c>
      <c r="N103" s="9" t="s">
        <v>108</v>
      </c>
      <c r="O103" s="45" t="s">
        <v>112</v>
      </c>
      <c r="P103" s="24">
        <v>1</v>
      </c>
      <c r="Q103" s="77">
        <v>150000</v>
      </c>
      <c r="R103" s="39">
        <f t="shared" si="16"/>
        <v>150000</v>
      </c>
      <c r="S103" s="50" t="str">
        <f t="shared" si="17"/>
        <v>Aula 309A (helicoidales)</v>
      </c>
      <c r="T103" s="52" t="str">
        <f t="shared" si="18"/>
        <v>und</v>
      </c>
      <c r="U103" s="51">
        <v>1</v>
      </c>
      <c r="V103" s="167">
        <f t="shared" si="19"/>
        <v>119000</v>
      </c>
      <c r="W103" s="172">
        <f t="shared" si="20"/>
        <v>119000</v>
      </c>
      <c r="Y103" s="1"/>
    </row>
    <row r="104" spans="1:25" ht="14.5">
      <c r="A104" s="6">
        <v>22</v>
      </c>
      <c r="B104" s="7" t="s">
        <v>109</v>
      </c>
      <c r="C104" s="81" t="s">
        <v>112</v>
      </c>
      <c r="D104" s="83">
        <v>1</v>
      </c>
      <c r="E104" s="84">
        <v>119000</v>
      </c>
      <c r="F104" s="33">
        <f t="shared" si="14"/>
        <v>119000</v>
      </c>
      <c r="G104" s="34">
        <v>22</v>
      </c>
      <c r="H104" s="8" t="s">
        <v>109</v>
      </c>
      <c r="I104" s="42" t="s">
        <v>112</v>
      </c>
      <c r="J104" s="47">
        <v>1</v>
      </c>
      <c r="K104" s="36">
        <v>212881.63</v>
      </c>
      <c r="L104" s="36">
        <f t="shared" si="15"/>
        <v>212881.63</v>
      </c>
      <c r="M104" s="37">
        <v>22</v>
      </c>
      <c r="N104" s="9" t="s">
        <v>109</v>
      </c>
      <c r="O104" s="45" t="s">
        <v>112</v>
      </c>
      <c r="P104" s="24">
        <v>1</v>
      </c>
      <c r="Q104" s="77">
        <v>150000</v>
      </c>
      <c r="R104" s="39">
        <f t="shared" si="16"/>
        <v>150000</v>
      </c>
      <c r="S104" s="50" t="str">
        <f t="shared" si="17"/>
        <v>Aula 309B (helicoidales)</v>
      </c>
      <c r="T104" s="52" t="str">
        <f t="shared" si="18"/>
        <v>und</v>
      </c>
      <c r="U104" s="51">
        <v>1</v>
      </c>
      <c r="V104" s="167">
        <f t="shared" si="19"/>
        <v>119000</v>
      </c>
      <c r="W104" s="172">
        <f t="shared" si="20"/>
        <v>119000</v>
      </c>
      <c r="Y104" s="1"/>
    </row>
    <row r="105" spans="1:25" ht="14.5">
      <c r="A105" s="6">
        <v>23</v>
      </c>
      <c r="B105" s="7" t="s">
        <v>110</v>
      </c>
      <c r="C105" s="81" t="s">
        <v>112</v>
      </c>
      <c r="D105" s="83">
        <v>1</v>
      </c>
      <c r="E105" s="84">
        <v>119000</v>
      </c>
      <c r="F105" s="33">
        <f t="shared" si="14"/>
        <v>119000</v>
      </c>
      <c r="G105" s="11">
        <v>23</v>
      </c>
      <c r="H105" s="8" t="s">
        <v>110</v>
      </c>
      <c r="I105" s="42" t="s">
        <v>112</v>
      </c>
      <c r="J105" s="47">
        <v>1</v>
      </c>
      <c r="K105" s="36">
        <v>212881.63</v>
      </c>
      <c r="L105" s="36">
        <f t="shared" si="15"/>
        <v>212881.63</v>
      </c>
      <c r="M105" s="37">
        <v>23</v>
      </c>
      <c r="N105" s="9" t="s">
        <v>110</v>
      </c>
      <c r="O105" s="45" t="s">
        <v>112</v>
      </c>
      <c r="P105" s="24">
        <v>1</v>
      </c>
      <c r="Q105" s="77">
        <v>150000</v>
      </c>
      <c r="R105" s="39">
        <f t="shared" si="16"/>
        <v>150000</v>
      </c>
      <c r="S105" s="50" t="str">
        <f t="shared" si="17"/>
        <v>Laboratorio de Gastronomia 403 (helicoidales)</v>
      </c>
      <c r="T105" s="52" t="str">
        <f t="shared" si="18"/>
        <v>und</v>
      </c>
      <c r="U105" s="51">
        <v>1</v>
      </c>
      <c r="V105" s="167">
        <f t="shared" si="19"/>
        <v>119000</v>
      </c>
      <c r="W105" s="172">
        <f t="shared" si="20"/>
        <v>119000</v>
      </c>
      <c r="Y105" s="1"/>
    </row>
    <row r="106" spans="1:25" thickBot="1">
      <c r="A106" s="25">
        <v>24</v>
      </c>
      <c r="B106" s="27" t="s">
        <v>111</v>
      </c>
      <c r="C106" s="82" t="s">
        <v>112</v>
      </c>
      <c r="D106" s="83">
        <v>1</v>
      </c>
      <c r="E106" s="84">
        <v>119000</v>
      </c>
      <c r="F106" s="33">
        <f t="shared" si="14"/>
        <v>119000</v>
      </c>
      <c r="G106" s="58">
        <v>24</v>
      </c>
      <c r="H106" s="28" t="s">
        <v>111</v>
      </c>
      <c r="I106" s="43" t="s">
        <v>112</v>
      </c>
      <c r="J106" s="47">
        <v>1</v>
      </c>
      <c r="K106" s="36">
        <v>212881.63</v>
      </c>
      <c r="L106" s="36">
        <f t="shared" si="15"/>
        <v>212881.63</v>
      </c>
      <c r="M106" s="29">
        <v>24</v>
      </c>
      <c r="N106" s="30" t="s">
        <v>111</v>
      </c>
      <c r="O106" s="46" t="s">
        <v>112</v>
      </c>
      <c r="P106" s="44">
        <v>1</v>
      </c>
      <c r="Q106" s="80">
        <v>150000</v>
      </c>
      <c r="R106" s="39">
        <f t="shared" si="16"/>
        <v>150000</v>
      </c>
      <c r="S106" s="55" t="str">
        <f t="shared" si="17"/>
        <v>Sala de lactancia (helicoidales)</v>
      </c>
      <c r="T106" s="56" t="str">
        <f t="shared" si="18"/>
        <v>und</v>
      </c>
      <c r="U106" s="51">
        <v>1</v>
      </c>
      <c r="V106" s="167">
        <f t="shared" si="19"/>
        <v>119000</v>
      </c>
      <c r="W106" s="172">
        <f t="shared" si="20"/>
        <v>119000</v>
      </c>
      <c r="Y106" s="1"/>
    </row>
    <row r="107" spans="1:25" thickBot="1">
      <c r="A107" s="146" t="s">
        <v>113</v>
      </c>
      <c r="B107" s="147"/>
      <c r="C107" s="147"/>
      <c r="D107" s="147"/>
      <c r="E107" s="148"/>
      <c r="F107" s="57"/>
      <c r="G107" s="149" t="s">
        <v>113</v>
      </c>
      <c r="H107" s="150"/>
      <c r="I107" s="150"/>
      <c r="J107" s="150"/>
      <c r="K107" s="151"/>
      <c r="L107" s="59"/>
      <c r="M107" s="152" t="s">
        <v>113</v>
      </c>
      <c r="N107" s="153"/>
      <c r="O107" s="153"/>
      <c r="P107" s="153"/>
      <c r="Q107" s="154"/>
      <c r="R107" s="60">
        <v>0</v>
      </c>
      <c r="S107" s="155" t="s">
        <v>113</v>
      </c>
      <c r="T107" s="156"/>
      <c r="U107" s="156"/>
      <c r="V107" s="157"/>
      <c r="W107" s="61"/>
      <c r="Y107" s="1"/>
    </row>
    <row r="108" spans="1:25" thickBot="1">
      <c r="A108" s="140" t="s">
        <v>6</v>
      </c>
      <c r="B108" s="134"/>
      <c r="C108" s="134"/>
      <c r="D108" s="134"/>
      <c r="E108" s="134"/>
      <c r="F108" s="57">
        <f>+SUM(F6:F81)+SUM(F83:F106)+F107</f>
        <v>19099500</v>
      </c>
      <c r="G108" s="141" t="s">
        <v>6</v>
      </c>
      <c r="H108" s="134"/>
      <c r="I108" s="134"/>
      <c r="J108" s="134"/>
      <c r="K108" s="134"/>
      <c r="L108" s="59">
        <f>+SUM(L6:L81)+SUM(L83:L106)</f>
        <v>35541592.380000025</v>
      </c>
      <c r="M108" s="142" t="s">
        <v>6</v>
      </c>
      <c r="N108" s="134"/>
      <c r="O108" s="134"/>
      <c r="P108" s="134"/>
      <c r="Q108" s="134"/>
      <c r="R108" s="60">
        <f>+SUM(R6:R81)+SUM(R83:R106)</f>
        <v>22300000</v>
      </c>
      <c r="S108" s="136" t="s">
        <v>5</v>
      </c>
      <c r="T108" s="137"/>
      <c r="U108" s="137"/>
      <c r="V108" s="138"/>
      <c r="W108" s="173">
        <f>+SUM(W6:W81)+SUM(W83:W106)</f>
        <v>18031500</v>
      </c>
      <c r="Y108" s="1"/>
    </row>
    <row r="109" spans="1:25" ht="14.5">
      <c r="B109" s="1"/>
      <c r="C109" s="10"/>
      <c r="D109" s="10"/>
      <c r="E109" s="10"/>
      <c r="F109" s="10"/>
      <c r="G109"/>
      <c r="H109" s="1"/>
      <c r="I109" s="10"/>
      <c r="J109" s="10"/>
      <c r="K109" s="10"/>
      <c r="L109" s="10"/>
      <c r="M109"/>
      <c r="N109" s="1"/>
      <c r="O109" s="1"/>
      <c r="P109" s="1"/>
      <c r="Q109" s="1"/>
      <c r="R109" s="1"/>
      <c r="S109" s="1"/>
      <c r="T109" s="1"/>
    </row>
    <row r="110" spans="1:25" ht="14.5">
      <c r="B110" s="17" t="s">
        <v>8</v>
      </c>
      <c r="C110" s="17"/>
      <c r="D110" s="17"/>
      <c r="E110" s="17"/>
      <c r="F110" s="17"/>
      <c r="G110" s="1"/>
      <c r="H110" s="1"/>
      <c r="I110" s="1"/>
      <c r="J110" s="1"/>
      <c r="K110" s="1"/>
      <c r="L110" s="1"/>
      <c r="M110" s="1"/>
      <c r="N110" s="1"/>
      <c r="O110" s="1"/>
    </row>
    <row r="111" spans="1:25" ht="28.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25" ht="14.5">
      <c r="A112" s="16"/>
      <c r="B112" s="16"/>
      <c r="C112" s="17"/>
      <c r="D112" s="18"/>
      <c r="E112" s="18"/>
      <c r="F112" s="18"/>
      <c r="G112" s="18"/>
      <c r="H112" s="1"/>
      <c r="I112" s="1"/>
      <c r="J112" s="1"/>
      <c r="K112" s="1"/>
      <c r="L112" s="1"/>
      <c r="M112" s="1"/>
      <c r="N112" s="1"/>
      <c r="O112" s="1"/>
    </row>
    <row r="113" spans="2:25" ht="14.5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2:25" ht="14.5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2:25" ht="14.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2:25" ht="14.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2:25" ht="14.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2:25" ht="15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2:25" ht="15.75" customHeight="1">
      <c r="B119" s="1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2:25" ht="15.75" customHeight="1"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2:25" ht="15.75" customHeight="1"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2:25" ht="15.75" customHeight="1"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2:25" ht="15.75" customHeight="1"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2:25" ht="15.75" customHeight="1"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2:25" ht="15.75" customHeight="1"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2:25" ht="15.75" customHeight="1"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2:25" ht="15.75" customHeight="1"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2:25" ht="15.75" customHeight="1"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2:25" ht="15.75" customHeight="1"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2:25" ht="15.75" customHeight="1"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2:25" ht="15.75" customHeight="1"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2:25" ht="15.75" customHeight="1"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2:25" ht="15.75" customHeight="1"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2:25" ht="15.75" customHeight="1"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2:25" ht="15.75" customHeight="1"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2:25" ht="15.75" customHeight="1"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2:25" ht="15.75" customHeight="1"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2:25" ht="15.75" customHeight="1"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2:25" ht="15.75" customHeight="1"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2:25" ht="15.75" customHeight="1"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2:25" ht="15.75" customHeight="1"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2:25" ht="15.75" customHeight="1"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2:25" ht="15.75" customHeight="1"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2:25" ht="15.75" customHeight="1"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2:25" ht="15.75" customHeight="1"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2:25" ht="15.75" customHeight="1"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2:25" ht="15.75" customHeight="1"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2:25" ht="15.75" customHeight="1"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2:25" ht="15.75" customHeight="1"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2:25" ht="15.75" customHeight="1"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2:25" ht="15.75" customHeight="1"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2:25" ht="15.75" customHeight="1"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2:25" ht="15.75" customHeight="1"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2:25" ht="15.75" customHeight="1"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2:25" ht="15.75" customHeight="1"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2:25" ht="15.75" customHeight="1"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2:25" ht="15.75" customHeight="1"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2:25" ht="15.75" customHeight="1"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2:25" ht="15.75" customHeight="1"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2:25" ht="15.75" customHeight="1"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2:25" ht="15.75" customHeight="1"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2:25" ht="15.75" customHeight="1"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2:25" ht="15.75" customHeight="1"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2:25" ht="15.75" customHeight="1"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2:25" ht="15.75" customHeight="1"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2:25" ht="15.75" customHeight="1"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2:25" ht="15.75" customHeight="1"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2:25" ht="15.75" customHeight="1"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2:25" ht="15.75" customHeight="1"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2:25" ht="15.75" customHeight="1"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2:25" ht="15.75" customHeight="1"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2:25" ht="15.75" customHeight="1"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2:25" ht="15.75" customHeight="1"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2:25" ht="15.75" customHeight="1"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2:25" ht="15.75" customHeight="1"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2:25" ht="15.75" customHeight="1"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2:25" ht="15.75" customHeight="1"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2:25" ht="15.75" customHeight="1"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2:25" ht="15.75" customHeight="1"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2:25" ht="15.75" customHeight="1"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2:25" ht="15.75" customHeight="1"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2:25" ht="15.75" customHeight="1"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2:25" ht="15.75" customHeight="1"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2:25" ht="15.75" customHeight="1"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2:25" ht="15.75" customHeight="1"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2:25" ht="15.75" customHeight="1"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2:25" ht="15.75" customHeight="1"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2:25" ht="15.75" customHeight="1"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2:25" ht="15.75" customHeight="1"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2:25" ht="15.75" customHeight="1"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2:25" ht="15.75" customHeight="1"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2:25" ht="15.75" customHeight="1"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2:25" ht="15.75" customHeight="1"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2:25" ht="15.75" customHeight="1"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2:25" ht="15.75" customHeight="1"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2:25" ht="15.75" customHeight="1"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2:25" ht="15.75" customHeight="1"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2:25" ht="15.75" customHeight="1"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2:25" ht="15.75" customHeight="1"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2:25" ht="15.75" customHeight="1"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2:25" ht="15.75" customHeight="1"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2:25" ht="15.75" customHeight="1"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2:25" ht="15.75" customHeight="1"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2:25" ht="15.75" customHeight="1"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2:25" ht="15.75" customHeight="1"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2:25" ht="15.75" customHeight="1"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2:25" ht="15.75" customHeight="1"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2:25" ht="15.75" customHeight="1"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2:25" ht="15.75" customHeight="1"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2:25" ht="15.75" customHeight="1"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2:25" ht="15.75" customHeight="1"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2:25" ht="15.75" customHeight="1"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2:25" ht="15.75" customHeight="1"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2:25" ht="15.75" customHeight="1"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2:25" ht="15.75" customHeight="1"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2:25" ht="15.75" customHeight="1"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2:25" ht="15.75" customHeight="1"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2:25" ht="15.75" customHeight="1"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2:25" ht="15.75" customHeight="1"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2:25" ht="15.75" customHeight="1"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2:25" ht="15.75" customHeight="1"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2:25" ht="15.75" customHeight="1"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2:25" ht="15.75" customHeight="1"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2:25" ht="15.75" customHeight="1"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2:25" ht="15.75" customHeight="1"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2:25" ht="15.75" customHeight="1"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2:25" ht="15.75" customHeight="1"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2:25" ht="15.75" customHeight="1"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2:25" ht="15.75" customHeight="1"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2:25" ht="15.75" customHeight="1"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2:25" ht="15.75" customHeight="1"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2:25" ht="15.75" customHeight="1"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2:25" ht="15.75" customHeight="1"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2:25" ht="15.75" customHeight="1"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2:25" ht="15.75" customHeight="1"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2:25" ht="15.75" customHeight="1"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2:25" ht="15.75" customHeight="1"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2:25" ht="15.75" customHeight="1"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2:25" ht="15.75" customHeight="1"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2:25" ht="15.75" customHeight="1"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2:25" ht="15.75" customHeight="1"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2:25" ht="15.75" customHeight="1"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2:25" ht="15.75" customHeight="1"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2:25" ht="15.75" customHeight="1"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2:25" ht="15.75" customHeight="1"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2:25" ht="15.75" customHeight="1"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2:25" ht="15.75" customHeight="1"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2:25" ht="15.75" customHeight="1"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2:25" ht="15.75" customHeight="1"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2:25" ht="15.75" customHeight="1"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2:25" ht="15.75" customHeight="1"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2:25" ht="15.75" customHeight="1"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2:25" ht="15.75" customHeight="1"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2:25" ht="15.75" customHeight="1"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2:25" ht="15.75" customHeight="1"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2:25" ht="15.75" customHeight="1"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2:25" ht="15.75" customHeight="1"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2:25" ht="15.75" customHeight="1"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2:25" ht="15.75" customHeight="1"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2:25" ht="15.75" customHeight="1"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2:25" ht="15.75" customHeight="1"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2:25" ht="15.75" customHeight="1"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2:25" ht="15.75" customHeight="1"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2:25" ht="15.75" customHeight="1"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2:25" ht="15.75" customHeight="1"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2:25" ht="15.75" customHeight="1"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2:25" ht="15.75" customHeight="1"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2:25" ht="15.75" customHeight="1"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2:25" ht="15.75" customHeight="1"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2:25" ht="15.75" customHeight="1"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2:25" ht="15.75" customHeight="1"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2:25" ht="15.75" customHeight="1"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2:25" ht="15.75" customHeight="1"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2:25" ht="15.75" customHeight="1"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2:25" ht="15.75" customHeight="1"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2:25" ht="15.75" customHeight="1"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2:25" ht="15.75" customHeight="1"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2:25" ht="15.75" customHeight="1"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2:25" ht="15.75" customHeight="1"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2:25" ht="15.75" customHeight="1"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2:25" ht="15.75" customHeight="1"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2:25" ht="15.75" customHeight="1"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2:25" ht="15.75" customHeight="1"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2:25" ht="15.75" customHeight="1"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2:25" ht="15.75" customHeight="1"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2:25" ht="15.75" customHeight="1"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2:25" ht="15.75" customHeight="1"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2:25" ht="15.75" customHeight="1"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2:25" ht="15.75" customHeight="1"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2:25" ht="15.75" customHeight="1"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2:25" ht="15.75" customHeight="1"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2:25" ht="15.75" customHeight="1"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2:25" ht="15.75" customHeight="1"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2:25" ht="15.75" customHeight="1"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2:25" ht="15.75" customHeight="1"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2:25" ht="15.75" customHeight="1"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2:25" ht="15.75" customHeight="1"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2:25" ht="15.75" customHeight="1"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2:25" ht="15.75" customHeight="1"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2:25" ht="15.75" customHeight="1"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2:25" ht="15.75" customHeight="1"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2:25" ht="15.75" customHeight="1"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2:25" ht="15.75" customHeight="1"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2:25" ht="15.75" customHeight="1"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2:25" ht="15.75" customHeight="1"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2:25" ht="15.75" customHeight="1"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2:25" ht="15.75" customHeight="1"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2:25" ht="15.75" customHeight="1"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2:25" ht="15.75" customHeight="1"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2:25" ht="15.75" customHeight="1"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2:25" ht="15.75" customHeight="1"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2:25" ht="15.75" customHeight="1"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2:25" ht="15.75" customHeight="1"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2:25" ht="15.75" customHeight="1"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2:25" ht="15.75" customHeight="1"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2:25" ht="15.75" customHeight="1"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2:25" ht="15.75" customHeight="1"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2:25" ht="15.75" customHeight="1"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2:25" ht="15.75" customHeight="1"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2:25" ht="15.75" customHeight="1"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2:25" ht="15.75" customHeight="1"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2:25" ht="15.75" customHeight="1"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2:25" ht="15.75" customHeight="1"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2:25" ht="15.75" customHeight="1"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2:25" ht="15.75" customHeight="1"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2:25" ht="15.75" customHeight="1"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2:25" ht="15.75" customHeight="1"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2:25" ht="15.75" customHeight="1"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2:25" ht="15.75" customHeight="1"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2:25" ht="15.75" customHeight="1"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2:25" ht="15.75" customHeight="1"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2:25" ht="15.75" customHeight="1"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2:25" ht="15.75" customHeight="1"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2:25" ht="15.75" customHeight="1"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2:25" ht="15.75" customHeight="1"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2:25" ht="15.75" customHeight="1"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2:25" ht="15.75" customHeight="1"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2:25" ht="15.75" customHeight="1"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2:25" ht="15.75" customHeight="1"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2:25" ht="15.75" customHeight="1"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2:25" ht="15.75" customHeight="1"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2:25" ht="15.75" customHeight="1"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2:25" ht="15.75" customHeight="1"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2:25" ht="15.75" customHeight="1"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2:25" ht="15.75" customHeight="1"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2:25" ht="15.75" customHeight="1"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2:25" ht="15.75" customHeight="1"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2:25" ht="15.75" customHeight="1"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2:25" ht="15.75" customHeight="1"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2:25" ht="15.75" customHeight="1"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2:25" ht="15.75" customHeight="1"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2:25" ht="15.75" customHeight="1"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2:25" ht="15.75" customHeight="1"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2:25" ht="15.75" customHeight="1"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2:25" ht="15.75" customHeight="1"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2:25" ht="15.75" customHeight="1"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2:25" ht="15.75" customHeight="1"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2:25" ht="15.75" customHeight="1"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2:25" ht="15.75" customHeight="1"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2:25" ht="15.75" customHeight="1"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2:25" ht="15.75" customHeight="1"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2:25" ht="15.75" customHeight="1"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2:25" ht="15.75" customHeight="1"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2:25" ht="15.75" customHeight="1"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2:25" ht="15.75" customHeight="1"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2:25" ht="15.75" customHeight="1"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2:25" ht="15.75" customHeight="1"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2:25" ht="15.75" customHeight="1"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2:25" ht="15.75" customHeight="1"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2:25" ht="15.75" customHeight="1"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2:25" ht="15.75" customHeight="1"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2:25" ht="15.75" customHeight="1"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2:25" ht="15.75" customHeight="1"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2:25" ht="15.75" customHeight="1"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2:25" ht="15.75" customHeight="1"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2:25" ht="15.75" customHeight="1"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2:25" ht="15.75" customHeight="1"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2:25" ht="15.75" customHeight="1"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2:25" ht="15.75" customHeight="1"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2:25" ht="15.75" customHeight="1"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2:25" ht="15.75" customHeight="1"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2:25" ht="15.75" customHeight="1"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2:25" ht="15.75" customHeight="1"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2:25" ht="15.75" customHeight="1"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2:25" ht="15.75" customHeight="1"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2:25" ht="15.75" customHeight="1"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2:25" ht="15.75" customHeight="1"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2:25" ht="15.75" customHeight="1"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2:25" ht="15.75" customHeight="1"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2:25" ht="15.75" customHeight="1"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2:25" ht="15.75" customHeight="1"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2:25" ht="15.75" customHeight="1"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2:25" ht="15.75" customHeight="1"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2:25" ht="15.75" customHeight="1"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2:25" ht="15.75" customHeight="1"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2:25" ht="15.75" customHeight="1"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2:25" ht="15.75" customHeight="1"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2:25" ht="15.75" customHeight="1"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2:25" ht="15.75" customHeight="1"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2:25" ht="15.75" customHeight="1"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2:25" ht="15.75" customHeight="1"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2:25" ht="15.75" customHeight="1"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2:25" ht="15.75" customHeight="1"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2:25" ht="15.75" customHeight="1"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2:25" ht="15.75" customHeight="1"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2:25" ht="15.75" customHeight="1"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2:25" ht="15.75" customHeight="1"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2:25" ht="15.75" customHeight="1"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2:25" ht="15.75" customHeight="1"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2:25" ht="15.75" customHeight="1"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2:25" ht="15.75" customHeight="1"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2:25" ht="15.75" customHeight="1"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2:25" ht="15.75" customHeight="1"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2:25" ht="15.75" customHeight="1"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2:25" ht="15.75" customHeight="1"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2:25" ht="15.75" customHeight="1"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2:25" ht="15.75" customHeight="1"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2:25" ht="15.75" customHeight="1"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2:25" ht="15.75" customHeight="1"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2:25" ht="15.75" customHeight="1"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2:25" ht="15.75" customHeight="1"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2:25" ht="15.75" customHeight="1"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2:25" ht="15.75" customHeight="1"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2:25" ht="15.75" customHeight="1"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2:25" ht="15.75" customHeight="1"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2:25" ht="15.75" customHeight="1"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2:25" ht="15.75" customHeight="1"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2:25" ht="15.75" customHeight="1"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2:25" ht="15.75" customHeight="1"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2:25" ht="15.75" customHeight="1"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2:25" ht="15.75" customHeight="1"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2:25" ht="15.75" customHeight="1"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2:25" ht="15.75" customHeight="1"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2:25" ht="15.75" customHeight="1"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2:25" ht="15.75" customHeight="1"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2:25" ht="15.75" customHeight="1"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2:25" ht="15.75" customHeight="1"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2:25" ht="15.75" customHeight="1"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2:25" ht="15.75" customHeight="1"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2:25" ht="15.75" customHeight="1"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2:25" ht="15.75" customHeight="1"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2:25" ht="15.75" customHeight="1"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2:25" ht="15.75" customHeight="1"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2:25" ht="15.75" customHeight="1"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2:25" ht="15.75" customHeight="1"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2:25" ht="15.75" customHeight="1"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2:25" ht="15.75" customHeight="1"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2:25" ht="15.75" customHeight="1"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2:25" ht="15.75" customHeight="1"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2:25" ht="15.75" customHeight="1"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2:25" ht="15.75" customHeight="1"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2:25" ht="15.75" customHeight="1"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2:25" ht="15.75" customHeight="1"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2:25" ht="15.75" customHeight="1"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2:25" ht="15.75" customHeight="1"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2:25" ht="15.75" customHeight="1"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2:25" ht="15.75" customHeight="1"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2:25" ht="15.75" customHeight="1"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2:25" ht="15.75" customHeight="1"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2:25" ht="15.75" customHeight="1"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2:25" ht="15.75" customHeight="1"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2:25" ht="15.75" customHeight="1"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2:25" ht="15.75" customHeight="1"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2:25" ht="15.75" customHeight="1"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2:25" ht="15.75" customHeight="1"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2:25" ht="15.75" customHeight="1"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2:25" ht="15.75" customHeight="1"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2:25" ht="15.75" customHeight="1"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2:25" ht="15.75" customHeight="1"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2:25" ht="15.75" customHeight="1"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2:25" ht="15.75" customHeight="1"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2:25" ht="15.75" customHeight="1"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2:25" ht="15.75" customHeight="1"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2:25" ht="15.75" customHeight="1"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2:25" ht="15.75" customHeight="1"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2:25" ht="15.75" customHeight="1"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2:25" ht="15.75" customHeight="1"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2:25" ht="15.75" customHeight="1"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2:25" ht="15.75" customHeight="1"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2:25" ht="15.75" customHeight="1"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2:25" ht="15.75" customHeight="1"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2:25" ht="15.75" customHeight="1"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2:25" ht="15.75" customHeight="1"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2:25" ht="15.75" customHeight="1"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2:25" ht="15.75" customHeight="1"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2:25" ht="15.75" customHeight="1"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2:25" ht="15.75" customHeight="1"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2:25" ht="15.75" customHeight="1"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2:25" ht="15.75" customHeight="1"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2:25" ht="15.75" customHeight="1"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2:25" ht="15.75" customHeight="1"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2:25" ht="15.75" customHeight="1"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2:25" ht="15.75" customHeight="1"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2:25" ht="15.75" customHeight="1"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2:25" ht="15.75" customHeight="1"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2:25" ht="15.75" customHeight="1"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2:25" ht="15.75" customHeight="1"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2:25" ht="15.75" customHeight="1"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2:25" ht="15.75" customHeight="1"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2:25" ht="15.75" customHeight="1"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2:25" ht="15.75" customHeight="1"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2:25" ht="15.75" customHeight="1"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2:25" ht="15.75" customHeight="1"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2:25" ht="15.75" customHeight="1"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2:25" ht="15.75" customHeight="1"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2:25" ht="15.75" customHeight="1"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2:25" ht="15.75" customHeight="1"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2:25" ht="15.75" customHeight="1"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2:25" ht="15.75" customHeight="1"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2:25" ht="15.75" customHeight="1"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2:25" ht="15.75" customHeight="1"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2:25" ht="15.75" customHeight="1"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2:25" ht="15.75" customHeight="1"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2:25" ht="15.75" customHeight="1"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2:25" ht="15.75" customHeight="1"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2:25" ht="15.75" customHeight="1"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2:25" ht="15.75" customHeight="1"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2:25" ht="15.75" customHeight="1"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2:25" ht="15.75" customHeight="1"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2:25" ht="15.75" customHeight="1"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2:25" ht="15.75" customHeight="1"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2:25" ht="15.75" customHeight="1"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2:25" ht="15.75" customHeight="1"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2:25" ht="15.75" customHeight="1"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2:25" ht="15.75" customHeight="1"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2:25" ht="15.75" customHeight="1"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2:25" ht="15.75" customHeight="1"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2:25" ht="15.75" customHeight="1"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2:25" ht="15.75" customHeight="1"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2:25" ht="15.75" customHeight="1"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2:25" ht="15.75" customHeight="1"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2:25" ht="15.75" customHeight="1"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2:25" ht="15.75" customHeight="1"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2:25" ht="15.75" customHeight="1"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2:25" ht="15.75" customHeight="1"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2:25" ht="15.75" customHeight="1"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2:25" ht="15.75" customHeight="1"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2:25" ht="15.75" customHeight="1"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2:25" ht="15.75" customHeight="1"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2:25" ht="15.75" customHeight="1"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2:25" ht="15.75" customHeight="1"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2:25" ht="15.75" customHeight="1"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2:25" ht="15.75" customHeight="1"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2:25" ht="15.75" customHeight="1"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2:25" ht="15.75" customHeight="1"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2:25" ht="15.75" customHeight="1"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2:25" ht="15.75" customHeight="1"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2:25" ht="15.75" customHeight="1"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2:25" ht="15.75" customHeight="1"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2:25" ht="15.75" customHeight="1"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2:25" ht="15.75" customHeight="1"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2:25" ht="15.75" customHeight="1"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2:25" ht="15.75" customHeight="1"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2:25" ht="15.75" customHeight="1"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2:25" ht="15.75" customHeight="1"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2:25" ht="15.75" customHeight="1"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2:25" ht="15.75" customHeight="1"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2:25" ht="15.75" customHeight="1"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2:25" ht="15.75" customHeight="1"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2:25" ht="15.75" customHeight="1"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2:25" ht="15.75" customHeight="1"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2:25" ht="15.75" customHeight="1"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2:25" ht="15.75" customHeight="1"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2:25" ht="15.75" customHeight="1"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2:25" ht="15.75" customHeight="1"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2:25" ht="15.75" customHeight="1"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2:25" ht="15.75" customHeight="1"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2:25" ht="15.75" customHeight="1"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2:25" ht="15.75" customHeight="1"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2:25" ht="15.75" customHeight="1"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2:25" ht="15.75" customHeight="1"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2:25" ht="15.75" customHeight="1"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2:25" ht="15.75" customHeight="1"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2:25" ht="15.75" customHeight="1"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2:25" ht="15.75" customHeight="1"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2:25" ht="15.75" customHeight="1"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2:25" ht="15.75" customHeight="1"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2:25" ht="15.75" customHeight="1"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2:25" ht="15.75" customHeight="1"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2:25" ht="15.75" customHeight="1"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2:25" ht="15.75" customHeight="1"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2:25" ht="15.75" customHeight="1"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2:25" ht="15.75" customHeight="1"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2:25" ht="15.75" customHeight="1"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2:25" ht="15.75" customHeight="1"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2:25" ht="15.75" customHeight="1"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2:25" ht="15.75" customHeight="1"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2:25" ht="15.75" customHeight="1"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2:25" ht="15.75" customHeight="1"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2:25" ht="15.75" customHeight="1"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2:25" ht="15.75" customHeight="1"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2:25" ht="15.75" customHeight="1"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2:25" ht="15.75" customHeight="1"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2:25" ht="15.75" customHeight="1"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2:25" ht="15.75" customHeight="1"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2:25" ht="15.75" customHeight="1"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2:25" ht="15.75" customHeight="1"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2:25" ht="15.75" customHeight="1"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2:25" ht="15.75" customHeight="1"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2:25" ht="15.75" customHeight="1"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2:25" ht="15.75" customHeight="1"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2:25" ht="15.75" customHeight="1"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2:25" ht="15.75" customHeight="1"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2:25" ht="15.75" customHeight="1"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2:25" ht="15.75" customHeight="1"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2:25" ht="15.75" customHeight="1"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2:25" ht="15.75" customHeight="1"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2:25" ht="15.75" customHeight="1"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2:25" ht="15.75" customHeight="1"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2:25" ht="15.75" customHeight="1"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2:25" ht="15.75" customHeight="1"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2:25" ht="15.75" customHeight="1"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2:25" ht="15.75" customHeight="1"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2:25" ht="15.75" customHeight="1"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2:25" ht="15.75" customHeight="1"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2:25" ht="15.75" customHeight="1"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2:25" ht="15.75" customHeight="1"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2:25" ht="15.75" customHeight="1"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2:25" ht="15.75" customHeight="1"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2:25" ht="15.75" customHeight="1"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2:25" ht="15.75" customHeight="1"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2:25" ht="15.75" customHeight="1"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2:25" ht="15.75" customHeight="1"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2:25" ht="15.75" customHeight="1"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2:25" ht="15.75" customHeight="1"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2:25" ht="15.75" customHeight="1"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2:25" ht="15.75" customHeight="1"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2:25" ht="15.75" customHeight="1"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2:25" ht="15.75" customHeight="1"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2:25" ht="15.75" customHeight="1"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2:25" ht="15.75" customHeight="1"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2:25" ht="15.75" customHeight="1"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2:25" ht="15.75" customHeight="1"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2:25" ht="15.75" customHeight="1"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2:25" ht="15.75" customHeight="1"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2:25" ht="15.75" customHeight="1"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2:25" ht="15.75" customHeight="1"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2:25" ht="15.75" customHeight="1"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2:25" ht="15.75" customHeight="1"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2:25" ht="15.75" customHeight="1"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2:25" ht="15.75" customHeight="1"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2:25" ht="15.75" customHeight="1"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2:25" ht="15.75" customHeight="1"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2:25" ht="15.75" customHeight="1"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2:25" ht="15.75" customHeight="1"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2:25" ht="15.75" customHeight="1"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2:25" ht="15.75" customHeight="1"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2:25" ht="15.75" customHeight="1"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2:25" ht="15.75" customHeight="1"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2:25" ht="15.75" customHeight="1"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2:25" ht="15.75" customHeight="1"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2:25" ht="15.75" customHeight="1"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2:25" ht="15.75" customHeight="1"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2:25" ht="15.75" customHeight="1"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2:25" ht="15.75" customHeight="1"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2:25" ht="15.75" customHeight="1"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2:25" ht="15.75" customHeight="1"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2:25" ht="15.75" customHeight="1"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2:25" ht="15.75" customHeight="1"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2:25" ht="15.75" customHeight="1"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2:25" ht="15.75" customHeight="1"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2:25" ht="15.75" customHeight="1"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2:25" ht="15.75" customHeight="1"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2:25" ht="15.75" customHeight="1"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2:25" ht="15.75" customHeight="1"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2:25" ht="15.75" customHeight="1"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2:25" ht="15.75" customHeight="1"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2:25" ht="15.75" customHeight="1"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2:25" ht="15.75" customHeight="1"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2:25" ht="15.75" customHeight="1"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2:25" ht="15.75" customHeight="1"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2:25" ht="15.75" customHeight="1"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2:25" ht="15.75" customHeight="1"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2:25" ht="15.75" customHeight="1"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2:25" ht="15.75" customHeight="1"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2:25" ht="15.75" customHeight="1"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2:25" ht="15.75" customHeight="1"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2:25" ht="15.75" customHeight="1"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2:25" ht="15.75" customHeight="1"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2:25" ht="15.75" customHeight="1"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2:25" ht="15.75" customHeight="1"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2:25" ht="15.75" customHeight="1"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2:25" ht="15.75" customHeight="1"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2:25" ht="15.75" customHeight="1"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2:25" ht="15.75" customHeight="1"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2:25" ht="15.75" customHeight="1"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2:25" ht="15.75" customHeight="1"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2:25" ht="15.75" customHeight="1"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2:25" ht="15.75" customHeight="1"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2:25" ht="15.75" customHeight="1"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2:25" ht="15.75" customHeight="1"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2:25" ht="15.75" customHeight="1"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2:25" ht="15.75" customHeight="1"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2:25" ht="15.75" customHeight="1"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2:25" ht="15.75" customHeight="1"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2:25" ht="15.75" customHeight="1"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2:25" ht="15.75" customHeight="1"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2:25" ht="15.75" customHeight="1"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2:25" ht="15.75" customHeight="1"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2:25" ht="15.75" customHeight="1"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2:25" ht="15.75" customHeight="1"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2:25" ht="15.75" customHeight="1"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2:25" ht="15.75" customHeight="1"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2:25" ht="15.75" customHeight="1"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2:25" ht="15.75" customHeight="1"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2:25" ht="15.75" customHeight="1"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2:25" ht="15.75" customHeight="1"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2:25" ht="15.75" customHeight="1"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2:25" ht="15.75" customHeight="1"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2:25" ht="15.75" customHeight="1"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2:25" ht="15.75" customHeight="1"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2:25" ht="15.75" customHeight="1"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2:25" ht="15.75" customHeight="1"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2:25" ht="15.75" customHeight="1"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2:25" ht="15.75" customHeight="1"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2:25" ht="15.75" customHeight="1"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2:25" ht="15.75" customHeight="1"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2:25" ht="15.75" customHeight="1"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2:25" ht="15.75" customHeight="1"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2:25" ht="15.75" customHeight="1"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2:25" ht="15.75" customHeight="1"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2:25" ht="15.75" customHeight="1"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2:25" ht="15.75" customHeight="1"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2:25" ht="15.75" customHeight="1"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2:25" ht="15.75" customHeight="1"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2:25" ht="15.75" customHeight="1"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2:25" ht="15.75" customHeight="1"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2:25" ht="15.75" customHeight="1"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2:25" ht="15.75" customHeight="1"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2:25" ht="15.75" customHeight="1"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2:25" ht="15.75" customHeight="1"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2:25" ht="15.75" customHeight="1"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2:25" ht="15.75" customHeight="1"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2:25" ht="15.75" customHeight="1"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2:25" ht="15.75" customHeight="1"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2:25" ht="15.75" customHeight="1"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2:25" ht="15.75" customHeight="1"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2:25" ht="15.75" customHeight="1"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2:25" ht="15.75" customHeight="1"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2:25" ht="15.75" customHeight="1"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2:25" ht="15.75" customHeight="1"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2:25" ht="15.75" customHeight="1"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2:25" ht="15.75" customHeight="1"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2:25" ht="15.75" customHeight="1"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2:25" ht="15.75" customHeight="1"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2:25" ht="15.75" customHeight="1"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2:25" ht="15.75" customHeight="1"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2:25" ht="15.75" customHeight="1"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2:25" ht="15.75" customHeight="1"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2:25" ht="15.75" customHeight="1"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2:25" ht="15.75" customHeight="1"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2:25" ht="15.75" customHeight="1"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2:25" ht="15.75" customHeight="1"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2:25" ht="15.75" customHeight="1"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2:25" ht="15.75" customHeight="1"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2:25" ht="15.75" customHeight="1"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2:25" ht="15.75" customHeight="1"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2:25" ht="15.75" customHeight="1"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2:25" ht="15.75" customHeight="1"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2:25" ht="15.75" customHeight="1"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2:25" ht="15.75" customHeight="1"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2:25" ht="15.75" customHeight="1"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2:25" ht="15.75" customHeight="1"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2:25" ht="15.75" customHeight="1"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2:25" ht="15.75" customHeight="1"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2:25" ht="15.75" customHeight="1"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2:25" ht="15.75" customHeight="1"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2:25" ht="15.75" customHeight="1"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2:25" ht="15.75" customHeight="1"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2:25" ht="15.75" customHeight="1"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2:25" ht="15.75" customHeight="1"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2:25" ht="15.75" customHeight="1"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2:25" ht="15.75" customHeight="1"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2:25" ht="15.75" customHeight="1"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2:25" ht="15.75" customHeight="1"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2:25" ht="15.75" customHeight="1"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2:25" ht="15.75" customHeight="1"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2:25" ht="15.75" customHeight="1"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2:25" ht="15.75" customHeight="1"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2:25" ht="15.75" customHeight="1"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2:25" ht="15.75" customHeight="1"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2:25" ht="15.75" customHeight="1"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2:25" ht="15.75" customHeight="1"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2:25" ht="15.75" customHeight="1"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2:25" ht="15.75" customHeight="1"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2:25" ht="15.75" customHeight="1"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2:25" ht="15.75" customHeight="1"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2:25" ht="15.75" customHeight="1"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2:25" ht="15.75" customHeight="1"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2:25" ht="15.75" customHeight="1"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2:25" ht="15.75" customHeight="1"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2:25" ht="15.75" customHeight="1"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2:25" ht="15.75" customHeight="1"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2:25" ht="15.75" customHeight="1"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2:25" ht="15.75" customHeight="1"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2:25" ht="15.75" customHeight="1"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2:25" ht="15.75" customHeight="1"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2:25" ht="15.75" customHeight="1"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2:25" ht="15.75" customHeight="1"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2:25" ht="15.75" customHeight="1"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2:25" ht="15.75" customHeight="1"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2:25" ht="15.75" customHeight="1"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2:25" ht="15.75" customHeight="1"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2:25" ht="15.75" customHeight="1"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2:25" ht="15.75" customHeight="1"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2:25" ht="15.75" customHeight="1"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2:25" ht="15.75" customHeight="1"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2:25" ht="15.75" customHeight="1"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2:25" ht="15.75" customHeight="1"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2:25" ht="15.75" customHeight="1"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2:25" ht="15.75" customHeight="1"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2:25" ht="15.75" customHeight="1"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2:25" ht="15.75" customHeight="1"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2:25" ht="15.75" customHeight="1"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2:25" ht="15.75" customHeight="1"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2:25" ht="15.75" customHeight="1"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2:25" ht="15.75" customHeight="1"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2:25" ht="15.75" customHeight="1"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2:25" ht="15.75" customHeight="1"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2:25" ht="15.75" customHeight="1"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2:25" ht="15.75" customHeight="1"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2:25" ht="15.75" customHeight="1"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2:25" ht="15.75" customHeight="1"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2:25" ht="15.75" customHeight="1"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2:25" ht="15.75" customHeight="1"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2:25" ht="15.75" customHeight="1"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2:25" ht="15.75" customHeight="1"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2:25" ht="15.75" customHeight="1"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2:25" ht="15.75" customHeight="1"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2:25" ht="15.75" customHeight="1"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2:25" ht="15.75" customHeight="1"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2:25" ht="15.75" customHeight="1"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2:25" ht="15.75" customHeight="1"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2:25" ht="15.75" customHeight="1"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2:25" ht="15.75" customHeight="1"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2:25" ht="15.75" customHeight="1"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2:25" ht="15.75" customHeight="1"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2:25" ht="15.75" customHeight="1"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2:25" ht="15.75" customHeight="1"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2:25" ht="15.75" customHeight="1"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2:25" ht="15.75" customHeight="1"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2:25" ht="15.75" customHeight="1"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2:25" ht="15.75" customHeight="1"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2:25" ht="15.75" customHeight="1"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2:25" ht="15.75" customHeight="1"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2:25" ht="15.75" customHeight="1"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2:25" ht="15.75" customHeight="1"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2:25" ht="15.75" customHeight="1"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2:25" ht="15.75" customHeight="1"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2:25" ht="15.75" customHeight="1"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2:25" ht="15.75" customHeight="1"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2:25" ht="15.75" customHeight="1"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2:25" ht="15.75" customHeight="1"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2:25" ht="15.75" customHeight="1"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2:25" ht="15.75" customHeight="1"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2:25" ht="15.75" customHeight="1"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2:25" ht="15.75" customHeight="1"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2:25" ht="15.75" customHeight="1"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2:25" ht="15.75" customHeight="1"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2:25" ht="15.75" customHeight="1"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2:25" ht="15.75" customHeight="1"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2:25" ht="15.75" customHeight="1"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2:25" ht="15.75" customHeight="1"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2:25" ht="15.75" customHeight="1"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2:25" ht="15.75" customHeight="1"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2:25" ht="15.75" customHeight="1"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2:25" ht="15.75" customHeight="1"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2:25" ht="15.75" customHeight="1"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2:25" ht="15.75" customHeight="1"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2:25" ht="15.75" customHeight="1"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2:25" ht="15.75" customHeight="1"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2:25" ht="15.75" customHeight="1"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2:25" ht="15.75" customHeight="1"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2:25" ht="15.75" customHeight="1"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2:25" ht="15.75" customHeight="1"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2:25" ht="15.75" customHeight="1"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2:25" ht="15.75" customHeight="1"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2:25" ht="15.75" customHeight="1"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2:25" ht="15.75" customHeight="1"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2:25" ht="15.75" customHeight="1"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2:25" ht="15.75" customHeight="1"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2:25" ht="15.75" customHeight="1"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2:25" ht="15.75" customHeight="1"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2:25" ht="15.75" customHeight="1"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2:25" ht="15.75" customHeight="1"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2:25" ht="15.75" customHeight="1"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2:25" ht="15.75" customHeight="1"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2:25" ht="15.75" customHeight="1"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2:25" ht="15.75" customHeight="1"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2:25" ht="15.75" customHeight="1"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2:25" ht="15.75" customHeight="1"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2:25" ht="15.75" customHeight="1"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2:25" ht="15.75" customHeight="1"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2:25" ht="15.75" customHeight="1"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2:25" ht="15.75" customHeight="1"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2:25" ht="15.75" customHeight="1"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2:25" ht="15.75" customHeight="1"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2:25" ht="15.75" customHeight="1"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2:25" ht="15.75" customHeight="1"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2:25" ht="15.75" customHeight="1"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2:25" ht="15.75" customHeight="1"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2:25" ht="15.75" customHeight="1"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2:25" ht="15.75" customHeight="1"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2:25" ht="15.75" customHeight="1"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2:25" ht="15.75" customHeight="1"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2:25" ht="15.75" customHeight="1"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2:25" ht="15.75" customHeight="1"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2:25" ht="15.75" customHeight="1"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2:25" ht="15.75" customHeight="1"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2:25" ht="15.75" customHeight="1"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2:25" ht="15.75" customHeight="1"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2:25" ht="15.75" customHeight="1"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2:25" ht="15.75" customHeight="1"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2:25" ht="15.75" customHeight="1"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2:25" ht="15.75" customHeight="1"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2:25" ht="15.75" customHeight="1"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2:25" ht="15.75" customHeight="1"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2:25" ht="15.75" customHeight="1"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2:25" ht="15.75" customHeight="1"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2:25" ht="15.75" customHeight="1"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2:25" ht="15.75" customHeight="1"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2:25" ht="15.75" customHeight="1"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2:25" ht="15.75" customHeight="1"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2:25" ht="15.75" customHeight="1"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2:25" ht="15.75" customHeight="1"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2:25" ht="15.75" customHeight="1"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2:25" ht="15.75" customHeight="1"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2:25" ht="15.75" customHeight="1"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2:25" ht="15.75" customHeight="1"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2:25" ht="15.75" customHeight="1"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2:25" ht="15.75" customHeight="1"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2:25" ht="15.75" customHeight="1"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2:25" ht="15.75" customHeight="1"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2:25" ht="15.75" customHeight="1"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2:25" ht="15.75" customHeight="1"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2:25" ht="15.75" customHeight="1"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2:25" ht="15.75" customHeight="1"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2:25" ht="15.75" customHeight="1"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2:25" ht="15.75" customHeight="1"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2:25" ht="15.75" customHeight="1"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2:25" ht="15.75" customHeight="1"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2:25" ht="15.75" customHeight="1"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2:25" ht="15.75" customHeight="1"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2:25" ht="15.75" customHeight="1"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2:25" ht="15.75" customHeight="1"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2:25" ht="15.75" customHeight="1"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2:25" ht="15.75" customHeight="1"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2:25" ht="15.75" customHeight="1"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2:25" ht="15.75" customHeight="1"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2:25" ht="15.75" customHeight="1"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2:25" ht="15.75" customHeight="1"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2:25" ht="15.75" customHeight="1"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2:25" ht="15.75" customHeight="1"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2:25" ht="15.75" customHeight="1"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2:25" ht="15.75" customHeight="1"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2:25" ht="15.75" customHeight="1"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2:25" ht="15.75" customHeight="1"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2:25" ht="15.75" customHeight="1"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2:25" ht="15.75" customHeight="1"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2:25" ht="15.75" customHeight="1"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2:25" ht="15.75" customHeight="1"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2:25" ht="15.75" customHeight="1"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2:25" ht="15.75" customHeight="1"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2:25" ht="15.75" customHeight="1"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2:25" ht="15.75" customHeight="1"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2:25" ht="15.75" customHeight="1"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2:25" ht="15.75" customHeight="1"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2:25" ht="15.75" customHeight="1"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2:25" ht="15.75" customHeight="1"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2:25" ht="15.75" customHeight="1"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2:25" ht="15.75" customHeight="1"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2:25" ht="15.75" customHeight="1"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2:25" ht="15.75" customHeight="1"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2:25" ht="15.75" customHeight="1"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2:25" ht="15.75" customHeight="1"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2:25" ht="15.75" customHeight="1"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2:25" ht="15.75" customHeight="1"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2:25" ht="15.75" customHeight="1"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2:25" ht="15.75" customHeight="1"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2:25" ht="15.75" customHeight="1"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2:25" ht="15.75" customHeight="1"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2:25" ht="15.75" customHeight="1"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2:25" ht="15.75" customHeight="1"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2:25" ht="15.75" customHeight="1"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2:25" ht="15.75" customHeight="1"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2:25" ht="15.75" customHeight="1"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2:25" ht="15.75" customHeight="1"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2:25" ht="15.75" customHeight="1"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2:25" ht="15.75" customHeight="1"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2:25" ht="15.75" customHeight="1"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2:25" ht="15.75" customHeight="1"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2:25" ht="15.75" customHeight="1"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2:25" ht="15.75" customHeight="1"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2:25" ht="15.75" customHeight="1"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2:25" ht="15.75" customHeight="1"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2:25" ht="15.75" customHeight="1"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2:25" ht="15.75" customHeight="1"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2:25" ht="15.75" customHeight="1"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2:25" ht="15.75" customHeight="1"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2:25" ht="15.75" customHeight="1"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2:25" ht="15.75" customHeight="1"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2:25" ht="15.75" customHeight="1"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2:25" ht="15.75" customHeight="1"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2:25" ht="15.75" customHeight="1"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2:25" ht="15.75" customHeight="1"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2:25" ht="15.75" customHeight="1"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2:25" ht="15.75" customHeight="1"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2:25" ht="15.75" customHeight="1"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2:25" ht="15.75" customHeight="1"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2:25" ht="15.75" customHeight="1"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2:25" ht="15.75" customHeight="1"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2:25" ht="15.75" customHeight="1"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2:25" ht="15.75" customHeight="1"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2:25" ht="15.75" customHeight="1"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2:25" ht="15.75" customHeight="1"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2:25" ht="15.75" customHeight="1"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2:25" ht="15.75" customHeight="1"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2:25" ht="15.75" customHeight="1"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2:25" ht="15.75" customHeight="1"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2:25" ht="15.75" customHeight="1"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2:25" ht="15.75" customHeight="1"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2:25" ht="15.75" customHeight="1"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2:25" ht="15.75" customHeight="1"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2:25" ht="15.75" customHeight="1"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2:25" ht="15.75" customHeight="1"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2:25" ht="15.75" customHeight="1"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2:25" ht="15.75" customHeight="1"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2:25" ht="15.75" customHeight="1"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2:25" ht="15.75" customHeight="1"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2:25" ht="15.75" customHeight="1"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2:25" ht="15.75" customHeight="1"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2:25" ht="15.75" customHeight="1"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2:25" ht="15.75" customHeight="1"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2:25" ht="15.75" customHeight="1"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2:25" ht="15.75" customHeight="1"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2:25" ht="15.75" customHeight="1"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2:25" ht="15.75" customHeight="1"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2:25" ht="15.75" customHeight="1"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2:25" ht="15.75" customHeight="1"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2:25" ht="15.75" customHeight="1"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2:25" ht="15.75" customHeight="1"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2:25" ht="15.75" customHeight="1"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2:25" ht="15.75" customHeight="1"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2:25" ht="15.75" customHeight="1"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2:25" ht="15.75" customHeight="1"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2:25" ht="15.75" customHeight="1"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2:25" ht="15.75" customHeight="1"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2:25" ht="15.75" customHeight="1"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2:25" ht="15.75" customHeight="1"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2:25" ht="15.75" customHeight="1"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2:25" ht="15.75" customHeight="1"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2:25" ht="15.75" customHeight="1"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2:25" ht="15.75" customHeight="1"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2:25" ht="15.75" customHeight="1"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2:25" ht="15.75" customHeight="1"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2:25" ht="15.75" customHeight="1"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2:25" ht="15.75" customHeight="1"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2:25" ht="15.75" customHeight="1"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2:25" ht="15.75" customHeight="1"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2:25" ht="15.75" customHeight="1"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2:25" ht="15.75" customHeight="1"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2:25" ht="15.75" customHeight="1"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2:25" ht="15.75" customHeight="1"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2:25" ht="15.75" customHeight="1"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2:25" ht="15.75" customHeight="1"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2:25" ht="15.75" customHeight="1"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2:25" ht="15.75" customHeight="1"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2:25" ht="15.75" customHeight="1"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2:25" ht="15.75" customHeight="1"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2:25" ht="15.75" customHeight="1"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2:25" ht="15.75" customHeight="1"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2:25" ht="15.75" customHeight="1"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2:25" ht="15.75" customHeight="1"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2:25" ht="15.75" customHeight="1"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2:25" ht="15.75" customHeight="1"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2:25" ht="15.75" customHeight="1"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2:25" ht="15.75" customHeight="1"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2:25" ht="15.75" customHeight="1"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2:25" ht="15.75" customHeight="1"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2:25" ht="15.75" customHeight="1"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2:25" ht="15.75" customHeight="1"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2:25" ht="15.75" customHeight="1"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2:25" ht="15.75" customHeight="1"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2:25" ht="15.75" customHeight="1"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2:25" ht="15.75" customHeight="1"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2:25" ht="15.75" customHeight="1"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2:25" ht="15.75" customHeight="1"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2:25" ht="15.75" customHeight="1"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2:25" ht="15.75" customHeight="1"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2:25" ht="15.75" customHeight="1"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2:25" ht="15.75" customHeight="1"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2:25" ht="15.75" customHeight="1"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2:25" ht="15.75" customHeight="1"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2:25" ht="15.75" customHeight="1"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2:25" ht="15.75" customHeight="1"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2:25" ht="15.75" customHeight="1"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2:25" ht="15.75" customHeight="1"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</sheetData>
  <mergeCells count="56">
    <mergeCell ref="S108:V108"/>
    <mergeCell ref="S4:W4"/>
    <mergeCell ref="A3:W3"/>
    <mergeCell ref="M2:W2"/>
    <mergeCell ref="A108:E108"/>
    <mergeCell ref="G108:K108"/>
    <mergeCell ref="M108:Q108"/>
    <mergeCell ref="A14:A16"/>
    <mergeCell ref="A17:A19"/>
    <mergeCell ref="A82:W82"/>
    <mergeCell ref="A107:E107"/>
    <mergeCell ref="G107:K107"/>
    <mergeCell ref="M107:Q107"/>
    <mergeCell ref="S107:V107"/>
    <mergeCell ref="D14:D16"/>
    <mergeCell ref="D17:D19"/>
    <mergeCell ref="A1:W1"/>
    <mergeCell ref="A2:E2"/>
    <mergeCell ref="G2:L2"/>
    <mergeCell ref="G4:L4"/>
    <mergeCell ref="M4:R4"/>
    <mergeCell ref="A4:F4"/>
    <mergeCell ref="E14:E16"/>
    <mergeCell ref="F14:F16"/>
    <mergeCell ref="E17:E19"/>
    <mergeCell ref="F17:F19"/>
    <mergeCell ref="C14:C16"/>
    <mergeCell ref="C17:C19"/>
    <mergeCell ref="K14:K16"/>
    <mergeCell ref="L14:L16"/>
    <mergeCell ref="I17:I19"/>
    <mergeCell ref="J17:J19"/>
    <mergeCell ref="K17:K19"/>
    <mergeCell ref="L17:L19"/>
    <mergeCell ref="G14:G16"/>
    <mergeCell ref="G17:G19"/>
    <mergeCell ref="T14:T16"/>
    <mergeCell ref="T17:T19"/>
    <mergeCell ref="U14:U16"/>
    <mergeCell ref="U17:U19"/>
    <mergeCell ref="O14:O16"/>
    <mergeCell ref="P14:P16"/>
    <mergeCell ref="Q14:Q16"/>
    <mergeCell ref="R14:R16"/>
    <mergeCell ref="O17:O19"/>
    <mergeCell ref="P17:P19"/>
    <mergeCell ref="Q17:Q19"/>
    <mergeCell ref="R17:R19"/>
    <mergeCell ref="I14:I16"/>
    <mergeCell ref="J14:J16"/>
    <mergeCell ref="M14:M16"/>
    <mergeCell ref="M17:M19"/>
    <mergeCell ref="W14:W16"/>
    <mergeCell ref="V17:V19"/>
    <mergeCell ref="W17:W19"/>
    <mergeCell ref="V14:V16"/>
  </mergeCells>
  <pageMargins left="0.7" right="0.7" top="0.75" bottom="0.75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ISABELA TANGARIFE OSORNO</dc:creator>
  <cp:lastModifiedBy>Carlos Alberto Arroyo Padilla</cp:lastModifiedBy>
  <dcterms:created xsi:type="dcterms:W3CDTF">2015-06-05T18:19:34Z</dcterms:created>
  <dcterms:modified xsi:type="dcterms:W3CDTF">2026-04-29T21:56:37Z</dcterms:modified>
</cp:coreProperties>
</file>