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UAN FRANCO\2023\ESTUDIOS PREVIOS\MANTENIMIENTO DE AIRES ACONDICIONADOS\"/>
    </mc:Choice>
  </mc:AlternateContent>
  <xr:revisionPtr revIDLastSave="0" documentId="8_{D88F517B-9EDA-41A5-8CAA-0404A0B93F6E}" xr6:coauthVersionLast="36" xr6:coauthVersionMax="36" xr10:uidLastSave="{00000000-0000-0000-0000-000000000000}"/>
  <bookViews>
    <workbookView xWindow="0" yWindow="0" windowWidth="28800" windowHeight="10725" xr2:uid="{00000000-000D-0000-FFFF-FFFF00000000}"/>
  </bookViews>
  <sheets>
    <sheet name="TABLA COTIZACIÓN" sheetId="1" r:id="rId1"/>
  </sheets>
  <definedNames>
    <definedName name="_xlnm._FilterDatabase" localSheetId="0" hidden="1">'TABLA COTIZACIÓN'!$A$2:$K$91</definedName>
  </definedNames>
  <calcPr calcId="191029"/>
</workbook>
</file>

<file path=xl/calcChain.xml><?xml version="1.0" encoding="utf-8"?>
<calcChain xmlns="http://schemas.openxmlformats.org/spreadsheetml/2006/main">
  <c r="Y85" i="1" l="1"/>
  <c r="T88" i="1" l="1"/>
  <c r="U88" i="1" s="1"/>
  <c r="V88" i="1" s="1"/>
  <c r="W88" i="1" s="1"/>
  <c r="T87" i="1"/>
  <c r="T84" i="1"/>
  <c r="T83" i="1"/>
  <c r="T82" i="1"/>
  <c r="T81" i="1"/>
  <c r="T80" i="1"/>
  <c r="T79" i="1"/>
  <c r="T78" i="1"/>
  <c r="U78" i="1" s="1"/>
  <c r="V78" i="1" s="1"/>
  <c r="W78" i="1" s="1"/>
  <c r="T77" i="1"/>
  <c r="T75" i="1"/>
  <c r="T74" i="1"/>
  <c r="U74" i="1" s="1"/>
  <c r="V74" i="1" s="1"/>
  <c r="W74" i="1" s="1"/>
  <c r="T72" i="1"/>
  <c r="U72" i="1" s="1"/>
  <c r="V72" i="1" s="1"/>
  <c r="W72" i="1" s="1"/>
  <c r="T70" i="1"/>
  <c r="T69" i="1"/>
  <c r="T68" i="1"/>
  <c r="T67" i="1"/>
  <c r="T66" i="1"/>
  <c r="T64" i="1"/>
  <c r="T63" i="1"/>
  <c r="T62" i="1"/>
  <c r="U62" i="1" s="1"/>
  <c r="V62" i="1" s="1"/>
  <c r="W62" i="1" s="1"/>
  <c r="T61" i="1"/>
  <c r="T60" i="1"/>
  <c r="T58" i="1"/>
  <c r="U58" i="1" s="1"/>
  <c r="V58" i="1" s="1"/>
  <c r="W58" i="1" s="1"/>
  <c r="T57" i="1"/>
  <c r="U57" i="1" s="1"/>
  <c r="V57" i="1" s="1"/>
  <c r="W57" i="1" s="1"/>
  <c r="T56" i="1"/>
  <c r="T55" i="1"/>
  <c r="T54" i="1"/>
  <c r="T53" i="1"/>
  <c r="T51" i="1"/>
  <c r="T50" i="1"/>
  <c r="T49" i="1"/>
  <c r="T48" i="1"/>
  <c r="T47" i="1"/>
  <c r="T46" i="1"/>
  <c r="U46" i="1" s="1"/>
  <c r="V46" i="1" s="1"/>
  <c r="W46" i="1" s="1"/>
  <c r="T45" i="1"/>
  <c r="T44" i="1"/>
  <c r="U44" i="1" s="1"/>
  <c r="V44" i="1" s="1"/>
  <c r="W44" i="1" s="1"/>
  <c r="T43" i="1"/>
  <c r="U43" i="1" s="1"/>
  <c r="V43" i="1" s="1"/>
  <c r="W43" i="1" s="1"/>
  <c r="T41" i="1"/>
  <c r="T40" i="1"/>
  <c r="U40" i="1" s="1"/>
  <c r="V40" i="1" s="1"/>
  <c r="W40" i="1" s="1"/>
  <c r="T39" i="1"/>
  <c r="T38" i="1"/>
  <c r="T36" i="1"/>
  <c r="T35" i="1"/>
  <c r="T34" i="1"/>
  <c r="T33" i="1"/>
  <c r="U33" i="1" s="1"/>
  <c r="V33" i="1" s="1"/>
  <c r="W33" i="1" s="1"/>
  <c r="T31" i="1"/>
  <c r="T30" i="1"/>
  <c r="U30" i="1" s="1"/>
  <c r="V30" i="1" s="1"/>
  <c r="W30" i="1" s="1"/>
  <c r="T28" i="1"/>
  <c r="U28" i="1" s="1"/>
  <c r="V28" i="1" s="1"/>
  <c r="W28" i="1" s="1"/>
  <c r="T27" i="1"/>
  <c r="U27" i="1" s="1"/>
  <c r="V27" i="1" s="1"/>
  <c r="W27" i="1" s="1"/>
  <c r="T26" i="1"/>
  <c r="U26" i="1" s="1"/>
  <c r="V26" i="1" s="1"/>
  <c r="W26" i="1" s="1"/>
  <c r="T25" i="1"/>
  <c r="U25" i="1" s="1"/>
  <c r="V25" i="1" s="1"/>
  <c r="W25" i="1" s="1"/>
  <c r="T24" i="1"/>
  <c r="T23" i="1"/>
  <c r="T21" i="1"/>
  <c r="T19" i="1"/>
  <c r="T18" i="1"/>
  <c r="T17" i="1"/>
  <c r="U17" i="1" s="1"/>
  <c r="V17" i="1" s="1"/>
  <c r="W17" i="1" s="1"/>
  <c r="T16" i="1"/>
  <c r="T14" i="1"/>
  <c r="U14" i="1" s="1"/>
  <c r="V14" i="1" s="1"/>
  <c r="W14" i="1" s="1"/>
  <c r="T13" i="1"/>
  <c r="T12" i="1"/>
  <c r="U12" i="1" s="1"/>
  <c r="V12" i="1" s="1"/>
  <c r="W12" i="1" s="1"/>
  <c r="T11" i="1"/>
  <c r="U11" i="1" s="1"/>
  <c r="V11" i="1" s="1"/>
  <c r="W11" i="1" s="1"/>
  <c r="T10" i="1"/>
  <c r="U10" i="1" s="1"/>
  <c r="V10" i="1" s="1"/>
  <c r="W10" i="1" s="1"/>
  <c r="T9" i="1"/>
  <c r="U9" i="1" s="1"/>
  <c r="V9" i="1" s="1"/>
  <c r="W9" i="1" s="1"/>
  <c r="T8" i="1"/>
  <c r="T7" i="1"/>
  <c r="T6" i="1"/>
  <c r="T5" i="1"/>
  <c r="T4" i="1"/>
  <c r="W79" i="1"/>
  <c r="W61" i="1"/>
  <c r="W55" i="1"/>
  <c r="W39" i="1"/>
  <c r="W35" i="1"/>
  <c r="U87" i="1"/>
  <c r="V87" i="1" s="1"/>
  <c r="U84" i="1"/>
  <c r="V84" i="1" s="1"/>
  <c r="W84" i="1" s="1"/>
  <c r="U83" i="1"/>
  <c r="V83" i="1" s="1"/>
  <c r="W83" i="1" s="1"/>
  <c r="U82" i="1"/>
  <c r="V82" i="1" s="1"/>
  <c r="W82" i="1" s="1"/>
  <c r="U81" i="1"/>
  <c r="V81" i="1" s="1"/>
  <c r="W81" i="1" s="1"/>
  <c r="U80" i="1"/>
  <c r="V80" i="1" s="1"/>
  <c r="W80" i="1" s="1"/>
  <c r="U79" i="1"/>
  <c r="V79" i="1" s="1"/>
  <c r="U77" i="1"/>
  <c r="V77" i="1" s="1"/>
  <c r="W77" i="1" s="1"/>
  <c r="U70" i="1"/>
  <c r="V70" i="1" s="1"/>
  <c r="W70" i="1" s="1"/>
  <c r="U69" i="1"/>
  <c r="V69" i="1" s="1"/>
  <c r="W69" i="1" s="1"/>
  <c r="U68" i="1"/>
  <c r="V68" i="1" s="1"/>
  <c r="W68" i="1" s="1"/>
  <c r="U67" i="1"/>
  <c r="V67" i="1" s="1"/>
  <c r="W67" i="1" s="1"/>
  <c r="U66" i="1"/>
  <c r="V66" i="1" s="1"/>
  <c r="W66" i="1" s="1"/>
  <c r="U64" i="1"/>
  <c r="V64" i="1" s="1"/>
  <c r="W64" i="1" s="1"/>
  <c r="U63" i="1"/>
  <c r="V63" i="1" s="1"/>
  <c r="W63" i="1" s="1"/>
  <c r="U61" i="1"/>
  <c r="V61" i="1" s="1"/>
  <c r="V55" i="1"/>
  <c r="U55" i="1"/>
  <c r="U54" i="1"/>
  <c r="V54" i="1" s="1"/>
  <c r="W54" i="1" s="1"/>
  <c r="U53" i="1"/>
  <c r="V53" i="1" s="1"/>
  <c r="W53" i="1" s="1"/>
  <c r="U51" i="1"/>
  <c r="V51" i="1" s="1"/>
  <c r="W51" i="1" s="1"/>
  <c r="U50" i="1"/>
  <c r="V50" i="1" s="1"/>
  <c r="W50" i="1" s="1"/>
  <c r="U49" i="1"/>
  <c r="V49" i="1" s="1"/>
  <c r="W49" i="1" s="1"/>
  <c r="U48" i="1"/>
  <c r="V48" i="1" s="1"/>
  <c r="W48" i="1" s="1"/>
  <c r="U47" i="1"/>
  <c r="V47" i="1" s="1"/>
  <c r="W47" i="1" s="1"/>
  <c r="U45" i="1"/>
  <c r="V45" i="1" s="1"/>
  <c r="W45" i="1" s="1"/>
  <c r="U39" i="1"/>
  <c r="V39" i="1" s="1"/>
  <c r="U38" i="1"/>
  <c r="V38" i="1" s="1"/>
  <c r="W38" i="1" s="1"/>
  <c r="U36" i="1"/>
  <c r="V36" i="1" s="1"/>
  <c r="W36" i="1" s="1"/>
  <c r="U35" i="1"/>
  <c r="V35" i="1" s="1"/>
  <c r="U34" i="1"/>
  <c r="V34" i="1" s="1"/>
  <c r="W34" i="1" s="1"/>
  <c r="U31" i="1"/>
  <c r="V31" i="1" s="1"/>
  <c r="W31" i="1" s="1"/>
  <c r="V23" i="1"/>
  <c r="W23" i="1" s="1"/>
  <c r="U23" i="1"/>
  <c r="U21" i="1"/>
  <c r="V21" i="1" s="1"/>
  <c r="W21" i="1" s="1"/>
  <c r="U19" i="1"/>
  <c r="V19" i="1" s="1"/>
  <c r="W19" i="1" s="1"/>
  <c r="U18" i="1"/>
  <c r="V18" i="1" s="1"/>
  <c r="W18" i="1" s="1"/>
  <c r="U16" i="1"/>
  <c r="V16" i="1" s="1"/>
  <c r="W16" i="1" s="1"/>
  <c r="U13" i="1"/>
  <c r="V13" i="1" s="1"/>
  <c r="W13" i="1" s="1"/>
  <c r="U7" i="1"/>
  <c r="V7" i="1" s="1"/>
  <c r="W7" i="1" s="1"/>
  <c r="U6" i="1"/>
  <c r="V6" i="1" s="1"/>
  <c r="W6" i="1" s="1"/>
  <c r="U5" i="1"/>
  <c r="V5" i="1" s="1"/>
  <c r="W5" i="1" s="1"/>
  <c r="W87" i="1" l="1"/>
  <c r="W89" i="1" s="1"/>
  <c r="U8" i="1"/>
  <c r="V8" i="1" s="1"/>
  <c r="W8" i="1" s="1"/>
  <c r="U24" i="1"/>
  <c r="V24" i="1" s="1"/>
  <c r="W24" i="1" s="1"/>
  <c r="U56" i="1"/>
  <c r="V56" i="1" s="1"/>
  <c r="W56" i="1" s="1"/>
  <c r="U41" i="1"/>
  <c r="V41" i="1" s="1"/>
  <c r="W41" i="1" s="1"/>
  <c r="U75" i="1"/>
  <c r="V75" i="1" s="1"/>
  <c r="W75" i="1" s="1"/>
  <c r="U60" i="1"/>
  <c r="V60" i="1" s="1"/>
  <c r="W60" i="1" s="1"/>
  <c r="U4" i="1"/>
  <c r="V4" i="1" s="1"/>
  <c r="W4" i="1" s="1"/>
  <c r="S84" i="1"/>
  <c r="O88" i="1"/>
  <c r="O87" i="1"/>
  <c r="O84" i="1"/>
  <c r="O83" i="1"/>
  <c r="O82" i="1"/>
  <c r="O81" i="1"/>
  <c r="O80" i="1"/>
  <c r="O79" i="1"/>
  <c r="O78" i="1"/>
  <c r="O77" i="1"/>
  <c r="O75" i="1"/>
  <c r="O74" i="1"/>
  <c r="O72" i="1"/>
  <c r="O70" i="1"/>
  <c r="O69" i="1"/>
  <c r="O68" i="1"/>
  <c r="O67" i="1"/>
  <c r="O66" i="1"/>
  <c r="O64" i="1"/>
  <c r="O63" i="1"/>
  <c r="O62" i="1"/>
  <c r="O61" i="1"/>
  <c r="O60" i="1"/>
  <c r="O58" i="1"/>
  <c r="O57" i="1"/>
  <c r="O56" i="1"/>
  <c r="O55" i="1"/>
  <c r="O54" i="1"/>
  <c r="O53" i="1"/>
  <c r="O51" i="1"/>
  <c r="O50" i="1"/>
  <c r="O49" i="1"/>
  <c r="O48" i="1"/>
  <c r="O47" i="1"/>
  <c r="O46" i="1"/>
  <c r="O45" i="1"/>
  <c r="O44" i="1"/>
  <c r="O43" i="1"/>
  <c r="O41" i="1"/>
  <c r="O40" i="1"/>
  <c r="O39" i="1"/>
  <c r="O38" i="1"/>
  <c r="O36" i="1"/>
  <c r="O35" i="1"/>
  <c r="O34" i="1"/>
  <c r="O33" i="1"/>
  <c r="O31" i="1"/>
  <c r="O30" i="1"/>
  <c r="O28" i="1"/>
  <c r="O27" i="1"/>
  <c r="O26" i="1"/>
  <c r="O25" i="1"/>
  <c r="O24" i="1"/>
  <c r="O23" i="1"/>
  <c r="O21" i="1"/>
  <c r="O19" i="1"/>
  <c r="O18" i="1"/>
  <c r="O17" i="1"/>
  <c r="O16" i="1"/>
  <c r="O14" i="1"/>
  <c r="O13" i="1"/>
  <c r="O12" i="1"/>
  <c r="O11" i="1"/>
  <c r="O10" i="1"/>
  <c r="O9" i="1"/>
  <c r="O8" i="1"/>
  <c r="O7" i="1"/>
  <c r="O6" i="1"/>
  <c r="O5" i="1"/>
  <c r="O4" i="1"/>
  <c r="O85" i="1" l="1"/>
  <c r="W85" i="1"/>
  <c r="M88" i="1"/>
  <c r="N88" i="1" s="1"/>
  <c r="M87" i="1"/>
  <c r="N87" i="1" s="1"/>
  <c r="M84" i="1"/>
  <c r="N84" i="1" s="1"/>
  <c r="M83" i="1"/>
  <c r="N83" i="1" s="1"/>
  <c r="M82" i="1"/>
  <c r="N82" i="1" s="1"/>
  <c r="M81" i="1"/>
  <c r="N81" i="1" s="1"/>
  <c r="M80" i="1"/>
  <c r="N80" i="1" s="1"/>
  <c r="M79" i="1"/>
  <c r="N79" i="1" s="1"/>
  <c r="M78" i="1"/>
  <c r="N78" i="1" s="1"/>
  <c r="M77" i="1"/>
  <c r="N77" i="1" s="1"/>
  <c r="M75" i="1"/>
  <c r="N75" i="1" s="1"/>
  <c r="M74" i="1"/>
  <c r="N74" i="1" s="1"/>
  <c r="M72" i="1"/>
  <c r="N72" i="1" s="1"/>
  <c r="M70" i="1"/>
  <c r="N70" i="1" s="1"/>
  <c r="M69" i="1"/>
  <c r="N69" i="1" s="1"/>
  <c r="M68" i="1"/>
  <c r="N68" i="1" s="1"/>
  <c r="M67" i="1"/>
  <c r="N67" i="1" s="1"/>
  <c r="M66" i="1"/>
  <c r="N66" i="1" s="1"/>
  <c r="M64" i="1"/>
  <c r="N64" i="1" s="1"/>
  <c r="M63" i="1"/>
  <c r="N63" i="1" s="1"/>
  <c r="M62" i="1"/>
  <c r="N62" i="1" s="1"/>
  <c r="M61" i="1"/>
  <c r="N61" i="1" s="1"/>
  <c r="M60" i="1"/>
  <c r="N60" i="1" s="1"/>
  <c r="M58" i="1"/>
  <c r="N58" i="1" s="1"/>
  <c r="M57" i="1"/>
  <c r="N57" i="1" s="1"/>
  <c r="M56" i="1"/>
  <c r="N56" i="1" s="1"/>
  <c r="M55" i="1"/>
  <c r="N55" i="1" s="1"/>
  <c r="M54" i="1"/>
  <c r="N54" i="1" s="1"/>
  <c r="M53" i="1"/>
  <c r="N53" i="1" s="1"/>
  <c r="M51" i="1"/>
  <c r="N51" i="1" s="1"/>
  <c r="M50" i="1"/>
  <c r="N50" i="1" s="1"/>
  <c r="M49" i="1"/>
  <c r="N49" i="1" s="1"/>
  <c r="M48" i="1"/>
  <c r="N48" i="1" s="1"/>
  <c r="M47" i="1"/>
  <c r="N47" i="1" s="1"/>
  <c r="M46" i="1"/>
  <c r="N46" i="1" s="1"/>
  <c r="M45" i="1"/>
  <c r="N45" i="1" s="1"/>
  <c r="M44" i="1"/>
  <c r="N44" i="1" s="1"/>
  <c r="M43" i="1"/>
  <c r="N43" i="1" s="1"/>
  <c r="M41" i="1"/>
  <c r="N41" i="1" s="1"/>
  <c r="M40" i="1"/>
  <c r="N40" i="1" s="1"/>
  <c r="M39" i="1"/>
  <c r="N39" i="1" s="1"/>
  <c r="M38" i="1"/>
  <c r="N38" i="1" s="1"/>
  <c r="M36" i="1"/>
  <c r="N36" i="1" s="1"/>
  <c r="M35" i="1"/>
  <c r="N35" i="1" s="1"/>
  <c r="M34" i="1"/>
  <c r="N34" i="1" s="1"/>
  <c r="M33" i="1"/>
  <c r="N33" i="1" s="1"/>
  <c r="M31" i="1"/>
  <c r="N31" i="1" s="1"/>
  <c r="M30" i="1"/>
  <c r="N30" i="1" s="1"/>
  <c r="M28" i="1"/>
  <c r="N28" i="1" s="1"/>
  <c r="M27" i="1"/>
  <c r="N27" i="1" s="1"/>
  <c r="M26" i="1"/>
  <c r="N26" i="1" s="1"/>
  <c r="M25" i="1"/>
  <c r="N25" i="1" s="1"/>
  <c r="M24" i="1"/>
  <c r="N24" i="1" s="1"/>
  <c r="M23" i="1"/>
  <c r="N23" i="1" s="1"/>
  <c r="M21" i="1"/>
  <c r="N21" i="1" s="1"/>
  <c r="M19" i="1"/>
  <c r="N19" i="1" s="1"/>
  <c r="M18" i="1"/>
  <c r="N18" i="1" s="1"/>
  <c r="M17" i="1"/>
  <c r="N17" i="1" s="1"/>
  <c r="M16" i="1"/>
  <c r="N16" i="1" s="1"/>
  <c r="M14" i="1"/>
  <c r="N14" i="1" s="1"/>
  <c r="M13" i="1"/>
  <c r="N13" i="1" s="1"/>
  <c r="M12" i="1"/>
  <c r="N12" i="1" s="1"/>
  <c r="M11" i="1"/>
  <c r="N11" i="1" s="1"/>
  <c r="M10" i="1"/>
  <c r="N10" i="1" s="1"/>
  <c r="M9" i="1"/>
  <c r="N9" i="1" s="1"/>
  <c r="M8" i="1"/>
  <c r="N8" i="1" s="1"/>
  <c r="M7" i="1"/>
  <c r="N7" i="1" s="1"/>
  <c r="M6" i="1"/>
  <c r="N6" i="1" s="1"/>
  <c r="M5" i="1"/>
  <c r="N5" i="1" s="1"/>
  <c r="M4" i="1"/>
  <c r="N4" i="1" s="1"/>
  <c r="V91" i="1" l="1"/>
  <c r="O89" i="1"/>
  <c r="S83" i="1"/>
  <c r="S19" i="1"/>
  <c r="Q88" i="1"/>
  <c r="R88" i="1" s="1"/>
  <c r="S88" i="1" s="1"/>
  <c r="Q87" i="1"/>
  <c r="R87" i="1" s="1"/>
  <c r="S87" i="1" s="1"/>
  <c r="Q84" i="1"/>
  <c r="R84" i="1" s="1"/>
  <c r="Q83" i="1"/>
  <c r="R83" i="1" s="1"/>
  <c r="Q82" i="1"/>
  <c r="R82" i="1" s="1"/>
  <c r="S82" i="1" s="1"/>
  <c r="Q81" i="1"/>
  <c r="R81" i="1" s="1"/>
  <c r="S81" i="1" s="1"/>
  <c r="Q80" i="1"/>
  <c r="R80" i="1" s="1"/>
  <c r="S80" i="1" s="1"/>
  <c r="Q79" i="1"/>
  <c r="R79" i="1" s="1"/>
  <c r="S79" i="1" s="1"/>
  <c r="Q78" i="1"/>
  <c r="R78" i="1" s="1"/>
  <c r="S78" i="1" s="1"/>
  <c r="Q77" i="1"/>
  <c r="R77" i="1" s="1"/>
  <c r="S77" i="1" s="1"/>
  <c r="Q75" i="1"/>
  <c r="R75" i="1" s="1"/>
  <c r="S75" i="1" s="1"/>
  <c r="Q74" i="1"/>
  <c r="R74" i="1" s="1"/>
  <c r="S74" i="1" s="1"/>
  <c r="Q72" i="1"/>
  <c r="R72" i="1" s="1"/>
  <c r="S72" i="1" s="1"/>
  <c r="Q70" i="1"/>
  <c r="R70" i="1" s="1"/>
  <c r="S70" i="1" s="1"/>
  <c r="Q69" i="1"/>
  <c r="R69" i="1" s="1"/>
  <c r="S69" i="1" s="1"/>
  <c r="Q68" i="1"/>
  <c r="R68" i="1" s="1"/>
  <c r="S68" i="1" s="1"/>
  <c r="Q67" i="1"/>
  <c r="R67" i="1" s="1"/>
  <c r="S67" i="1" s="1"/>
  <c r="Q66" i="1"/>
  <c r="R66" i="1" s="1"/>
  <c r="S66" i="1" s="1"/>
  <c r="Q64" i="1"/>
  <c r="R64" i="1" s="1"/>
  <c r="S64" i="1" s="1"/>
  <c r="Q63" i="1"/>
  <c r="R63" i="1" s="1"/>
  <c r="S63" i="1" s="1"/>
  <c r="Q62" i="1"/>
  <c r="R62" i="1" s="1"/>
  <c r="S62" i="1" s="1"/>
  <c r="Q61" i="1"/>
  <c r="R61" i="1" s="1"/>
  <c r="S61" i="1" s="1"/>
  <c r="Q60" i="1"/>
  <c r="R60" i="1" s="1"/>
  <c r="S60" i="1" s="1"/>
  <c r="Q58" i="1"/>
  <c r="R58" i="1" s="1"/>
  <c r="S58" i="1" s="1"/>
  <c r="Q57" i="1"/>
  <c r="R57" i="1" s="1"/>
  <c r="S57" i="1" s="1"/>
  <c r="Q56" i="1"/>
  <c r="R56" i="1" s="1"/>
  <c r="S56" i="1" s="1"/>
  <c r="Q55" i="1"/>
  <c r="R55" i="1" s="1"/>
  <c r="S55" i="1" s="1"/>
  <c r="Q54" i="1"/>
  <c r="R54" i="1" s="1"/>
  <c r="S54" i="1" s="1"/>
  <c r="Q53" i="1"/>
  <c r="R53" i="1" s="1"/>
  <c r="S53" i="1" s="1"/>
  <c r="Q51" i="1"/>
  <c r="R51" i="1" s="1"/>
  <c r="S51" i="1" s="1"/>
  <c r="Q50" i="1"/>
  <c r="R50" i="1" s="1"/>
  <c r="S50" i="1" s="1"/>
  <c r="Q49" i="1"/>
  <c r="R49" i="1" s="1"/>
  <c r="S49" i="1" s="1"/>
  <c r="Q48" i="1"/>
  <c r="R48" i="1" s="1"/>
  <c r="S48" i="1" s="1"/>
  <c r="Q47" i="1"/>
  <c r="R47" i="1" s="1"/>
  <c r="S47" i="1" s="1"/>
  <c r="Q46" i="1"/>
  <c r="R46" i="1" s="1"/>
  <c r="S46" i="1" s="1"/>
  <c r="Q45" i="1"/>
  <c r="R45" i="1" s="1"/>
  <c r="S45" i="1" s="1"/>
  <c r="Q44" i="1"/>
  <c r="R44" i="1" s="1"/>
  <c r="S44" i="1" s="1"/>
  <c r="Q43" i="1"/>
  <c r="R43" i="1" s="1"/>
  <c r="S43" i="1" s="1"/>
  <c r="Q41" i="1"/>
  <c r="R41" i="1" s="1"/>
  <c r="S41" i="1" s="1"/>
  <c r="Q40" i="1"/>
  <c r="R40" i="1" s="1"/>
  <c r="S40" i="1" s="1"/>
  <c r="Q39" i="1"/>
  <c r="R39" i="1" s="1"/>
  <c r="S39" i="1" s="1"/>
  <c r="Q38" i="1"/>
  <c r="R38" i="1" s="1"/>
  <c r="S38" i="1" s="1"/>
  <c r="Q36" i="1"/>
  <c r="R36" i="1" s="1"/>
  <c r="S36" i="1" s="1"/>
  <c r="Q35" i="1"/>
  <c r="R35" i="1" s="1"/>
  <c r="S35" i="1" s="1"/>
  <c r="Q34" i="1"/>
  <c r="R34" i="1" s="1"/>
  <c r="S34" i="1" s="1"/>
  <c r="Q33" i="1"/>
  <c r="R33" i="1" s="1"/>
  <c r="S33" i="1" s="1"/>
  <c r="Q31" i="1"/>
  <c r="R31" i="1" s="1"/>
  <c r="S31" i="1" s="1"/>
  <c r="Q30" i="1"/>
  <c r="R30" i="1" s="1"/>
  <c r="S30" i="1" s="1"/>
  <c r="Q28" i="1"/>
  <c r="R28" i="1" s="1"/>
  <c r="S28" i="1" s="1"/>
  <c r="Q27" i="1"/>
  <c r="R27" i="1" s="1"/>
  <c r="S27" i="1" s="1"/>
  <c r="Q26" i="1"/>
  <c r="R26" i="1" s="1"/>
  <c r="S26" i="1" s="1"/>
  <c r="Q25" i="1"/>
  <c r="R25" i="1" s="1"/>
  <c r="S25" i="1" s="1"/>
  <c r="Q24" i="1"/>
  <c r="R24" i="1" s="1"/>
  <c r="S24" i="1" s="1"/>
  <c r="Q23" i="1"/>
  <c r="R23" i="1" s="1"/>
  <c r="S23" i="1" s="1"/>
  <c r="Q21" i="1"/>
  <c r="R21" i="1" s="1"/>
  <c r="S21" i="1" s="1"/>
  <c r="Q19" i="1"/>
  <c r="R19" i="1" s="1"/>
  <c r="Q18" i="1"/>
  <c r="R18" i="1" s="1"/>
  <c r="S18" i="1" s="1"/>
  <c r="Q17" i="1"/>
  <c r="R17" i="1" s="1"/>
  <c r="S17" i="1" s="1"/>
  <c r="Q16" i="1"/>
  <c r="R16" i="1" s="1"/>
  <c r="S16" i="1" s="1"/>
  <c r="Q14" i="1"/>
  <c r="R14" i="1" s="1"/>
  <c r="S14" i="1" s="1"/>
  <c r="Q13" i="1"/>
  <c r="R13" i="1" s="1"/>
  <c r="S13" i="1" s="1"/>
  <c r="Q12" i="1"/>
  <c r="R12" i="1" s="1"/>
  <c r="S12" i="1" s="1"/>
  <c r="Q11" i="1"/>
  <c r="R11" i="1" s="1"/>
  <c r="S11" i="1" s="1"/>
  <c r="Q10" i="1"/>
  <c r="R10" i="1" s="1"/>
  <c r="S10" i="1" s="1"/>
  <c r="Q9" i="1"/>
  <c r="R9" i="1" s="1"/>
  <c r="S9" i="1" s="1"/>
  <c r="Q8" i="1"/>
  <c r="R8" i="1" s="1"/>
  <c r="S8" i="1" s="1"/>
  <c r="Q7" i="1"/>
  <c r="R7" i="1" s="1"/>
  <c r="S7" i="1" s="1"/>
  <c r="Q6" i="1"/>
  <c r="R6" i="1" s="1"/>
  <c r="S6" i="1" s="1"/>
  <c r="Q5" i="1"/>
  <c r="R5" i="1" s="1"/>
  <c r="S5" i="1" s="1"/>
  <c r="Q4" i="1"/>
  <c r="R4" i="1" s="1"/>
  <c r="S4" i="1" s="1"/>
  <c r="S85" i="1" l="1"/>
  <c r="N91" i="1"/>
  <c r="I5" i="1" l="1"/>
  <c r="J5" i="1" s="1"/>
  <c r="K5" i="1" s="1"/>
  <c r="I6" i="1"/>
  <c r="J6" i="1" s="1"/>
  <c r="K6" i="1" s="1"/>
  <c r="I7" i="1"/>
  <c r="J7" i="1" s="1"/>
  <c r="K7" i="1" s="1"/>
  <c r="I8" i="1"/>
  <c r="J8" i="1" s="1"/>
  <c r="K8" i="1" s="1"/>
  <c r="I9" i="1"/>
  <c r="J9" i="1" s="1"/>
  <c r="K9" i="1" s="1"/>
  <c r="I10" i="1"/>
  <c r="J10" i="1" s="1"/>
  <c r="K10" i="1" s="1"/>
  <c r="I11" i="1"/>
  <c r="J11" i="1" s="1"/>
  <c r="K11" i="1" s="1"/>
  <c r="I12" i="1"/>
  <c r="J12" i="1" s="1"/>
  <c r="K12" i="1" s="1"/>
  <c r="I13" i="1"/>
  <c r="J13" i="1" s="1"/>
  <c r="K13" i="1" s="1"/>
  <c r="I14" i="1"/>
  <c r="J14" i="1" s="1"/>
  <c r="K14" i="1" s="1"/>
  <c r="I16" i="1"/>
  <c r="J16" i="1" s="1"/>
  <c r="K16" i="1" s="1"/>
  <c r="I17" i="1"/>
  <c r="J17" i="1" s="1"/>
  <c r="K17" i="1" s="1"/>
  <c r="I18" i="1"/>
  <c r="J18" i="1" s="1"/>
  <c r="K18" i="1" s="1"/>
  <c r="I19" i="1"/>
  <c r="J19" i="1" s="1"/>
  <c r="K19" i="1" s="1"/>
  <c r="I21" i="1"/>
  <c r="J21" i="1" s="1"/>
  <c r="K21" i="1" s="1"/>
  <c r="I23" i="1"/>
  <c r="J23" i="1" s="1"/>
  <c r="K23" i="1" s="1"/>
  <c r="I24" i="1"/>
  <c r="J24" i="1" s="1"/>
  <c r="K24" i="1" s="1"/>
  <c r="I25" i="1"/>
  <c r="J25" i="1" s="1"/>
  <c r="K25" i="1" s="1"/>
  <c r="I26" i="1"/>
  <c r="J26" i="1" s="1"/>
  <c r="K26" i="1" s="1"/>
  <c r="I27" i="1"/>
  <c r="J27" i="1" s="1"/>
  <c r="K27" i="1" s="1"/>
  <c r="I28" i="1"/>
  <c r="J28" i="1" s="1"/>
  <c r="K28" i="1" s="1"/>
  <c r="I30" i="1"/>
  <c r="J30" i="1" s="1"/>
  <c r="K30" i="1" s="1"/>
  <c r="I31" i="1"/>
  <c r="J31" i="1" s="1"/>
  <c r="K31" i="1" s="1"/>
  <c r="I33" i="1"/>
  <c r="J33" i="1" s="1"/>
  <c r="K33" i="1" s="1"/>
  <c r="I34" i="1"/>
  <c r="J34" i="1" s="1"/>
  <c r="K34" i="1" s="1"/>
  <c r="I35" i="1"/>
  <c r="J35" i="1" s="1"/>
  <c r="K35" i="1" s="1"/>
  <c r="I36" i="1"/>
  <c r="J36" i="1" s="1"/>
  <c r="K36" i="1" s="1"/>
  <c r="I38" i="1"/>
  <c r="J38" i="1" s="1"/>
  <c r="K38" i="1" s="1"/>
  <c r="I39" i="1"/>
  <c r="J39" i="1" s="1"/>
  <c r="K39" i="1" s="1"/>
  <c r="I40" i="1"/>
  <c r="J40" i="1" s="1"/>
  <c r="K40" i="1" s="1"/>
  <c r="I41" i="1"/>
  <c r="J41" i="1" s="1"/>
  <c r="K41" i="1" s="1"/>
  <c r="I43" i="1"/>
  <c r="J43" i="1" s="1"/>
  <c r="K43" i="1" s="1"/>
  <c r="I44" i="1"/>
  <c r="J44" i="1" s="1"/>
  <c r="K44" i="1" s="1"/>
  <c r="I45" i="1"/>
  <c r="J45" i="1" s="1"/>
  <c r="K45" i="1" s="1"/>
  <c r="I46" i="1"/>
  <c r="J46" i="1" s="1"/>
  <c r="K46" i="1" s="1"/>
  <c r="I47" i="1"/>
  <c r="J47" i="1" s="1"/>
  <c r="K47" i="1" s="1"/>
  <c r="I48" i="1"/>
  <c r="J48" i="1" s="1"/>
  <c r="K48" i="1" s="1"/>
  <c r="I49" i="1"/>
  <c r="J49" i="1" s="1"/>
  <c r="K49" i="1" s="1"/>
  <c r="I50" i="1"/>
  <c r="J50" i="1" s="1"/>
  <c r="K50" i="1" s="1"/>
  <c r="I51" i="1"/>
  <c r="J51" i="1" s="1"/>
  <c r="K51" i="1" s="1"/>
  <c r="I53" i="1"/>
  <c r="J53" i="1" s="1"/>
  <c r="K53" i="1" s="1"/>
  <c r="I54" i="1"/>
  <c r="J54" i="1" s="1"/>
  <c r="K54" i="1" s="1"/>
  <c r="I55" i="1"/>
  <c r="J55" i="1" s="1"/>
  <c r="K55" i="1" s="1"/>
  <c r="I56" i="1"/>
  <c r="J56" i="1" s="1"/>
  <c r="K56" i="1" s="1"/>
  <c r="I57" i="1"/>
  <c r="J57" i="1" s="1"/>
  <c r="K57" i="1" s="1"/>
  <c r="I58" i="1"/>
  <c r="J58" i="1" s="1"/>
  <c r="K58" i="1" s="1"/>
  <c r="I60" i="1"/>
  <c r="J60" i="1" s="1"/>
  <c r="K60" i="1" s="1"/>
  <c r="I61" i="1"/>
  <c r="J61" i="1" s="1"/>
  <c r="K61" i="1" s="1"/>
  <c r="I62" i="1"/>
  <c r="J62" i="1" s="1"/>
  <c r="K62" i="1" s="1"/>
  <c r="I63" i="1"/>
  <c r="J63" i="1" s="1"/>
  <c r="K63" i="1" s="1"/>
  <c r="I64" i="1"/>
  <c r="J64" i="1" s="1"/>
  <c r="K64" i="1" s="1"/>
  <c r="I66" i="1"/>
  <c r="J66" i="1" s="1"/>
  <c r="K66" i="1" s="1"/>
  <c r="I67" i="1"/>
  <c r="J67" i="1" s="1"/>
  <c r="K67" i="1" s="1"/>
  <c r="I68" i="1"/>
  <c r="J68" i="1" s="1"/>
  <c r="K68" i="1" s="1"/>
  <c r="I69" i="1"/>
  <c r="J69" i="1" s="1"/>
  <c r="K69" i="1" s="1"/>
  <c r="I70" i="1"/>
  <c r="J70" i="1" s="1"/>
  <c r="K70" i="1" s="1"/>
  <c r="I72" i="1"/>
  <c r="J72" i="1" s="1"/>
  <c r="K72" i="1" s="1"/>
  <c r="I74" i="1"/>
  <c r="J74" i="1" s="1"/>
  <c r="K74" i="1" s="1"/>
  <c r="I75" i="1"/>
  <c r="J75" i="1" s="1"/>
  <c r="K75" i="1" s="1"/>
  <c r="I77" i="1"/>
  <c r="J77" i="1" s="1"/>
  <c r="K77" i="1" s="1"/>
  <c r="I78" i="1"/>
  <c r="J78" i="1" s="1"/>
  <c r="K78" i="1" s="1"/>
  <c r="I79" i="1"/>
  <c r="J79" i="1" s="1"/>
  <c r="K79" i="1" s="1"/>
  <c r="I80" i="1"/>
  <c r="J80" i="1" s="1"/>
  <c r="K80" i="1" s="1"/>
  <c r="I81" i="1"/>
  <c r="J81" i="1" s="1"/>
  <c r="K81" i="1" s="1"/>
  <c r="I82" i="1"/>
  <c r="J82" i="1" s="1"/>
  <c r="K82" i="1" s="1"/>
  <c r="I83" i="1"/>
  <c r="J83" i="1" s="1"/>
  <c r="K83" i="1" s="1"/>
  <c r="I84" i="1"/>
  <c r="J84" i="1" s="1"/>
  <c r="K84" i="1" s="1"/>
  <c r="I87" i="1"/>
  <c r="J87" i="1" s="1"/>
  <c r="K87" i="1" s="1"/>
  <c r="I88" i="1"/>
  <c r="J88" i="1" s="1"/>
  <c r="K88" i="1" s="1"/>
  <c r="I4" i="1"/>
  <c r="J4" i="1" s="1"/>
  <c r="K4" i="1" s="1"/>
  <c r="K85" i="1" l="1"/>
  <c r="S89" i="1"/>
  <c r="K89" i="1"/>
  <c r="R91" i="1" l="1"/>
  <c r="J91" i="1"/>
</calcChain>
</file>

<file path=xl/sharedStrings.xml><?xml version="1.0" encoding="utf-8"?>
<sst xmlns="http://schemas.openxmlformats.org/spreadsheetml/2006/main" count="323" uniqueCount="121">
  <si>
    <t>LACMA</t>
  </si>
  <si>
    <t>60000 btu</t>
  </si>
  <si>
    <t>Centralizado</t>
  </si>
  <si>
    <t>R410A</t>
  </si>
  <si>
    <t>R22</t>
  </si>
  <si>
    <t>12000 btu</t>
  </si>
  <si>
    <t>Minisplit</t>
  </si>
  <si>
    <t>Piso techo</t>
  </si>
  <si>
    <t>Tipo Cassette</t>
  </si>
  <si>
    <t>Biotecnología</t>
  </si>
  <si>
    <t>24000 btu</t>
  </si>
  <si>
    <r>
      <rPr>
        <sz val="10"/>
        <rFont val="Calibri"/>
        <family val="2"/>
        <scheme val="minor"/>
      </rPr>
      <t>Laboratorio Química
129A</t>
    </r>
  </si>
  <si>
    <r>
      <rPr>
        <sz val="10"/>
        <rFont val="Calibri"/>
        <family val="2"/>
        <scheme val="minor"/>
      </rPr>
      <t>Laboratorio
Química 129B</t>
    </r>
  </si>
  <si>
    <r>
      <rPr>
        <sz val="10"/>
        <rFont val="Calibri"/>
        <family val="2"/>
        <scheme val="minor"/>
      </rPr>
      <t>Laboratorio
144 A</t>
    </r>
  </si>
  <si>
    <r>
      <rPr>
        <sz val="10"/>
        <rFont val="Calibri"/>
        <family val="2"/>
        <scheme val="minor"/>
      </rPr>
      <t>Laboratorio
144 B</t>
    </r>
  </si>
  <si>
    <r>
      <rPr>
        <sz val="10"/>
        <rFont val="Calibri"/>
        <family val="2"/>
        <scheme val="minor"/>
      </rPr>
      <t>Central de
materiales</t>
    </r>
  </si>
  <si>
    <r>
      <rPr>
        <sz val="10"/>
        <rFont val="Calibri"/>
        <family val="2"/>
        <scheme val="minor"/>
      </rPr>
      <t>Laboratorio
Investigación</t>
    </r>
  </si>
  <si>
    <t>Nuevo economato (BL ACADEMICO)</t>
  </si>
  <si>
    <t>Cassette</t>
  </si>
  <si>
    <r>
      <rPr>
        <sz val="10"/>
        <rFont val="Calibri"/>
        <family val="2"/>
        <scheme val="minor"/>
      </rPr>
      <t>Laboratorio
Gastronómico 401 (BL ACADEMICO)</t>
    </r>
  </si>
  <si>
    <r>
      <rPr>
        <sz val="10"/>
        <rFont val="Calibri"/>
        <family val="2"/>
        <scheme val="minor"/>
      </rPr>
      <t>Laboratorio Ingeniería
ambiental</t>
    </r>
  </si>
  <si>
    <t>60000btu</t>
  </si>
  <si>
    <t>Sub estación eléctrica secundaria (Bl patrimonial)</t>
  </si>
  <si>
    <t>36000 btu</t>
  </si>
  <si>
    <r>
      <rPr>
        <sz val="10"/>
        <rFont val="Calibri"/>
        <family val="2"/>
        <scheme val="minor"/>
      </rPr>
      <t>Bienes y
servicios</t>
    </r>
  </si>
  <si>
    <r>
      <rPr>
        <sz val="10"/>
        <rFont val="Calibri"/>
        <family val="2"/>
        <scheme val="minor"/>
      </rPr>
      <t>Quédate en
Colmayor</t>
    </r>
  </si>
  <si>
    <r>
      <rPr>
        <sz val="10"/>
        <rFont val="Calibri"/>
        <family val="2"/>
        <scheme val="minor"/>
      </rPr>
      <t>Oficina del
vicerrector financiero</t>
    </r>
  </si>
  <si>
    <r>
      <rPr>
        <sz val="10"/>
        <rFont val="Calibri"/>
        <family val="2"/>
        <scheme val="minor"/>
      </rPr>
      <t>Vicerrectoría Administrativa y
Financiera</t>
    </r>
  </si>
  <si>
    <t>18000 btu</t>
  </si>
  <si>
    <t>Oficina Rector</t>
  </si>
  <si>
    <t>portátil</t>
  </si>
  <si>
    <r>
      <rPr>
        <sz val="10"/>
        <rFont val="Calibri"/>
        <family val="2"/>
        <scheme val="minor"/>
      </rPr>
      <t>Sala de juntas
rectoría</t>
    </r>
  </si>
  <si>
    <t>Central</t>
  </si>
  <si>
    <t>Tecnología área autoevaluación</t>
  </si>
  <si>
    <r>
      <rPr>
        <sz val="10"/>
        <rFont val="Calibri"/>
        <family val="2"/>
        <scheme val="minor"/>
      </rPr>
      <t>Data center
Tecnología</t>
    </r>
  </si>
  <si>
    <r>
      <rPr>
        <sz val="10"/>
        <rFont val="Calibri"/>
        <family val="2"/>
        <scheme val="minor"/>
      </rPr>
      <t>Tecnología
área técnicos</t>
    </r>
  </si>
  <si>
    <t>Aula 207</t>
  </si>
  <si>
    <t>Aula 215</t>
  </si>
  <si>
    <t>Aula 217</t>
  </si>
  <si>
    <t>Aula 225</t>
  </si>
  <si>
    <t>Aula 231</t>
  </si>
  <si>
    <t>Aula 237</t>
  </si>
  <si>
    <t>Aula 239</t>
  </si>
  <si>
    <t>Aula 241</t>
  </si>
  <si>
    <r>
      <rPr>
        <sz val="10"/>
        <rFont val="Calibri"/>
        <family val="2"/>
        <scheme val="minor"/>
      </rPr>
      <t>Aula 245 Aula
multilingüe</t>
    </r>
  </si>
  <si>
    <t>52000 btu</t>
  </si>
  <si>
    <t>Jurídica</t>
  </si>
  <si>
    <r>
      <rPr>
        <sz val="10"/>
        <rFont val="Calibri"/>
        <family val="2"/>
        <scheme val="minor"/>
      </rPr>
      <t>Virtualidad,
egresados</t>
    </r>
  </si>
  <si>
    <r>
      <rPr>
        <sz val="10"/>
        <rFont val="Calibri"/>
        <family val="2"/>
        <scheme val="minor"/>
      </rPr>
      <t>Vicerrectoría
Académica, decanaturas</t>
    </r>
  </si>
  <si>
    <r>
      <rPr>
        <sz val="10"/>
        <rFont val="Calibri"/>
        <family val="2"/>
        <scheme val="minor"/>
      </rPr>
      <t>Sala de juntas vicerrectoría
académica</t>
    </r>
  </si>
  <si>
    <r>
      <rPr>
        <sz val="10"/>
        <rFont val="Calibri"/>
        <family val="2"/>
        <scheme val="minor"/>
      </rPr>
      <t>Oficina del
vicerrector académico</t>
    </r>
  </si>
  <si>
    <t>Control interno</t>
  </si>
  <si>
    <r>
      <rPr>
        <sz val="10"/>
        <rFont val="Calibri"/>
        <family val="2"/>
        <scheme val="minor"/>
      </rPr>
      <t>Sala de docentes de
arquitectura</t>
    </r>
  </si>
  <si>
    <r>
      <rPr>
        <sz val="10"/>
        <rFont val="Calibri"/>
        <family val="2"/>
        <scheme val="minor"/>
      </rPr>
      <t>Mezanine coordinación
arquitectura</t>
    </r>
  </si>
  <si>
    <r>
      <rPr>
        <sz val="10"/>
        <rFont val="Calibri"/>
        <family val="2"/>
        <scheme val="minor"/>
      </rPr>
      <t>Rack 2do piso bloque
patrimonial</t>
    </r>
  </si>
  <si>
    <t>Auditorio</t>
  </si>
  <si>
    <r>
      <rPr>
        <sz val="10"/>
        <rFont val="Calibri"/>
        <family val="2"/>
        <scheme val="minor"/>
      </rPr>
      <t>Nueva sala de
docentes</t>
    </r>
  </si>
  <si>
    <r>
      <rPr>
        <sz val="10"/>
        <rFont val="Calibri"/>
        <family val="2"/>
        <scheme val="minor"/>
      </rPr>
      <t>Rack técnico
edificio académico</t>
    </r>
  </si>
  <si>
    <t>Aula música</t>
  </si>
  <si>
    <t>Rack edificio de bienestar</t>
  </si>
  <si>
    <t>Biblioteca zona central</t>
  </si>
  <si>
    <t>Cortina de aire</t>
  </si>
  <si>
    <t>N/A</t>
  </si>
  <si>
    <r>
      <rPr>
        <sz val="10"/>
        <rFont val="Calibri"/>
        <family val="2"/>
        <scheme val="minor"/>
      </rPr>
      <t>Biblioteca 2
piso</t>
    </r>
  </si>
  <si>
    <r>
      <rPr>
        <sz val="10"/>
        <rFont val="Calibri"/>
        <family val="2"/>
        <scheme val="minor"/>
      </rPr>
      <t>Biblioteca sala de
descanso</t>
    </r>
  </si>
  <si>
    <r>
      <rPr>
        <sz val="10"/>
        <rFont val="Calibri"/>
        <family val="2"/>
        <scheme val="minor"/>
      </rPr>
      <t>Biblioteca sala de
formación 1</t>
    </r>
  </si>
  <si>
    <r>
      <rPr>
        <sz val="10"/>
        <rFont val="Calibri"/>
        <family val="2"/>
        <scheme val="minor"/>
      </rPr>
      <t>Biblioteca sala de
formación 2</t>
    </r>
  </si>
  <si>
    <r>
      <rPr>
        <sz val="10"/>
        <rFont val="Calibri"/>
        <family val="2"/>
        <scheme val="minor"/>
      </rPr>
      <t>Biblioteca Rack
UPS</t>
    </r>
  </si>
  <si>
    <r>
      <rPr>
        <sz val="10"/>
        <rFont val="Calibri"/>
        <family val="2"/>
        <scheme val="minor"/>
      </rPr>
      <t>Biblioteca zona
fondo</t>
    </r>
  </si>
  <si>
    <t>Extractores</t>
  </si>
  <si>
    <t>Helicoidales</t>
  </si>
  <si>
    <t>centrifugo</t>
  </si>
  <si>
    <t>VICERRECTORIA FINANCIERA (BL PATRIMONIAL 2 PISO)</t>
  </si>
  <si>
    <t>OFICINAS Y CUARTO TECNICO (BL PATRIMONIAL 2 DO PISO)</t>
  </si>
  <si>
    <t>2 tipo
cassette</t>
  </si>
  <si>
    <t>3
centralizado</t>
  </si>
  <si>
    <t>LABORATORIOS GASTRONOMIA</t>
  </si>
  <si>
    <t>LABORATORIOS ARQUITECTURA</t>
  </si>
  <si>
    <t>OFICINAS Y CUARTOS TECNICOS  (BL PATRIMONIAL 1ER PISO)</t>
  </si>
  <si>
    <t>TECNOLOGIA AUTOEVALUACION (BL PATRIMONIAL 2 PISO)</t>
  </si>
  <si>
    <t>AULAS SISTEMAS  (BL PATRIMONIAL 2 PISO)</t>
  </si>
  <si>
    <t>VICERRECTORIA ACADEMICA (BL PATRIMONIAL 2 PISO)</t>
  </si>
  <si>
    <t>AUDITORIO-SALA DOCENTES (BL PATRIMONIAL 2 PISO)</t>
  </si>
  <si>
    <t>BLOQUE ACADEMICO</t>
  </si>
  <si>
    <t>BLOQUE BIENESTAR</t>
  </si>
  <si>
    <t>BIBLIOTECA</t>
  </si>
  <si>
    <t>Cepario</t>
  </si>
  <si>
    <t>Laboratorio Producción Audiovisual</t>
  </si>
  <si>
    <t>Multisplit</t>
  </si>
  <si>
    <t>48000btu</t>
  </si>
  <si>
    <t>Admisiones
registro y
control</t>
  </si>
  <si>
    <t>RECTORIA Y SECRETARIA GENERAL (BL PATRIMONIAL 2 PISO)</t>
  </si>
  <si>
    <t xml:space="preserve">Aire acondicionado Portátil (secretaria general) </t>
  </si>
  <si>
    <t xml:space="preserve">Aire acondicionado Portátil (Sala de Juntas de rectoría) </t>
  </si>
  <si>
    <t>Comunicaciones</t>
  </si>
  <si>
    <t xml:space="preserve">Servicio de mantenimiento Integral de los equipos de aire acondicionado y de extracción de aire con los que cuenta 
la Institución Universitaria Colegio Mayor de Antioquia
</t>
  </si>
  <si>
    <t>Biblioteca acceso</t>
  </si>
  <si>
    <t>ITEM</t>
  </si>
  <si>
    <t>UBICACIÓN</t>
  </si>
  <si>
    <t>CAPACIDAD</t>
  </si>
  <si>
    <t>TIPO DE EQUIPO</t>
  </si>
  <si>
    <t>LABORATORIOS SALUD</t>
  </si>
  <si>
    <t>Gastronomía 172 (BL PATRIMONIAL)</t>
  </si>
  <si>
    <t>Economato (BL PATRIMONIAL)</t>
  </si>
  <si>
    <t>NÚMERO DE VENTANAS</t>
  </si>
  <si>
    <t>VALOR TOTAL POR VENTANA DE MANTENIMIENTO DE AIRES ACONDICIONADOS Y CORTINAS DE VIENTO</t>
  </si>
  <si>
    <t>EXTRACTORES DE AIRE</t>
  </si>
  <si>
    <t>CANTIDAD</t>
  </si>
  <si>
    <t>REFRIGERANTE</t>
  </si>
  <si>
    <t>VALOR SIN IVA POR VENTANA</t>
  </si>
  <si>
    <t>VALOR
UNITARIO TOTAL POR VENTANA</t>
  </si>
  <si>
    <t>IVA 19%</t>
  </si>
  <si>
    <t>VALOR TOTAL  VENTANAS DE MANTENIMIENTO DE EXTRATORES</t>
  </si>
  <si>
    <t>CENTRALIZADO DE 4 SALIDAS</t>
  </si>
  <si>
    <t>VALOR VENTANAS</t>
  </si>
  <si>
    <t>VALOR BOLSA DE REPUESTOS FIJA INCUIDO IVA</t>
  </si>
  <si>
    <t>VALOR TOTAL MANTENIMIENTO AIRES ACONDICIONADOS, CORTINAS Y EXTRACTRACTORES Y BOLSA DE REPUESTOS IVA INCLUIDO</t>
  </si>
  <si>
    <t xml:space="preserve">LP AIRCO </t>
  </si>
  <si>
    <t xml:space="preserve">GLOBAL AIRES S.A.S </t>
  </si>
  <si>
    <t xml:space="preserve">INGENIEROS ALIADOS </t>
  </si>
  <si>
    <t xml:space="preserve">ESTUDIO DE MERCADO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</si>
</sst>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\$\ #,##0"/>
    <numFmt numFmtId="165" formatCode="&quot;$&quot;\ #,##0"/>
  </numFmts>
  <fonts count="10" x14ac:knownFonts="1">
    <font>
      <sz val="10"/>
      <color rgb="FF000000"/>
      <name val="Times New Roman"/>
      <charset val="204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Arial"/>
      <family val="2"/>
    </font>
    <font>
      <sz val="10"/>
      <color rgb="FF000000"/>
      <name val="Times New Roman"/>
      <charset val="204"/>
    </font>
  </fonts>
  <fills count="7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4" fontId="9" fillId="0" borderId="0" applyFont="0" applyFill="0" applyBorder="0" applyAlignment="0" applyProtection="0"/>
  </cellStyleXfs>
  <cellXfs count="161">
    <xf numFmtId="0" fontId="0" fillId="0" borderId="0" xfId="0" applyFill="1" applyBorder="1" applyAlignment="1">
      <alignment horizontal="left" vertical="top"/>
    </xf>
    <xf numFmtId="1" fontId="1" fillId="0" borderId="1" xfId="0" applyNumberFormat="1" applyFont="1" applyFill="1" applyBorder="1" applyAlignment="1">
      <alignment horizontal="center" vertical="top" shrinkToFit="1"/>
    </xf>
    <xf numFmtId="0" fontId="2" fillId="0" borderId="1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1" fontId="1" fillId="0" borderId="9" xfId="0" applyNumberFormat="1" applyFont="1" applyFill="1" applyBorder="1" applyAlignment="1">
      <alignment horizontal="center" vertical="top" shrinkToFit="1"/>
    </xf>
    <xf numFmtId="1" fontId="1" fillId="0" borderId="4" xfId="0" applyNumberFormat="1" applyFont="1" applyFill="1" applyBorder="1" applyAlignment="1">
      <alignment horizontal="center" vertical="top" shrinkToFit="1"/>
    </xf>
    <xf numFmtId="0" fontId="2" fillId="0" borderId="9" xfId="0" applyFont="1" applyFill="1" applyBorder="1" applyAlignment="1">
      <alignment vertical="top" wrapText="1"/>
    </xf>
    <xf numFmtId="0" fontId="1" fillId="0" borderId="9" xfId="0" applyFont="1" applyFill="1" applyBorder="1" applyAlignment="1">
      <alignment vertical="top" wrapText="1"/>
    </xf>
    <xf numFmtId="0" fontId="2" fillId="0" borderId="14" xfId="0" applyFont="1" applyFill="1" applyBorder="1" applyAlignment="1">
      <alignment horizontal="center" vertical="top" wrapText="1"/>
    </xf>
    <xf numFmtId="1" fontId="1" fillId="0" borderId="3" xfId="0" applyNumberFormat="1" applyFont="1" applyFill="1" applyBorder="1" applyAlignment="1">
      <alignment horizontal="center" vertical="top" shrinkToFit="1"/>
    </xf>
    <xf numFmtId="0" fontId="2" fillId="0" borderId="10" xfId="0" applyFont="1" applyFill="1" applyBorder="1" applyAlignment="1">
      <alignment horizontal="center" vertical="top" wrapText="1"/>
    </xf>
    <xf numFmtId="1" fontId="1" fillId="0" borderId="18" xfId="0" applyNumberFormat="1" applyFont="1" applyFill="1" applyBorder="1" applyAlignment="1">
      <alignment horizontal="center" vertical="top" shrinkToFit="1"/>
    </xf>
    <xf numFmtId="0" fontId="2" fillId="0" borderId="18" xfId="0" applyFont="1" applyFill="1" applyBorder="1" applyAlignment="1">
      <alignment horizontal="center" vertical="top" wrapText="1"/>
    </xf>
    <xf numFmtId="0" fontId="2" fillId="0" borderId="30" xfId="0" applyFont="1" applyFill="1" applyBorder="1" applyAlignment="1">
      <alignment horizontal="center" vertical="top" wrapText="1"/>
    </xf>
    <xf numFmtId="1" fontId="1" fillId="0" borderId="15" xfId="0" applyNumberFormat="1" applyFont="1" applyFill="1" applyBorder="1" applyAlignment="1">
      <alignment horizontal="center" vertical="top" shrinkToFit="1"/>
    </xf>
    <xf numFmtId="0" fontId="2" fillId="0" borderId="15" xfId="0" applyFont="1" applyFill="1" applyBorder="1" applyAlignment="1">
      <alignment horizontal="center" vertical="top" wrapText="1"/>
    </xf>
    <xf numFmtId="0" fontId="2" fillId="0" borderId="31" xfId="0" applyFont="1" applyFill="1" applyBorder="1" applyAlignment="1">
      <alignment horizontal="center" vertical="top" wrapText="1"/>
    </xf>
    <xf numFmtId="1" fontId="1" fillId="0" borderId="17" xfId="0" applyNumberFormat="1" applyFont="1" applyFill="1" applyBorder="1" applyAlignment="1">
      <alignment horizontal="center" vertical="top" shrinkToFit="1"/>
    </xf>
    <xf numFmtId="0" fontId="2" fillId="0" borderId="16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vertical="top" wrapText="1"/>
    </xf>
    <xf numFmtId="0" fontId="1" fillId="0" borderId="15" xfId="0" applyFont="1" applyFill="1" applyBorder="1" applyAlignment="1">
      <alignment vertical="top" wrapText="1"/>
    </xf>
    <xf numFmtId="0" fontId="2" fillId="0" borderId="24" xfId="0" applyFont="1" applyFill="1" applyBorder="1" applyAlignment="1">
      <alignment horizontal="center" vertical="top" wrapText="1"/>
    </xf>
    <xf numFmtId="165" fontId="1" fillId="0" borderId="35" xfId="0" applyNumberFormat="1" applyFont="1" applyFill="1" applyBorder="1" applyAlignment="1">
      <alignment horizontal="center" vertical="center" shrinkToFit="1"/>
    </xf>
    <xf numFmtId="165" fontId="1" fillId="0" borderId="36" xfId="0" applyNumberFormat="1" applyFont="1" applyFill="1" applyBorder="1" applyAlignment="1">
      <alignment horizontal="center" vertical="center" shrinkToFit="1"/>
    </xf>
    <xf numFmtId="165" fontId="1" fillId="0" borderId="9" xfId="0" applyNumberFormat="1" applyFont="1" applyFill="1" applyBorder="1" applyAlignment="1">
      <alignment horizontal="center" vertical="center" shrinkToFit="1"/>
    </xf>
    <xf numFmtId="165" fontId="1" fillId="0" borderId="18" xfId="0" applyNumberFormat="1" applyFont="1" applyFill="1" applyBorder="1" applyAlignment="1">
      <alignment horizontal="center" vertical="center" shrinkToFit="1"/>
    </xf>
    <xf numFmtId="165" fontId="1" fillId="0" borderId="27" xfId="0" applyNumberFormat="1" applyFont="1" applyFill="1" applyBorder="1" applyAlignment="1">
      <alignment horizontal="center" vertical="center" shrinkToFit="1"/>
    </xf>
    <xf numFmtId="165" fontId="1" fillId="0" borderId="15" xfId="0" applyNumberFormat="1" applyFont="1" applyFill="1" applyBorder="1" applyAlignment="1">
      <alignment horizontal="center" vertical="center" shrinkToFit="1"/>
    </xf>
    <xf numFmtId="165" fontId="1" fillId="0" borderId="24" xfId="0" applyNumberFormat="1" applyFont="1" applyFill="1" applyBorder="1" applyAlignment="1">
      <alignment horizontal="center" vertical="center" shrinkToFit="1"/>
    </xf>
    <xf numFmtId="165" fontId="1" fillId="0" borderId="25" xfId="0" applyNumberFormat="1" applyFont="1" applyFill="1" applyBorder="1" applyAlignment="1">
      <alignment horizontal="center" vertical="center" shrinkToFit="1"/>
    </xf>
    <xf numFmtId="165" fontId="1" fillId="0" borderId="28" xfId="0" applyNumberFormat="1" applyFont="1" applyFill="1" applyBorder="1" applyAlignment="1">
      <alignment horizontal="center" vertical="center" shrinkToFit="1"/>
    </xf>
    <xf numFmtId="165" fontId="1" fillId="0" borderId="39" xfId="0" applyNumberFormat="1" applyFont="1" applyFill="1" applyBorder="1" applyAlignment="1">
      <alignment horizontal="center" vertical="center" shrinkToFit="1"/>
    </xf>
    <xf numFmtId="165" fontId="1" fillId="0" borderId="40" xfId="0" applyNumberFormat="1" applyFont="1" applyFill="1" applyBorder="1" applyAlignment="1">
      <alignment horizontal="center" vertical="center" shrinkToFit="1"/>
    </xf>
    <xf numFmtId="165" fontId="1" fillId="0" borderId="37" xfId="0" applyNumberFormat="1" applyFont="1" applyFill="1" applyBorder="1" applyAlignment="1">
      <alignment horizontal="center" vertical="center" shrinkToFit="1"/>
    </xf>
    <xf numFmtId="165" fontId="1" fillId="0" borderId="38" xfId="0" applyNumberFormat="1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" fontId="1" fillId="0" borderId="15" xfId="0" applyNumberFormat="1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top" wrapText="1"/>
    </xf>
    <xf numFmtId="1" fontId="1" fillId="0" borderId="41" xfId="0" applyNumberFormat="1" applyFont="1" applyFill="1" applyBorder="1" applyAlignment="1">
      <alignment horizontal="center" vertical="top" shrinkToFit="1"/>
    </xf>
    <xf numFmtId="1" fontId="1" fillId="0" borderId="42" xfId="0" applyNumberFormat="1" applyFont="1" applyFill="1" applyBorder="1" applyAlignment="1">
      <alignment horizontal="center" vertical="top" shrinkToFit="1"/>
    </xf>
    <xf numFmtId="0" fontId="2" fillId="0" borderId="21" xfId="0" applyFont="1" applyFill="1" applyBorder="1" applyAlignment="1">
      <alignment horizontal="center" vertical="top" wrapText="1"/>
    </xf>
    <xf numFmtId="1" fontId="1" fillId="0" borderId="43" xfId="0" applyNumberFormat="1" applyFont="1" applyFill="1" applyBorder="1" applyAlignment="1">
      <alignment horizontal="center" vertical="top" shrinkToFit="1"/>
    </xf>
    <xf numFmtId="1" fontId="1" fillId="0" borderId="26" xfId="0" applyNumberFormat="1" applyFont="1" applyFill="1" applyBorder="1" applyAlignment="1">
      <alignment horizontal="center" vertical="top" shrinkToFit="1"/>
    </xf>
    <xf numFmtId="1" fontId="1" fillId="0" borderId="19" xfId="0" applyNumberFormat="1" applyFont="1" applyFill="1" applyBorder="1" applyAlignment="1">
      <alignment horizontal="center" vertical="top" shrinkToFit="1"/>
    </xf>
    <xf numFmtId="1" fontId="1" fillId="0" borderId="44" xfId="0" applyNumberFormat="1" applyFont="1" applyFill="1" applyBorder="1" applyAlignment="1">
      <alignment horizontal="center" vertical="top" shrinkToFit="1"/>
    </xf>
    <xf numFmtId="1" fontId="1" fillId="0" borderId="22" xfId="0" applyNumberFormat="1" applyFont="1" applyFill="1" applyBorder="1" applyAlignment="1">
      <alignment horizontal="center" vertical="top" shrinkToFit="1"/>
    </xf>
    <xf numFmtId="1" fontId="1" fillId="0" borderId="23" xfId="0" applyNumberFormat="1" applyFont="1" applyFill="1" applyBorder="1" applyAlignment="1">
      <alignment horizontal="center" vertical="top" shrinkToFit="1"/>
    </xf>
    <xf numFmtId="0" fontId="2" fillId="0" borderId="4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 wrapText="1"/>
    </xf>
    <xf numFmtId="0" fontId="2" fillId="0" borderId="1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1" fontId="1" fillId="0" borderId="34" xfId="0" applyNumberFormat="1" applyFont="1" applyFill="1" applyBorder="1" applyAlignment="1">
      <alignment horizontal="center" vertical="top" shrinkToFit="1"/>
    </xf>
    <xf numFmtId="1" fontId="1" fillId="0" borderId="35" xfId="0" applyNumberFormat="1" applyFont="1" applyFill="1" applyBorder="1" applyAlignment="1">
      <alignment horizontal="center" vertical="top" shrinkToFit="1"/>
    </xf>
    <xf numFmtId="1" fontId="1" fillId="0" borderId="20" xfId="0" applyNumberFormat="1" applyFont="1" applyFill="1" applyBorder="1" applyAlignment="1">
      <alignment horizontal="center" vertical="top" shrinkToFit="1"/>
    </xf>
    <xf numFmtId="1" fontId="1" fillId="0" borderId="21" xfId="0" applyNumberFormat="1" applyFont="1" applyFill="1" applyBorder="1" applyAlignment="1">
      <alignment horizontal="center" vertical="top" shrinkToFit="1"/>
    </xf>
    <xf numFmtId="0" fontId="5" fillId="3" borderId="7" xfId="0" applyFont="1" applyFill="1" applyBorder="1" applyAlignment="1">
      <alignment vertical="top" wrapText="1"/>
    </xf>
    <xf numFmtId="0" fontId="5" fillId="3" borderId="8" xfId="0" applyFont="1" applyFill="1" applyBorder="1" applyAlignment="1">
      <alignment vertical="top" wrapText="1"/>
    </xf>
    <xf numFmtId="164" fontId="1" fillId="0" borderId="35" xfId="0" applyNumberFormat="1" applyFont="1" applyFill="1" applyBorder="1" applyAlignment="1">
      <alignment horizontal="center" vertical="top" shrinkToFit="1"/>
    </xf>
    <xf numFmtId="164" fontId="1" fillId="0" borderId="21" xfId="0" applyNumberFormat="1" applyFont="1" applyFill="1" applyBorder="1" applyAlignment="1">
      <alignment horizontal="center" vertical="top" shrinkToFit="1"/>
    </xf>
    <xf numFmtId="1" fontId="1" fillId="0" borderId="23" xfId="0" applyNumberFormat="1" applyFont="1" applyFill="1" applyBorder="1" applyAlignment="1">
      <alignment horizontal="center" vertical="center" shrinkToFit="1"/>
    </xf>
    <xf numFmtId="0" fontId="1" fillId="0" borderId="24" xfId="0" applyFont="1" applyFill="1" applyBorder="1" applyAlignment="1">
      <alignment horizontal="left" vertical="center" wrapText="1"/>
    </xf>
    <xf numFmtId="1" fontId="1" fillId="0" borderId="24" xfId="0" applyNumberFormat="1" applyFont="1" applyFill="1" applyBorder="1" applyAlignment="1">
      <alignment horizontal="center" vertical="center" shrinkToFi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165" fontId="1" fillId="0" borderId="21" xfId="0" applyNumberFormat="1" applyFont="1" applyFill="1" applyBorder="1" applyAlignment="1">
      <alignment horizontal="center" vertical="center" shrinkToFit="1"/>
    </xf>
    <xf numFmtId="165" fontId="1" fillId="0" borderId="46" xfId="0" applyNumberFormat="1" applyFont="1" applyFill="1" applyBorder="1" applyAlignment="1">
      <alignment horizontal="center" vertical="center" shrinkToFit="1"/>
    </xf>
    <xf numFmtId="164" fontId="1" fillId="3" borderId="33" xfId="0" applyNumberFormat="1" applyFont="1" applyFill="1" applyBorder="1" applyAlignment="1">
      <alignment horizontal="center" vertical="top" shrinkToFit="1"/>
    </xf>
    <xf numFmtId="44" fontId="6" fillId="3" borderId="8" xfId="2" applyFont="1" applyFill="1" applyBorder="1" applyAlignment="1">
      <alignment horizontal="center" vertical="center" shrinkToFit="1"/>
    </xf>
    <xf numFmtId="165" fontId="7" fillId="4" borderId="8" xfId="0" applyNumberFormat="1" applyFont="1" applyFill="1" applyBorder="1" applyAlignment="1">
      <alignment horizontal="center" vertical="top" wrapText="1"/>
    </xf>
    <xf numFmtId="0" fontId="5" fillId="4" borderId="7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vertical="top" wrapText="1"/>
    </xf>
    <xf numFmtId="0" fontId="5" fillId="2" borderId="12" xfId="0" applyFont="1" applyFill="1" applyBorder="1" applyAlignment="1">
      <alignment vertical="top" wrapText="1"/>
    </xf>
    <xf numFmtId="0" fontId="5" fillId="2" borderId="29" xfId="0" applyFont="1" applyFill="1" applyBorder="1" applyAlignment="1">
      <alignment vertical="top" wrapText="1"/>
    </xf>
    <xf numFmtId="0" fontId="5" fillId="2" borderId="45" xfId="0" applyFont="1" applyFill="1" applyBorder="1" applyAlignment="1">
      <alignment vertical="top" wrapText="1"/>
    </xf>
    <xf numFmtId="0" fontId="5" fillId="2" borderId="7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top"/>
    </xf>
    <xf numFmtId="0" fontId="5" fillId="4" borderId="7" xfId="0" applyFont="1" applyFill="1" applyBorder="1" applyAlignment="1">
      <alignment vertical="top" wrapText="1"/>
    </xf>
    <xf numFmtId="0" fontId="5" fillId="4" borderId="8" xfId="0" applyFont="1" applyFill="1" applyBorder="1" applyAlignment="1">
      <alignment vertical="top" wrapText="1"/>
    </xf>
    <xf numFmtId="164" fontId="1" fillId="0" borderId="35" xfId="0" applyNumberFormat="1" applyFont="1" applyBorder="1" applyAlignment="1">
      <alignment horizontal="center" vertical="top" shrinkToFit="1"/>
    </xf>
    <xf numFmtId="164" fontId="1" fillId="0" borderId="21" xfId="0" applyNumberFormat="1" applyFont="1" applyBorder="1" applyAlignment="1">
      <alignment horizontal="center" vertical="top" shrinkToFi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165" fontId="1" fillId="6" borderId="37" xfId="0" applyNumberFormat="1" applyFont="1" applyFill="1" applyBorder="1" applyAlignment="1">
      <alignment horizontal="center" vertical="center" shrinkToFit="1"/>
    </xf>
    <xf numFmtId="165" fontId="1" fillId="6" borderId="18" xfId="0" applyNumberFormat="1" applyFont="1" applyFill="1" applyBorder="1" applyAlignment="1">
      <alignment horizontal="center" vertical="center" shrinkToFit="1"/>
    </xf>
    <xf numFmtId="165" fontId="1" fillId="6" borderId="27" xfId="0" applyNumberFormat="1" applyFont="1" applyFill="1" applyBorder="1" applyAlignment="1">
      <alignment horizontal="center" vertical="center" shrinkToFit="1"/>
    </xf>
    <xf numFmtId="165" fontId="1" fillId="6" borderId="40" xfId="0" applyNumberFormat="1" applyFont="1" applyFill="1" applyBorder="1" applyAlignment="1">
      <alignment horizontal="center" vertical="center" shrinkToFit="1"/>
    </xf>
    <xf numFmtId="165" fontId="1" fillId="6" borderId="24" xfId="0" applyNumberFormat="1" applyFont="1" applyFill="1" applyBorder="1" applyAlignment="1">
      <alignment horizontal="center" vertical="center" shrinkToFit="1"/>
    </xf>
    <xf numFmtId="165" fontId="1" fillId="6" borderId="25" xfId="0" applyNumberFormat="1" applyFont="1" applyFill="1" applyBorder="1" applyAlignment="1">
      <alignment horizontal="center" vertical="center" shrinkToFit="1"/>
    </xf>
    <xf numFmtId="0" fontId="5" fillId="6" borderId="7" xfId="0" applyFont="1" applyFill="1" applyBorder="1" applyAlignment="1">
      <alignment vertical="top" wrapText="1"/>
    </xf>
    <xf numFmtId="0" fontId="5" fillId="6" borderId="8" xfId="0" applyFont="1" applyFill="1" applyBorder="1" applyAlignment="1">
      <alignment vertical="top" wrapText="1"/>
    </xf>
    <xf numFmtId="165" fontId="1" fillId="6" borderId="28" xfId="0" applyNumberFormat="1" applyFont="1" applyFill="1" applyBorder="1" applyAlignment="1">
      <alignment horizontal="center" vertical="center" shrinkToFit="1"/>
    </xf>
    <xf numFmtId="165" fontId="1" fillId="6" borderId="38" xfId="0" applyNumberFormat="1" applyFont="1" applyFill="1" applyBorder="1" applyAlignment="1">
      <alignment horizontal="center" vertical="center" shrinkToFit="1"/>
    </xf>
    <xf numFmtId="165" fontId="1" fillId="6" borderId="39" xfId="0" applyNumberFormat="1" applyFont="1" applyFill="1" applyBorder="1" applyAlignment="1">
      <alignment horizontal="center" vertical="center" shrinkToFit="1"/>
    </xf>
    <xf numFmtId="165" fontId="1" fillId="6" borderId="9" xfId="0" applyNumberFormat="1" applyFont="1" applyFill="1" applyBorder="1" applyAlignment="1">
      <alignment horizontal="center" vertical="center" shrinkToFit="1"/>
    </xf>
    <xf numFmtId="165" fontId="1" fillId="6" borderId="15" xfId="0" applyNumberFormat="1" applyFont="1" applyFill="1" applyBorder="1" applyAlignment="1">
      <alignment horizontal="center" vertical="center" shrinkToFit="1"/>
    </xf>
    <xf numFmtId="0" fontId="5" fillId="6" borderId="7" xfId="0" applyFont="1" applyFill="1" applyBorder="1" applyAlignment="1">
      <alignment vertical="center" wrapText="1"/>
    </xf>
    <xf numFmtId="0" fontId="5" fillId="6" borderId="8" xfId="0" applyFont="1" applyFill="1" applyBorder="1" applyAlignment="1">
      <alignment vertical="center" wrapText="1"/>
    </xf>
    <xf numFmtId="165" fontId="7" fillId="6" borderId="8" xfId="0" applyNumberFormat="1" applyFont="1" applyFill="1" applyBorder="1" applyAlignment="1">
      <alignment horizontal="center" vertical="top" wrapText="1"/>
    </xf>
    <xf numFmtId="0" fontId="5" fillId="6" borderId="11" xfId="0" applyFont="1" applyFill="1" applyBorder="1" applyAlignment="1">
      <alignment vertical="top" wrapText="1"/>
    </xf>
    <xf numFmtId="0" fontId="5" fillId="6" borderId="12" xfId="0" applyFont="1" applyFill="1" applyBorder="1" applyAlignment="1">
      <alignment vertical="top" wrapText="1"/>
    </xf>
    <xf numFmtId="164" fontId="1" fillId="6" borderId="35" xfId="0" applyNumberFormat="1" applyFont="1" applyFill="1" applyBorder="1" applyAlignment="1">
      <alignment horizontal="center" vertical="top" shrinkToFit="1"/>
    </xf>
    <xf numFmtId="165" fontId="1" fillId="6" borderId="35" xfId="0" applyNumberFormat="1" applyFont="1" applyFill="1" applyBorder="1" applyAlignment="1">
      <alignment horizontal="center" vertical="center" shrinkToFit="1"/>
    </xf>
    <xf numFmtId="165" fontId="1" fillId="6" borderId="36" xfId="0" applyNumberFormat="1" applyFont="1" applyFill="1" applyBorder="1" applyAlignment="1">
      <alignment horizontal="center" vertical="center" shrinkToFit="1"/>
    </xf>
    <xf numFmtId="164" fontId="1" fillId="6" borderId="21" xfId="0" applyNumberFormat="1" applyFont="1" applyFill="1" applyBorder="1" applyAlignment="1">
      <alignment horizontal="center" vertical="top" shrinkToFit="1"/>
    </xf>
    <xf numFmtId="165" fontId="1" fillId="6" borderId="21" xfId="0" applyNumberFormat="1" applyFont="1" applyFill="1" applyBorder="1" applyAlignment="1">
      <alignment horizontal="center" vertical="center" shrinkToFit="1"/>
    </xf>
    <xf numFmtId="165" fontId="1" fillId="6" borderId="46" xfId="0" applyNumberFormat="1" applyFont="1" applyFill="1" applyBorder="1" applyAlignment="1">
      <alignment horizontal="center" vertical="center" shrinkToFit="1"/>
    </xf>
    <xf numFmtId="0" fontId="5" fillId="6" borderId="29" xfId="0" applyFont="1" applyFill="1" applyBorder="1" applyAlignment="1">
      <alignment vertical="top" wrapText="1"/>
    </xf>
    <xf numFmtId="0" fontId="5" fillId="6" borderId="45" xfId="0" applyFont="1" applyFill="1" applyBorder="1" applyAlignment="1">
      <alignment vertical="top" wrapText="1"/>
    </xf>
    <xf numFmtId="164" fontId="1" fillId="6" borderId="33" xfId="0" applyNumberFormat="1" applyFont="1" applyFill="1" applyBorder="1" applyAlignment="1">
      <alignment horizontal="center" vertical="top" shrinkToFit="1"/>
    </xf>
    <xf numFmtId="44" fontId="6" fillId="6" borderId="8" xfId="2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center" vertical="top" wrapText="1"/>
    </xf>
    <xf numFmtId="0" fontId="5" fillId="3" borderId="8" xfId="0" applyFont="1" applyFill="1" applyBorder="1" applyAlignment="1">
      <alignment horizontal="center" vertical="top" wrapText="1"/>
    </xf>
    <xf numFmtId="164" fontId="6" fillId="4" borderId="6" xfId="0" applyNumberFormat="1" applyFont="1" applyFill="1" applyBorder="1" applyAlignment="1">
      <alignment horizontal="center" vertical="top" shrinkToFit="1"/>
    </xf>
    <xf numFmtId="164" fontId="6" fillId="4" borderId="8" xfId="0" applyNumberFormat="1" applyFont="1" applyFill="1" applyBorder="1" applyAlignment="1">
      <alignment horizontal="center" vertical="top" shrinkToFit="1"/>
    </xf>
    <xf numFmtId="0" fontId="8" fillId="3" borderId="6" xfId="0" applyFont="1" applyFill="1" applyBorder="1" applyAlignment="1">
      <alignment horizontal="center" vertical="top"/>
    </xf>
    <xf numFmtId="0" fontId="8" fillId="3" borderId="7" xfId="0" applyFont="1" applyFill="1" applyBorder="1" applyAlignment="1">
      <alignment horizontal="center" vertical="top"/>
    </xf>
    <xf numFmtId="0" fontId="8" fillId="3" borderId="8" xfId="0" applyFont="1" applyFill="1" applyBorder="1" applyAlignment="1">
      <alignment horizontal="center" vertical="top"/>
    </xf>
    <xf numFmtId="0" fontId="5" fillId="3" borderId="6" xfId="0" applyFont="1" applyFill="1" applyBorder="1" applyAlignment="1">
      <alignment horizontal="center" vertical="top" wrapText="1"/>
    </xf>
    <xf numFmtId="0" fontId="2" fillId="0" borderId="35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21" xfId="0" applyFont="1" applyFill="1" applyBorder="1" applyAlignment="1">
      <alignment horizontal="center" vertical="top" wrapText="1"/>
    </xf>
    <xf numFmtId="0" fontId="5" fillId="4" borderId="6" xfId="0" applyFont="1" applyFill="1" applyBorder="1" applyAlignment="1">
      <alignment horizontal="center" vertical="top" wrapText="1"/>
    </xf>
    <xf numFmtId="0" fontId="5" fillId="4" borderId="7" xfId="0" applyFont="1" applyFill="1" applyBorder="1" applyAlignment="1">
      <alignment horizontal="center" vertical="top" wrapText="1"/>
    </xf>
    <xf numFmtId="0" fontId="5" fillId="6" borderId="7" xfId="0" applyFont="1" applyFill="1" applyBorder="1" applyAlignment="1">
      <alignment horizontal="center" vertical="top" wrapText="1"/>
    </xf>
    <xf numFmtId="0" fontId="5" fillId="6" borderId="8" xfId="0" applyFont="1" applyFill="1" applyBorder="1" applyAlignment="1">
      <alignment horizontal="center" vertical="top" wrapText="1"/>
    </xf>
    <xf numFmtId="164" fontId="6" fillId="6" borderId="6" xfId="0" applyNumberFormat="1" applyFont="1" applyFill="1" applyBorder="1" applyAlignment="1">
      <alignment horizontal="center" vertical="top" shrinkToFit="1"/>
    </xf>
    <xf numFmtId="164" fontId="6" fillId="6" borderId="8" xfId="0" applyNumberFormat="1" applyFont="1" applyFill="1" applyBorder="1" applyAlignment="1">
      <alignment horizontal="center" vertical="top" shrinkToFit="1"/>
    </xf>
    <xf numFmtId="165" fontId="0" fillId="0" borderId="0" xfId="0" applyNumberFormat="1" applyFill="1" applyBorder="1" applyAlignment="1">
      <alignment horizontal="left" vertical="top"/>
    </xf>
  </cellXfs>
  <cellStyles count="3">
    <cellStyle name="Moneda" xfId="2" builtinId="4"/>
    <cellStyle name="Normal" xfId="0" builtinId="0"/>
    <cellStyle name="Normal 2" xfId="1" xr:uid="{FF0F78BB-BD9D-47D7-8FAB-9E4B3583039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119379</xdr:colOff>
      <xdr:row>91</xdr:row>
      <xdr:rowOff>0</xdr:rowOff>
    </xdr:from>
    <xdr:ext cx="50202" cy="27481"/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02" cy="2748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5"/>
  <sheetViews>
    <sheetView tabSelected="1" topLeftCell="G67" zoomScale="80" zoomScaleNormal="80" workbookViewId="0">
      <selection activeCell="Y86" sqref="Y86"/>
    </sheetView>
  </sheetViews>
  <sheetFormatPr baseColWidth="10" defaultColWidth="8.83203125" defaultRowHeight="12.75" x14ac:dyDescent="0.2"/>
  <cols>
    <col min="1" max="1" width="12" bestFit="1" customWidth="1"/>
    <col min="2" max="2" width="28.6640625" bestFit="1" customWidth="1"/>
    <col min="3" max="3" width="16.1640625" bestFit="1" customWidth="1"/>
    <col min="4" max="4" width="20.83203125" bestFit="1" customWidth="1"/>
    <col min="5" max="5" width="17.33203125" bestFit="1" customWidth="1"/>
    <col min="6" max="6" width="19.1640625" customWidth="1"/>
    <col min="7" max="7" width="14.83203125" bestFit="1" customWidth="1"/>
    <col min="8" max="8" width="20.6640625" bestFit="1" customWidth="1"/>
    <col min="9" max="9" width="12.33203125" bestFit="1" customWidth="1"/>
    <col min="10" max="10" width="27.5" bestFit="1" customWidth="1"/>
    <col min="11" max="11" width="24.5" bestFit="1" customWidth="1"/>
    <col min="12" max="12" width="20.6640625" bestFit="1" customWidth="1"/>
    <col min="13" max="13" width="12.33203125" bestFit="1" customWidth="1"/>
    <col min="14" max="14" width="27.5" bestFit="1" customWidth="1"/>
    <col min="15" max="15" width="24.5" bestFit="1" customWidth="1"/>
    <col min="16" max="16" width="20.6640625" bestFit="1" customWidth="1"/>
    <col min="17" max="17" width="12.33203125" bestFit="1" customWidth="1"/>
    <col min="18" max="18" width="27.5" bestFit="1" customWidth="1"/>
    <col min="19" max="19" width="24.5" bestFit="1" customWidth="1"/>
    <col min="20" max="20" width="20.6640625" bestFit="1" customWidth="1"/>
    <col min="21" max="21" width="12.33203125" bestFit="1" customWidth="1"/>
    <col min="22" max="22" width="27.5" bestFit="1" customWidth="1"/>
    <col min="23" max="23" width="24.5" bestFit="1" customWidth="1"/>
    <col min="25" max="25" width="14.5" bestFit="1" customWidth="1"/>
  </cols>
  <sheetData>
    <row r="1" spans="1:23" ht="18.75" thickBot="1" x14ac:dyDescent="0.25">
      <c r="A1" s="145" t="s">
        <v>95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7"/>
    </row>
    <row r="2" spans="1:23" ht="35.25" customHeight="1" thickBot="1" x14ac:dyDescent="0.25">
      <c r="A2" s="88" t="s">
        <v>97</v>
      </c>
      <c r="B2" s="88" t="s">
        <v>98</v>
      </c>
      <c r="C2" s="88" t="s">
        <v>107</v>
      </c>
      <c r="D2" s="88" t="s">
        <v>99</v>
      </c>
      <c r="E2" s="88" t="s">
        <v>100</v>
      </c>
      <c r="F2" s="88" t="s">
        <v>108</v>
      </c>
      <c r="G2" s="88" t="s">
        <v>104</v>
      </c>
      <c r="H2" s="88" t="s">
        <v>109</v>
      </c>
      <c r="I2" s="88" t="s">
        <v>111</v>
      </c>
      <c r="J2" s="88" t="s">
        <v>110</v>
      </c>
      <c r="K2" s="89" t="s">
        <v>114</v>
      </c>
      <c r="L2" s="88" t="s">
        <v>109</v>
      </c>
      <c r="M2" s="88" t="s">
        <v>111</v>
      </c>
      <c r="N2" s="88" t="s">
        <v>110</v>
      </c>
      <c r="O2" s="89" t="s">
        <v>114</v>
      </c>
      <c r="P2" s="88" t="s">
        <v>109</v>
      </c>
      <c r="Q2" s="88" t="s">
        <v>111</v>
      </c>
      <c r="R2" s="88" t="s">
        <v>110</v>
      </c>
      <c r="S2" s="89" t="s">
        <v>114</v>
      </c>
      <c r="T2" s="111" t="s">
        <v>109</v>
      </c>
      <c r="U2" s="111" t="s">
        <v>111</v>
      </c>
      <c r="V2" s="111" t="s">
        <v>110</v>
      </c>
      <c r="W2" s="112" t="s">
        <v>114</v>
      </c>
    </row>
    <row r="3" spans="1:23" ht="15" customHeight="1" thickBot="1" x14ac:dyDescent="0.25">
      <c r="A3" s="148" t="s">
        <v>101</v>
      </c>
      <c r="B3" s="141"/>
      <c r="C3" s="141"/>
      <c r="D3" s="141"/>
      <c r="E3" s="141"/>
      <c r="F3" s="141"/>
      <c r="G3" s="141"/>
      <c r="H3" s="148" t="s">
        <v>118</v>
      </c>
      <c r="I3" s="141"/>
      <c r="J3" s="141"/>
      <c r="K3" s="142"/>
      <c r="L3" s="141" t="s">
        <v>119</v>
      </c>
      <c r="M3" s="141"/>
      <c r="N3" s="141"/>
      <c r="O3" s="142"/>
      <c r="P3" s="141" t="s">
        <v>117</v>
      </c>
      <c r="Q3" s="141"/>
      <c r="R3" s="141"/>
      <c r="S3" s="142"/>
      <c r="T3" s="156" t="s">
        <v>120</v>
      </c>
      <c r="U3" s="156"/>
      <c r="V3" s="156"/>
      <c r="W3" s="157"/>
    </row>
    <row r="4" spans="1:23" ht="14.45" customHeight="1" x14ac:dyDescent="0.2">
      <c r="A4" s="52">
        <v>1</v>
      </c>
      <c r="B4" s="60" t="s">
        <v>0</v>
      </c>
      <c r="C4" s="5">
        <v>1</v>
      </c>
      <c r="D4" s="3" t="s">
        <v>1</v>
      </c>
      <c r="E4" s="3" t="s">
        <v>2</v>
      </c>
      <c r="F4" s="19" t="s">
        <v>3</v>
      </c>
      <c r="G4" s="12">
        <v>5</v>
      </c>
      <c r="H4" s="34">
        <v>190000</v>
      </c>
      <c r="I4" s="26">
        <f>H4*19%</f>
        <v>36100</v>
      </c>
      <c r="J4" s="26">
        <f>H4+I4</f>
        <v>226100</v>
      </c>
      <c r="K4" s="27">
        <f>J4*G4</f>
        <v>1130500</v>
      </c>
      <c r="L4" s="34">
        <v>195000</v>
      </c>
      <c r="M4" s="26">
        <f>L4*19%</f>
        <v>37050</v>
      </c>
      <c r="N4" s="26">
        <f>L4+M4</f>
        <v>232050</v>
      </c>
      <c r="O4" s="27">
        <f>N4*G4</f>
        <v>1160250</v>
      </c>
      <c r="P4" s="34">
        <v>470087.8</v>
      </c>
      <c r="Q4" s="26">
        <f>P4*19%</f>
        <v>89316.682000000001</v>
      </c>
      <c r="R4" s="26">
        <f>P4+Q4</f>
        <v>559404.48199999996</v>
      </c>
      <c r="S4" s="27">
        <f t="shared" ref="S4:S14" si="0">R4*G4</f>
        <v>2797022.4099999997</v>
      </c>
      <c r="T4" s="113">
        <f>+MIN(H4,L4,P4)</f>
        <v>190000</v>
      </c>
      <c r="U4" s="114">
        <f>T4*19%</f>
        <v>36100</v>
      </c>
      <c r="V4" s="114">
        <f>T4+U4</f>
        <v>226100</v>
      </c>
      <c r="W4" s="115">
        <f>V4*G4</f>
        <v>1130500</v>
      </c>
    </row>
    <row r="5" spans="1:23" ht="14.45" customHeight="1" x14ac:dyDescent="0.2">
      <c r="A5" s="51">
        <v>2</v>
      </c>
      <c r="B5" s="61" t="s">
        <v>0</v>
      </c>
      <c r="C5" s="1">
        <v>1</v>
      </c>
      <c r="D5" s="2" t="s">
        <v>1</v>
      </c>
      <c r="E5" s="2" t="s">
        <v>2</v>
      </c>
      <c r="F5" s="39" t="s">
        <v>3</v>
      </c>
      <c r="G5" s="12">
        <v>5</v>
      </c>
      <c r="H5" s="34">
        <v>190000</v>
      </c>
      <c r="I5" s="26">
        <f t="shared" ref="I5:I68" si="1">H5*19%</f>
        <v>36100</v>
      </c>
      <c r="J5" s="26">
        <f t="shared" ref="J5:J68" si="2">H5+I5</f>
        <v>226100</v>
      </c>
      <c r="K5" s="27">
        <f t="shared" ref="K5:K68" si="3">J5*G5</f>
        <v>1130500</v>
      </c>
      <c r="L5" s="34">
        <v>195000</v>
      </c>
      <c r="M5" s="26">
        <f t="shared" ref="M5:M14" si="4">L5*19%</f>
        <v>37050</v>
      </c>
      <c r="N5" s="26">
        <f t="shared" ref="N5:N14" si="5">L5+M5</f>
        <v>232050</v>
      </c>
      <c r="O5" s="27">
        <f t="shared" ref="O5:O14" si="6">N5*G5</f>
        <v>1160250</v>
      </c>
      <c r="P5" s="34">
        <v>470087.8</v>
      </c>
      <c r="Q5" s="26">
        <f t="shared" ref="Q5:Q14" si="7">P5*19%</f>
        <v>89316.682000000001</v>
      </c>
      <c r="R5" s="26">
        <f t="shared" ref="R5:R14" si="8">P5+Q5</f>
        <v>559404.48199999996</v>
      </c>
      <c r="S5" s="27">
        <f t="shared" si="0"/>
        <v>2797022.4099999997</v>
      </c>
      <c r="T5" s="113">
        <f t="shared" ref="T5:T68" si="9">+MIN(H5,L5,P5)</f>
        <v>190000</v>
      </c>
      <c r="U5" s="114">
        <f t="shared" ref="U5:U14" si="10">T5*19%</f>
        <v>36100</v>
      </c>
      <c r="V5" s="114">
        <f t="shared" ref="V5:V14" si="11">T5+U5</f>
        <v>226100</v>
      </c>
      <c r="W5" s="115">
        <f t="shared" ref="W5:W68" si="12">V5*G5</f>
        <v>1130500</v>
      </c>
    </row>
    <row r="6" spans="1:23" ht="25.5" x14ac:dyDescent="0.2">
      <c r="A6" s="52">
        <v>3</v>
      </c>
      <c r="B6" s="62" t="s">
        <v>11</v>
      </c>
      <c r="C6" s="44">
        <v>1</v>
      </c>
      <c r="D6" s="45" t="s">
        <v>1</v>
      </c>
      <c r="E6" s="45" t="s">
        <v>2</v>
      </c>
      <c r="F6" s="46" t="s">
        <v>3</v>
      </c>
      <c r="G6" s="12">
        <v>5</v>
      </c>
      <c r="H6" s="34">
        <v>190000</v>
      </c>
      <c r="I6" s="26">
        <f t="shared" si="1"/>
        <v>36100</v>
      </c>
      <c r="J6" s="26">
        <f t="shared" si="2"/>
        <v>226100</v>
      </c>
      <c r="K6" s="27">
        <f t="shared" si="3"/>
        <v>1130500</v>
      </c>
      <c r="L6" s="34">
        <v>195000</v>
      </c>
      <c r="M6" s="26">
        <f t="shared" si="4"/>
        <v>37050</v>
      </c>
      <c r="N6" s="26">
        <f t="shared" si="5"/>
        <v>232050</v>
      </c>
      <c r="O6" s="27">
        <f t="shared" si="6"/>
        <v>1160250</v>
      </c>
      <c r="P6" s="34">
        <v>470087.8</v>
      </c>
      <c r="Q6" s="26">
        <f t="shared" si="7"/>
        <v>89316.682000000001</v>
      </c>
      <c r="R6" s="26">
        <f t="shared" si="8"/>
        <v>559404.48199999996</v>
      </c>
      <c r="S6" s="27">
        <f t="shared" si="0"/>
        <v>2797022.4099999997</v>
      </c>
      <c r="T6" s="113">
        <f t="shared" si="9"/>
        <v>190000</v>
      </c>
      <c r="U6" s="114">
        <f t="shared" si="10"/>
        <v>36100</v>
      </c>
      <c r="V6" s="114">
        <f t="shared" si="11"/>
        <v>226100</v>
      </c>
      <c r="W6" s="115">
        <f t="shared" si="12"/>
        <v>1130500</v>
      </c>
    </row>
    <row r="7" spans="1:23" ht="34.5" customHeight="1" x14ac:dyDescent="0.2">
      <c r="A7" s="51">
        <v>4</v>
      </c>
      <c r="B7" s="63" t="s">
        <v>12</v>
      </c>
      <c r="C7" s="1">
        <v>1</v>
      </c>
      <c r="D7" s="2" t="s">
        <v>1</v>
      </c>
      <c r="E7" s="2" t="s">
        <v>2</v>
      </c>
      <c r="F7" s="39" t="s">
        <v>4</v>
      </c>
      <c r="G7" s="12">
        <v>5</v>
      </c>
      <c r="H7" s="34">
        <v>190000</v>
      </c>
      <c r="I7" s="26">
        <f t="shared" si="1"/>
        <v>36100</v>
      </c>
      <c r="J7" s="26">
        <f t="shared" si="2"/>
        <v>226100</v>
      </c>
      <c r="K7" s="27">
        <f t="shared" si="3"/>
        <v>1130500</v>
      </c>
      <c r="L7" s="34">
        <v>195000</v>
      </c>
      <c r="M7" s="26">
        <f t="shared" si="4"/>
        <v>37050</v>
      </c>
      <c r="N7" s="26">
        <f t="shared" si="5"/>
        <v>232050</v>
      </c>
      <c r="O7" s="27">
        <f t="shared" si="6"/>
        <v>1160250</v>
      </c>
      <c r="P7" s="34">
        <v>470087.8</v>
      </c>
      <c r="Q7" s="26">
        <f t="shared" si="7"/>
        <v>89316.682000000001</v>
      </c>
      <c r="R7" s="26">
        <f t="shared" si="8"/>
        <v>559404.48199999996</v>
      </c>
      <c r="S7" s="27">
        <f t="shared" si="0"/>
        <v>2797022.4099999997</v>
      </c>
      <c r="T7" s="113">
        <f t="shared" si="9"/>
        <v>190000</v>
      </c>
      <c r="U7" s="114">
        <f t="shared" si="10"/>
        <v>36100</v>
      </c>
      <c r="V7" s="114">
        <f t="shared" si="11"/>
        <v>226100</v>
      </c>
      <c r="W7" s="115">
        <f t="shared" si="12"/>
        <v>1130500</v>
      </c>
    </row>
    <row r="8" spans="1:23" ht="25.5" customHeight="1" x14ac:dyDescent="0.2">
      <c r="A8" s="52">
        <v>5</v>
      </c>
      <c r="B8" s="63" t="s">
        <v>13</v>
      </c>
      <c r="C8" s="1">
        <v>1</v>
      </c>
      <c r="D8" s="2" t="s">
        <v>1</v>
      </c>
      <c r="E8" s="2" t="s">
        <v>7</v>
      </c>
      <c r="F8" s="39" t="s">
        <v>3</v>
      </c>
      <c r="G8" s="12">
        <v>5</v>
      </c>
      <c r="H8" s="34">
        <v>150000</v>
      </c>
      <c r="I8" s="26">
        <f t="shared" si="1"/>
        <v>28500</v>
      </c>
      <c r="J8" s="26">
        <f t="shared" si="2"/>
        <v>178500</v>
      </c>
      <c r="K8" s="27">
        <f t="shared" si="3"/>
        <v>892500</v>
      </c>
      <c r="L8" s="34">
        <v>160000</v>
      </c>
      <c r="M8" s="26">
        <f t="shared" si="4"/>
        <v>30400</v>
      </c>
      <c r="N8" s="26">
        <f t="shared" si="5"/>
        <v>190400</v>
      </c>
      <c r="O8" s="27">
        <f t="shared" si="6"/>
        <v>952000</v>
      </c>
      <c r="P8" s="34">
        <v>121738.5</v>
      </c>
      <c r="Q8" s="26">
        <f t="shared" si="7"/>
        <v>23130.314999999999</v>
      </c>
      <c r="R8" s="26">
        <f t="shared" si="8"/>
        <v>144868.815</v>
      </c>
      <c r="S8" s="27">
        <f t="shared" si="0"/>
        <v>724344.07499999995</v>
      </c>
      <c r="T8" s="113">
        <f t="shared" si="9"/>
        <v>121738.5</v>
      </c>
      <c r="U8" s="114">
        <f t="shared" si="10"/>
        <v>23130.314999999999</v>
      </c>
      <c r="V8" s="114">
        <f t="shared" si="11"/>
        <v>144868.815</v>
      </c>
      <c r="W8" s="115">
        <f t="shared" si="12"/>
        <v>724344.07499999995</v>
      </c>
    </row>
    <row r="9" spans="1:23" ht="25.5" customHeight="1" x14ac:dyDescent="0.2">
      <c r="A9" s="51">
        <v>6</v>
      </c>
      <c r="B9" s="63" t="s">
        <v>14</v>
      </c>
      <c r="C9" s="1">
        <v>1</v>
      </c>
      <c r="D9" s="2" t="s">
        <v>1</v>
      </c>
      <c r="E9" s="2" t="s">
        <v>7</v>
      </c>
      <c r="F9" s="39" t="s">
        <v>3</v>
      </c>
      <c r="G9" s="12">
        <v>5</v>
      </c>
      <c r="H9" s="34">
        <v>150000</v>
      </c>
      <c r="I9" s="26">
        <f t="shared" si="1"/>
        <v>28500</v>
      </c>
      <c r="J9" s="26">
        <f t="shared" si="2"/>
        <v>178500</v>
      </c>
      <c r="K9" s="27">
        <f t="shared" si="3"/>
        <v>892500</v>
      </c>
      <c r="L9" s="34">
        <v>160000</v>
      </c>
      <c r="M9" s="26">
        <f t="shared" si="4"/>
        <v>30400</v>
      </c>
      <c r="N9" s="26">
        <f t="shared" si="5"/>
        <v>190400</v>
      </c>
      <c r="O9" s="27">
        <f t="shared" si="6"/>
        <v>952000</v>
      </c>
      <c r="P9" s="34">
        <v>121738.5</v>
      </c>
      <c r="Q9" s="26">
        <f t="shared" si="7"/>
        <v>23130.314999999999</v>
      </c>
      <c r="R9" s="26">
        <f t="shared" si="8"/>
        <v>144868.815</v>
      </c>
      <c r="S9" s="27">
        <f t="shared" si="0"/>
        <v>724344.07499999995</v>
      </c>
      <c r="T9" s="113">
        <f t="shared" si="9"/>
        <v>121738.5</v>
      </c>
      <c r="U9" s="114">
        <f t="shared" si="10"/>
        <v>23130.314999999999</v>
      </c>
      <c r="V9" s="114">
        <f t="shared" si="11"/>
        <v>144868.815</v>
      </c>
      <c r="W9" s="115">
        <f t="shared" si="12"/>
        <v>724344.07499999995</v>
      </c>
    </row>
    <row r="10" spans="1:23" ht="25.5" customHeight="1" x14ac:dyDescent="0.2">
      <c r="A10" s="52">
        <v>7</v>
      </c>
      <c r="B10" s="63" t="s">
        <v>15</v>
      </c>
      <c r="C10" s="1">
        <v>1</v>
      </c>
      <c r="D10" s="2" t="s">
        <v>5</v>
      </c>
      <c r="E10" s="2" t="s">
        <v>6</v>
      </c>
      <c r="F10" s="39" t="s">
        <v>3</v>
      </c>
      <c r="G10" s="12">
        <v>5</v>
      </c>
      <c r="H10" s="34">
        <v>130000</v>
      </c>
      <c r="I10" s="26">
        <f t="shared" si="1"/>
        <v>24700</v>
      </c>
      <c r="J10" s="26">
        <f t="shared" si="2"/>
        <v>154700</v>
      </c>
      <c r="K10" s="27">
        <f t="shared" si="3"/>
        <v>773500</v>
      </c>
      <c r="L10" s="34">
        <v>140000</v>
      </c>
      <c r="M10" s="26">
        <f t="shared" si="4"/>
        <v>26600</v>
      </c>
      <c r="N10" s="26">
        <f t="shared" si="5"/>
        <v>166600</v>
      </c>
      <c r="O10" s="27">
        <f t="shared" si="6"/>
        <v>833000</v>
      </c>
      <c r="P10" s="34">
        <v>121738.5</v>
      </c>
      <c r="Q10" s="26">
        <f t="shared" si="7"/>
        <v>23130.314999999999</v>
      </c>
      <c r="R10" s="26">
        <f t="shared" si="8"/>
        <v>144868.815</v>
      </c>
      <c r="S10" s="27">
        <f t="shared" si="0"/>
        <v>724344.07499999995</v>
      </c>
      <c r="T10" s="113">
        <f t="shared" si="9"/>
        <v>121738.5</v>
      </c>
      <c r="U10" s="114">
        <f t="shared" si="10"/>
        <v>23130.314999999999</v>
      </c>
      <c r="V10" s="114">
        <f t="shared" si="11"/>
        <v>144868.815</v>
      </c>
      <c r="W10" s="115">
        <f t="shared" si="12"/>
        <v>724344.07499999995</v>
      </c>
    </row>
    <row r="11" spans="1:23" ht="25.5" customHeight="1" x14ac:dyDescent="0.2">
      <c r="A11" s="51">
        <v>8</v>
      </c>
      <c r="B11" s="63" t="s">
        <v>16</v>
      </c>
      <c r="C11" s="1">
        <v>1</v>
      </c>
      <c r="D11" s="2" t="s">
        <v>1</v>
      </c>
      <c r="E11" s="2" t="s">
        <v>8</v>
      </c>
      <c r="F11" s="39" t="s">
        <v>3</v>
      </c>
      <c r="G11" s="12">
        <v>5</v>
      </c>
      <c r="H11" s="34">
        <v>130000</v>
      </c>
      <c r="I11" s="26">
        <f t="shared" si="1"/>
        <v>24700</v>
      </c>
      <c r="J11" s="26">
        <f t="shared" si="2"/>
        <v>154700</v>
      </c>
      <c r="K11" s="27">
        <f t="shared" si="3"/>
        <v>773500</v>
      </c>
      <c r="L11" s="34">
        <v>140000</v>
      </c>
      <c r="M11" s="26">
        <f t="shared" si="4"/>
        <v>26600</v>
      </c>
      <c r="N11" s="26">
        <f t="shared" si="5"/>
        <v>166600</v>
      </c>
      <c r="O11" s="27">
        <f t="shared" si="6"/>
        <v>833000</v>
      </c>
      <c r="P11" s="34">
        <v>121738.5</v>
      </c>
      <c r="Q11" s="26">
        <f t="shared" si="7"/>
        <v>23130.314999999999</v>
      </c>
      <c r="R11" s="26">
        <f t="shared" si="8"/>
        <v>144868.815</v>
      </c>
      <c r="S11" s="27">
        <f t="shared" si="0"/>
        <v>724344.07499999995</v>
      </c>
      <c r="T11" s="113">
        <f t="shared" si="9"/>
        <v>121738.5</v>
      </c>
      <c r="U11" s="114">
        <f t="shared" si="10"/>
        <v>23130.314999999999</v>
      </c>
      <c r="V11" s="114">
        <f t="shared" si="11"/>
        <v>144868.815</v>
      </c>
      <c r="W11" s="115">
        <f t="shared" si="12"/>
        <v>724344.07499999995</v>
      </c>
    </row>
    <row r="12" spans="1:23" ht="25.5" customHeight="1" x14ac:dyDescent="0.2">
      <c r="A12" s="52">
        <v>9</v>
      </c>
      <c r="B12" s="150" t="s">
        <v>9</v>
      </c>
      <c r="C12" s="1">
        <v>2</v>
      </c>
      <c r="D12" s="2" t="s">
        <v>10</v>
      </c>
      <c r="E12" s="2" t="s">
        <v>74</v>
      </c>
      <c r="F12" s="39" t="s">
        <v>3</v>
      </c>
      <c r="G12" s="12">
        <v>5</v>
      </c>
      <c r="H12" s="34">
        <v>130000</v>
      </c>
      <c r="I12" s="26">
        <f t="shared" si="1"/>
        <v>24700</v>
      </c>
      <c r="J12" s="26">
        <f t="shared" si="2"/>
        <v>154700</v>
      </c>
      <c r="K12" s="27">
        <f t="shared" si="3"/>
        <v>773500</v>
      </c>
      <c r="L12" s="34">
        <v>140000</v>
      </c>
      <c r="M12" s="26">
        <f t="shared" si="4"/>
        <v>26600</v>
      </c>
      <c r="N12" s="26">
        <f t="shared" si="5"/>
        <v>166600</v>
      </c>
      <c r="O12" s="27">
        <f t="shared" si="6"/>
        <v>833000</v>
      </c>
      <c r="P12" s="34">
        <v>121738.5</v>
      </c>
      <c r="Q12" s="26">
        <f t="shared" si="7"/>
        <v>23130.314999999999</v>
      </c>
      <c r="R12" s="26">
        <f t="shared" si="8"/>
        <v>144868.815</v>
      </c>
      <c r="S12" s="27">
        <f t="shared" si="0"/>
        <v>724344.07499999995</v>
      </c>
      <c r="T12" s="113">
        <f t="shared" si="9"/>
        <v>121738.5</v>
      </c>
      <c r="U12" s="114">
        <f t="shared" si="10"/>
        <v>23130.314999999999</v>
      </c>
      <c r="V12" s="114">
        <f t="shared" si="11"/>
        <v>144868.815</v>
      </c>
      <c r="W12" s="115">
        <f t="shared" si="12"/>
        <v>724344.07499999995</v>
      </c>
    </row>
    <row r="13" spans="1:23" ht="25.5" customHeight="1" x14ac:dyDescent="0.2">
      <c r="A13" s="51">
        <v>10</v>
      </c>
      <c r="B13" s="151"/>
      <c r="C13" s="9">
        <v>3</v>
      </c>
      <c r="D13" s="37" t="s">
        <v>5</v>
      </c>
      <c r="E13" s="37" t="s">
        <v>75</v>
      </c>
      <c r="F13" s="10" t="s">
        <v>3</v>
      </c>
      <c r="G13" s="12">
        <v>5</v>
      </c>
      <c r="H13" s="34">
        <v>190000</v>
      </c>
      <c r="I13" s="26">
        <f t="shared" si="1"/>
        <v>36100</v>
      </c>
      <c r="J13" s="26">
        <f t="shared" si="2"/>
        <v>226100</v>
      </c>
      <c r="K13" s="27">
        <f t="shared" si="3"/>
        <v>1130500</v>
      </c>
      <c r="L13" s="34">
        <v>195000</v>
      </c>
      <c r="M13" s="26">
        <f t="shared" si="4"/>
        <v>37050</v>
      </c>
      <c r="N13" s="26">
        <f t="shared" si="5"/>
        <v>232050</v>
      </c>
      <c r="O13" s="27">
        <f t="shared" si="6"/>
        <v>1160250</v>
      </c>
      <c r="P13" s="34">
        <v>470087.8</v>
      </c>
      <c r="Q13" s="26">
        <f t="shared" si="7"/>
        <v>89316.682000000001</v>
      </c>
      <c r="R13" s="26">
        <f t="shared" si="8"/>
        <v>559404.48199999996</v>
      </c>
      <c r="S13" s="27">
        <f t="shared" si="0"/>
        <v>2797022.4099999997</v>
      </c>
      <c r="T13" s="113">
        <f t="shared" si="9"/>
        <v>190000</v>
      </c>
      <c r="U13" s="114">
        <f t="shared" si="10"/>
        <v>36100</v>
      </c>
      <c r="V13" s="114">
        <f t="shared" si="11"/>
        <v>226100</v>
      </c>
      <c r="W13" s="115">
        <f t="shared" si="12"/>
        <v>1130500</v>
      </c>
    </row>
    <row r="14" spans="1:23" ht="25.5" customHeight="1" thickBot="1" x14ac:dyDescent="0.25">
      <c r="A14" s="57">
        <v>11</v>
      </c>
      <c r="B14" s="73" t="s">
        <v>86</v>
      </c>
      <c r="C14" s="9">
        <v>1</v>
      </c>
      <c r="D14" s="37" t="s">
        <v>89</v>
      </c>
      <c r="E14" s="37" t="s">
        <v>88</v>
      </c>
      <c r="F14" s="10" t="s">
        <v>3</v>
      </c>
      <c r="G14" s="12">
        <v>5</v>
      </c>
      <c r="H14" s="33">
        <v>150000</v>
      </c>
      <c r="I14" s="29">
        <f t="shared" si="1"/>
        <v>28500</v>
      </c>
      <c r="J14" s="29">
        <f t="shared" si="2"/>
        <v>178500</v>
      </c>
      <c r="K14" s="30">
        <f t="shared" si="3"/>
        <v>892500</v>
      </c>
      <c r="L14" s="33">
        <v>160000</v>
      </c>
      <c r="M14" s="29">
        <f t="shared" si="4"/>
        <v>30400</v>
      </c>
      <c r="N14" s="29">
        <f t="shared" si="5"/>
        <v>190400</v>
      </c>
      <c r="O14" s="30">
        <f t="shared" si="6"/>
        <v>952000</v>
      </c>
      <c r="P14" s="33">
        <v>431087.8</v>
      </c>
      <c r="Q14" s="29">
        <f t="shared" si="7"/>
        <v>81906.682000000001</v>
      </c>
      <c r="R14" s="29">
        <f t="shared" si="8"/>
        <v>512994.48199999996</v>
      </c>
      <c r="S14" s="30">
        <f t="shared" si="0"/>
        <v>2564972.4099999997</v>
      </c>
      <c r="T14" s="116">
        <f t="shared" si="9"/>
        <v>150000</v>
      </c>
      <c r="U14" s="117">
        <f t="shared" si="10"/>
        <v>28500</v>
      </c>
      <c r="V14" s="117">
        <f t="shared" si="11"/>
        <v>178500</v>
      </c>
      <c r="W14" s="118">
        <f t="shared" si="12"/>
        <v>892500</v>
      </c>
    </row>
    <row r="15" spans="1:23" ht="15" customHeight="1" thickBot="1" x14ac:dyDescent="0.25">
      <c r="A15" s="148" t="s">
        <v>76</v>
      </c>
      <c r="B15" s="141"/>
      <c r="C15" s="141"/>
      <c r="D15" s="141"/>
      <c r="E15" s="141"/>
      <c r="F15" s="141"/>
      <c r="G15" s="141"/>
      <c r="H15" s="79"/>
      <c r="I15" s="79"/>
      <c r="J15" s="79"/>
      <c r="K15" s="80"/>
      <c r="L15" s="79"/>
      <c r="M15" s="79"/>
      <c r="N15" s="79"/>
      <c r="O15" s="80"/>
      <c r="P15" s="79"/>
      <c r="Q15" s="79"/>
      <c r="R15" s="79"/>
      <c r="S15" s="80"/>
      <c r="T15" s="119"/>
      <c r="U15" s="119"/>
      <c r="V15" s="119"/>
      <c r="W15" s="120"/>
    </row>
    <row r="16" spans="1:23" ht="38.25" x14ac:dyDescent="0.2">
      <c r="A16" s="55">
        <v>12</v>
      </c>
      <c r="B16" s="64" t="s">
        <v>19</v>
      </c>
      <c r="C16" s="11">
        <v>1</v>
      </c>
      <c r="D16" s="12" t="s">
        <v>1</v>
      </c>
      <c r="E16" s="12" t="s">
        <v>7</v>
      </c>
      <c r="F16" s="13" t="s">
        <v>4</v>
      </c>
      <c r="G16" s="12">
        <v>5</v>
      </c>
      <c r="H16" s="34">
        <v>150000</v>
      </c>
      <c r="I16" s="26">
        <f t="shared" si="1"/>
        <v>28500</v>
      </c>
      <c r="J16" s="26">
        <f t="shared" si="2"/>
        <v>178500</v>
      </c>
      <c r="K16" s="27">
        <f t="shared" si="3"/>
        <v>892500</v>
      </c>
      <c r="L16" s="34">
        <v>160000</v>
      </c>
      <c r="M16" s="26">
        <f t="shared" ref="M16:M19" si="13">L16*19%</f>
        <v>30400</v>
      </c>
      <c r="N16" s="26">
        <f t="shared" ref="N16:N19" si="14">L16+M16</f>
        <v>190400</v>
      </c>
      <c r="O16" s="27">
        <f>N16*G16</f>
        <v>952000</v>
      </c>
      <c r="P16" s="34">
        <v>121738.5</v>
      </c>
      <c r="Q16" s="26">
        <f t="shared" ref="Q16:Q19" si="15">P16*19%</f>
        <v>23130.314999999999</v>
      </c>
      <c r="R16" s="26">
        <f t="shared" ref="R16:R19" si="16">P16+Q16</f>
        <v>144868.815</v>
      </c>
      <c r="S16" s="27">
        <f>R16*G16</f>
        <v>724344.07499999995</v>
      </c>
      <c r="T16" s="113">
        <f t="shared" si="9"/>
        <v>121738.5</v>
      </c>
      <c r="U16" s="114">
        <f t="shared" ref="U16:U19" si="17">T16*19%</f>
        <v>23130.314999999999</v>
      </c>
      <c r="V16" s="114">
        <f t="shared" ref="V16:V19" si="18">T16+U16</f>
        <v>144868.815</v>
      </c>
      <c r="W16" s="115">
        <f t="shared" si="12"/>
        <v>724344.07499999995</v>
      </c>
    </row>
    <row r="17" spans="1:23" ht="45.95" customHeight="1" x14ac:dyDescent="0.2">
      <c r="A17" s="55">
        <v>13</v>
      </c>
      <c r="B17" s="65" t="s">
        <v>17</v>
      </c>
      <c r="C17" s="4">
        <v>1</v>
      </c>
      <c r="D17" s="36" t="s">
        <v>1</v>
      </c>
      <c r="E17" s="36" t="s">
        <v>7</v>
      </c>
      <c r="F17" s="8" t="s">
        <v>3</v>
      </c>
      <c r="G17" s="12">
        <v>5</v>
      </c>
      <c r="H17" s="31">
        <v>150000</v>
      </c>
      <c r="I17" s="26">
        <f t="shared" si="1"/>
        <v>28500</v>
      </c>
      <c r="J17" s="26">
        <f t="shared" si="2"/>
        <v>178500</v>
      </c>
      <c r="K17" s="27">
        <f t="shared" si="3"/>
        <v>892500</v>
      </c>
      <c r="L17" s="31">
        <v>160000</v>
      </c>
      <c r="M17" s="26">
        <f t="shared" si="13"/>
        <v>30400</v>
      </c>
      <c r="N17" s="26">
        <f t="shared" si="14"/>
        <v>190400</v>
      </c>
      <c r="O17" s="27">
        <f t="shared" ref="O17:O19" si="19">N17*G17</f>
        <v>952000</v>
      </c>
      <c r="P17" s="31">
        <v>121738.5</v>
      </c>
      <c r="Q17" s="26">
        <f t="shared" si="15"/>
        <v>23130.314999999999</v>
      </c>
      <c r="R17" s="26">
        <f t="shared" si="16"/>
        <v>144868.815</v>
      </c>
      <c r="S17" s="27">
        <f>R17*G17</f>
        <v>724344.07499999995</v>
      </c>
      <c r="T17" s="121">
        <f t="shared" si="9"/>
        <v>121738.5</v>
      </c>
      <c r="U17" s="114">
        <f t="shared" si="17"/>
        <v>23130.314999999999</v>
      </c>
      <c r="V17" s="114">
        <f t="shared" si="18"/>
        <v>144868.815</v>
      </c>
      <c r="W17" s="115">
        <f t="shared" si="12"/>
        <v>724344.07499999995</v>
      </c>
    </row>
    <row r="18" spans="1:23" ht="52.5" customHeight="1" x14ac:dyDescent="0.2">
      <c r="A18" s="55">
        <v>14</v>
      </c>
      <c r="B18" s="65" t="s">
        <v>103</v>
      </c>
      <c r="C18" s="4">
        <v>1</v>
      </c>
      <c r="D18" s="36" t="s">
        <v>10</v>
      </c>
      <c r="E18" s="36" t="s">
        <v>18</v>
      </c>
      <c r="F18" s="8" t="s">
        <v>4</v>
      </c>
      <c r="G18" s="12">
        <v>5</v>
      </c>
      <c r="H18" s="31">
        <v>130000</v>
      </c>
      <c r="I18" s="26">
        <f t="shared" si="1"/>
        <v>24700</v>
      </c>
      <c r="J18" s="26">
        <f t="shared" si="2"/>
        <v>154700</v>
      </c>
      <c r="K18" s="27">
        <f t="shared" si="3"/>
        <v>773500</v>
      </c>
      <c r="L18" s="31">
        <v>140000</v>
      </c>
      <c r="M18" s="26">
        <f t="shared" si="13"/>
        <v>26600</v>
      </c>
      <c r="N18" s="26">
        <f t="shared" si="14"/>
        <v>166600</v>
      </c>
      <c r="O18" s="27">
        <f t="shared" si="19"/>
        <v>833000</v>
      </c>
      <c r="P18" s="31">
        <v>121738.5</v>
      </c>
      <c r="Q18" s="26">
        <f t="shared" si="15"/>
        <v>23130.314999999999</v>
      </c>
      <c r="R18" s="26">
        <f t="shared" si="16"/>
        <v>144868.815</v>
      </c>
      <c r="S18" s="27">
        <f>R18*G18</f>
        <v>724344.07499999995</v>
      </c>
      <c r="T18" s="121">
        <f t="shared" si="9"/>
        <v>121738.5</v>
      </c>
      <c r="U18" s="114">
        <f t="shared" si="17"/>
        <v>23130.314999999999</v>
      </c>
      <c r="V18" s="114">
        <f t="shared" si="18"/>
        <v>144868.815</v>
      </c>
      <c r="W18" s="115">
        <f t="shared" si="12"/>
        <v>724344.07499999995</v>
      </c>
    </row>
    <row r="19" spans="1:23" ht="33" customHeight="1" thickBot="1" x14ac:dyDescent="0.25">
      <c r="A19" s="59">
        <v>15</v>
      </c>
      <c r="B19" s="66" t="s">
        <v>102</v>
      </c>
      <c r="C19" s="14">
        <v>1</v>
      </c>
      <c r="D19" s="15" t="s">
        <v>1</v>
      </c>
      <c r="E19" s="15" t="s">
        <v>7</v>
      </c>
      <c r="F19" s="16" t="s">
        <v>3</v>
      </c>
      <c r="G19" s="12">
        <v>5</v>
      </c>
      <c r="H19" s="35">
        <v>150000</v>
      </c>
      <c r="I19" s="29">
        <f t="shared" si="1"/>
        <v>28500</v>
      </c>
      <c r="J19" s="29">
        <f t="shared" si="2"/>
        <v>178500</v>
      </c>
      <c r="K19" s="30">
        <f t="shared" si="3"/>
        <v>892500</v>
      </c>
      <c r="L19" s="35">
        <v>160000</v>
      </c>
      <c r="M19" s="29">
        <f t="shared" si="13"/>
        <v>30400</v>
      </c>
      <c r="N19" s="29">
        <f t="shared" si="14"/>
        <v>190400</v>
      </c>
      <c r="O19" s="30">
        <f t="shared" si="19"/>
        <v>952000</v>
      </c>
      <c r="P19" s="35">
        <v>121738.5</v>
      </c>
      <c r="Q19" s="29">
        <f t="shared" si="15"/>
        <v>23130.314999999999</v>
      </c>
      <c r="R19" s="29">
        <f t="shared" si="16"/>
        <v>144868.815</v>
      </c>
      <c r="S19" s="30">
        <f>R19*G19</f>
        <v>724344.07499999995</v>
      </c>
      <c r="T19" s="122">
        <f t="shared" si="9"/>
        <v>121738.5</v>
      </c>
      <c r="U19" s="117">
        <f t="shared" si="17"/>
        <v>23130.314999999999</v>
      </c>
      <c r="V19" s="117">
        <f t="shared" si="18"/>
        <v>144868.815</v>
      </c>
      <c r="W19" s="118">
        <f t="shared" si="12"/>
        <v>724344.07499999995</v>
      </c>
    </row>
    <row r="20" spans="1:23" ht="15" customHeight="1" thickBot="1" x14ac:dyDescent="0.25">
      <c r="A20" s="148" t="s">
        <v>77</v>
      </c>
      <c r="B20" s="141"/>
      <c r="C20" s="141"/>
      <c r="D20" s="141"/>
      <c r="E20" s="141"/>
      <c r="F20" s="141"/>
      <c r="G20" s="141"/>
      <c r="H20" s="79"/>
      <c r="I20" s="79"/>
      <c r="J20" s="79"/>
      <c r="K20" s="80"/>
      <c r="L20" s="79"/>
      <c r="M20" s="79"/>
      <c r="N20" s="79"/>
      <c r="O20" s="80"/>
      <c r="P20" s="79"/>
      <c r="Q20" s="79"/>
      <c r="R20" s="79"/>
      <c r="S20" s="80"/>
      <c r="T20" s="119"/>
      <c r="U20" s="119"/>
      <c r="V20" s="119"/>
      <c r="W20" s="120"/>
    </row>
    <row r="21" spans="1:23" ht="26.25" thickBot="1" x14ac:dyDescent="0.25">
      <c r="A21" s="57">
        <v>16</v>
      </c>
      <c r="B21" s="67" t="s">
        <v>20</v>
      </c>
      <c r="C21" s="17">
        <v>1</v>
      </c>
      <c r="D21" s="38" t="s">
        <v>1</v>
      </c>
      <c r="E21" s="38" t="s">
        <v>2</v>
      </c>
      <c r="F21" s="18" t="s">
        <v>4</v>
      </c>
      <c r="G21" s="22">
        <v>5</v>
      </c>
      <c r="H21" s="32">
        <v>190000</v>
      </c>
      <c r="I21" s="29">
        <f t="shared" si="1"/>
        <v>36100</v>
      </c>
      <c r="J21" s="29">
        <f t="shared" si="2"/>
        <v>226100</v>
      </c>
      <c r="K21" s="30">
        <f t="shared" si="3"/>
        <v>1130500</v>
      </c>
      <c r="L21" s="32">
        <v>195000</v>
      </c>
      <c r="M21" s="29">
        <f t="shared" ref="M21" si="20">L21*19%</f>
        <v>37050</v>
      </c>
      <c r="N21" s="29">
        <f t="shared" ref="N21" si="21">L21+M21</f>
        <v>232050</v>
      </c>
      <c r="O21" s="30">
        <f>N21*G21</f>
        <v>1160250</v>
      </c>
      <c r="P21" s="32">
        <v>470087.8</v>
      </c>
      <c r="Q21" s="29">
        <f t="shared" ref="Q21" si="22">P21*19%</f>
        <v>89316.682000000001</v>
      </c>
      <c r="R21" s="29">
        <f t="shared" ref="R21" si="23">P21+Q21</f>
        <v>559404.48199999996</v>
      </c>
      <c r="S21" s="30">
        <f>R21*G21</f>
        <v>2797022.4099999997</v>
      </c>
      <c r="T21" s="123">
        <f t="shared" si="9"/>
        <v>190000</v>
      </c>
      <c r="U21" s="117">
        <f t="shared" ref="U21" si="24">T21*19%</f>
        <v>36100</v>
      </c>
      <c r="V21" s="117">
        <f t="shared" ref="V21" si="25">T21+U21</f>
        <v>226100</v>
      </c>
      <c r="W21" s="118">
        <f t="shared" si="12"/>
        <v>1130500</v>
      </c>
    </row>
    <row r="22" spans="1:23" ht="15" customHeight="1" thickBot="1" x14ac:dyDescent="0.25">
      <c r="A22" s="148" t="s">
        <v>78</v>
      </c>
      <c r="B22" s="141"/>
      <c r="C22" s="141"/>
      <c r="D22" s="141"/>
      <c r="E22" s="141"/>
      <c r="F22" s="141"/>
      <c r="G22" s="141"/>
      <c r="H22" s="79"/>
      <c r="I22" s="79"/>
      <c r="J22" s="79"/>
      <c r="K22" s="80"/>
      <c r="L22" s="79"/>
      <c r="M22" s="79"/>
      <c r="N22" s="79"/>
      <c r="O22" s="80"/>
      <c r="P22" s="79"/>
      <c r="Q22" s="79"/>
      <c r="R22" s="79"/>
      <c r="S22" s="80"/>
      <c r="T22" s="119"/>
      <c r="U22" s="119"/>
      <c r="V22" s="119"/>
      <c r="W22" s="120"/>
    </row>
    <row r="23" spans="1:23" ht="40.5" customHeight="1" x14ac:dyDescent="0.2">
      <c r="A23" s="55">
        <v>17</v>
      </c>
      <c r="B23" s="68" t="s">
        <v>90</v>
      </c>
      <c r="C23" s="11">
        <v>1</v>
      </c>
      <c r="D23" s="12" t="s">
        <v>21</v>
      </c>
      <c r="E23" s="12" t="s">
        <v>2</v>
      </c>
      <c r="F23" s="13" t="s">
        <v>4</v>
      </c>
      <c r="G23" s="12">
        <v>5</v>
      </c>
      <c r="H23" s="34">
        <v>190000</v>
      </c>
      <c r="I23" s="26">
        <f t="shared" si="1"/>
        <v>36100</v>
      </c>
      <c r="J23" s="26">
        <f t="shared" si="2"/>
        <v>226100</v>
      </c>
      <c r="K23" s="27">
        <f t="shared" si="3"/>
        <v>1130500</v>
      </c>
      <c r="L23" s="34">
        <v>195000</v>
      </c>
      <c r="M23" s="26">
        <f t="shared" ref="M23:M28" si="26">L23*19%</f>
        <v>37050</v>
      </c>
      <c r="N23" s="26">
        <f t="shared" ref="N23:N28" si="27">L23+M23</f>
        <v>232050</v>
      </c>
      <c r="O23" s="27">
        <f>N23*G23</f>
        <v>1160250</v>
      </c>
      <c r="P23" s="34">
        <v>470087.8</v>
      </c>
      <c r="Q23" s="26">
        <f t="shared" ref="Q23:Q28" si="28">P23*19%</f>
        <v>89316.682000000001</v>
      </c>
      <c r="R23" s="26">
        <f t="shared" ref="R23:R28" si="29">P23+Q23</f>
        <v>559404.48199999996</v>
      </c>
      <c r="S23" s="27">
        <f t="shared" ref="S23:S28" si="30">R23*G23</f>
        <v>2797022.4099999997</v>
      </c>
      <c r="T23" s="113">
        <f t="shared" si="9"/>
        <v>190000</v>
      </c>
      <c r="U23" s="114">
        <f t="shared" ref="U23:U28" si="31">T23*19%</f>
        <v>36100</v>
      </c>
      <c r="V23" s="114">
        <f t="shared" ref="V23:V28" si="32">T23+U23</f>
        <v>226100</v>
      </c>
      <c r="W23" s="115">
        <f t="shared" si="12"/>
        <v>1130500</v>
      </c>
    </row>
    <row r="24" spans="1:23" ht="25.5" customHeight="1" x14ac:dyDescent="0.2">
      <c r="A24" s="56">
        <v>18</v>
      </c>
      <c r="B24" s="69" t="s">
        <v>24</v>
      </c>
      <c r="C24" s="4">
        <v>1</v>
      </c>
      <c r="D24" s="36" t="s">
        <v>5</v>
      </c>
      <c r="E24" s="36" t="s">
        <v>6</v>
      </c>
      <c r="F24" s="8" t="s">
        <v>4</v>
      </c>
      <c r="G24" s="12">
        <v>5</v>
      </c>
      <c r="H24" s="31">
        <v>130000</v>
      </c>
      <c r="I24" s="26">
        <f t="shared" si="1"/>
        <v>24700</v>
      </c>
      <c r="J24" s="26">
        <f t="shared" si="2"/>
        <v>154700</v>
      </c>
      <c r="K24" s="27">
        <f t="shared" si="3"/>
        <v>773500</v>
      </c>
      <c r="L24" s="31">
        <v>140000</v>
      </c>
      <c r="M24" s="26">
        <f t="shared" si="26"/>
        <v>26600</v>
      </c>
      <c r="N24" s="26">
        <f t="shared" si="27"/>
        <v>166600</v>
      </c>
      <c r="O24" s="27">
        <f t="shared" ref="O24:O28" si="33">N24*G24</f>
        <v>833000</v>
      </c>
      <c r="P24" s="31">
        <v>121738.5</v>
      </c>
      <c r="Q24" s="26">
        <f t="shared" si="28"/>
        <v>23130.314999999999</v>
      </c>
      <c r="R24" s="26">
        <f t="shared" si="29"/>
        <v>144868.815</v>
      </c>
      <c r="S24" s="27">
        <f t="shared" si="30"/>
        <v>724344.07499999995</v>
      </c>
      <c r="T24" s="121">
        <f t="shared" si="9"/>
        <v>121738.5</v>
      </c>
      <c r="U24" s="114">
        <f t="shared" si="31"/>
        <v>23130.314999999999</v>
      </c>
      <c r="V24" s="114">
        <f t="shared" si="32"/>
        <v>144868.815</v>
      </c>
      <c r="W24" s="115">
        <f t="shared" si="12"/>
        <v>724344.07499999995</v>
      </c>
    </row>
    <row r="25" spans="1:23" ht="25.5" customHeight="1" x14ac:dyDescent="0.2">
      <c r="A25" s="55">
        <v>19</v>
      </c>
      <c r="B25" s="69" t="s">
        <v>25</v>
      </c>
      <c r="C25" s="4">
        <v>1</v>
      </c>
      <c r="D25" s="36" t="s">
        <v>5</v>
      </c>
      <c r="E25" s="36" t="s">
        <v>6</v>
      </c>
      <c r="F25" s="8" t="s">
        <v>3</v>
      </c>
      <c r="G25" s="12">
        <v>5</v>
      </c>
      <c r="H25" s="31">
        <v>130000</v>
      </c>
      <c r="I25" s="26">
        <f t="shared" si="1"/>
        <v>24700</v>
      </c>
      <c r="J25" s="26">
        <f t="shared" si="2"/>
        <v>154700</v>
      </c>
      <c r="K25" s="27">
        <f t="shared" si="3"/>
        <v>773500</v>
      </c>
      <c r="L25" s="31">
        <v>140000</v>
      </c>
      <c r="M25" s="26">
        <f t="shared" si="26"/>
        <v>26600</v>
      </c>
      <c r="N25" s="26">
        <f t="shared" si="27"/>
        <v>166600</v>
      </c>
      <c r="O25" s="27">
        <f t="shared" si="33"/>
        <v>833000</v>
      </c>
      <c r="P25" s="31">
        <v>121738.5</v>
      </c>
      <c r="Q25" s="26">
        <f t="shared" si="28"/>
        <v>23130.314999999999</v>
      </c>
      <c r="R25" s="26">
        <f t="shared" si="29"/>
        <v>144868.815</v>
      </c>
      <c r="S25" s="27">
        <f t="shared" si="30"/>
        <v>724344.07499999995</v>
      </c>
      <c r="T25" s="121">
        <f t="shared" si="9"/>
        <v>121738.5</v>
      </c>
      <c r="U25" s="114">
        <f t="shared" si="31"/>
        <v>23130.314999999999</v>
      </c>
      <c r="V25" s="114">
        <f t="shared" si="32"/>
        <v>144868.815</v>
      </c>
      <c r="W25" s="115">
        <f t="shared" si="12"/>
        <v>724344.07499999995</v>
      </c>
    </row>
    <row r="26" spans="1:23" ht="25.5" customHeight="1" x14ac:dyDescent="0.2">
      <c r="A26" s="56">
        <v>20</v>
      </c>
      <c r="B26" s="69" t="s">
        <v>25</v>
      </c>
      <c r="C26" s="4">
        <v>1</v>
      </c>
      <c r="D26" s="36" t="s">
        <v>1</v>
      </c>
      <c r="E26" s="36" t="s">
        <v>7</v>
      </c>
      <c r="F26" s="8" t="s">
        <v>3</v>
      </c>
      <c r="G26" s="12">
        <v>5</v>
      </c>
      <c r="H26" s="31">
        <v>150000</v>
      </c>
      <c r="I26" s="26">
        <f t="shared" si="1"/>
        <v>28500</v>
      </c>
      <c r="J26" s="26">
        <f t="shared" si="2"/>
        <v>178500</v>
      </c>
      <c r="K26" s="27">
        <f t="shared" si="3"/>
        <v>892500</v>
      </c>
      <c r="L26" s="31">
        <v>160000</v>
      </c>
      <c r="M26" s="26">
        <f t="shared" si="26"/>
        <v>30400</v>
      </c>
      <c r="N26" s="26">
        <f t="shared" si="27"/>
        <v>190400</v>
      </c>
      <c r="O26" s="27">
        <f t="shared" si="33"/>
        <v>952000</v>
      </c>
      <c r="P26" s="31">
        <v>121738.5</v>
      </c>
      <c r="Q26" s="26">
        <f t="shared" si="28"/>
        <v>23130.314999999999</v>
      </c>
      <c r="R26" s="26">
        <f t="shared" si="29"/>
        <v>144868.815</v>
      </c>
      <c r="S26" s="27">
        <f t="shared" si="30"/>
        <v>724344.07499999995</v>
      </c>
      <c r="T26" s="121">
        <f t="shared" si="9"/>
        <v>121738.5</v>
      </c>
      <c r="U26" s="114">
        <f t="shared" si="31"/>
        <v>23130.314999999999</v>
      </c>
      <c r="V26" s="114">
        <f t="shared" si="32"/>
        <v>144868.815</v>
      </c>
      <c r="W26" s="115">
        <f t="shared" si="12"/>
        <v>724344.07499999995</v>
      </c>
    </row>
    <row r="27" spans="1:23" ht="25.5" x14ac:dyDescent="0.2">
      <c r="A27" s="55">
        <v>21</v>
      </c>
      <c r="B27" s="70" t="s">
        <v>87</v>
      </c>
      <c r="C27" s="40">
        <v>1</v>
      </c>
      <c r="D27" s="41" t="s">
        <v>5</v>
      </c>
      <c r="E27" s="42" t="s">
        <v>6</v>
      </c>
      <c r="F27" s="43" t="s">
        <v>3</v>
      </c>
      <c r="G27" s="12">
        <v>5</v>
      </c>
      <c r="H27" s="35">
        <v>130000</v>
      </c>
      <c r="I27" s="26">
        <f t="shared" si="1"/>
        <v>24700</v>
      </c>
      <c r="J27" s="26">
        <f t="shared" si="2"/>
        <v>154700</v>
      </c>
      <c r="K27" s="27">
        <f t="shared" si="3"/>
        <v>773500</v>
      </c>
      <c r="L27" s="35">
        <v>140000</v>
      </c>
      <c r="M27" s="26">
        <f t="shared" si="26"/>
        <v>26600</v>
      </c>
      <c r="N27" s="26">
        <f t="shared" si="27"/>
        <v>166600</v>
      </c>
      <c r="O27" s="27">
        <f t="shared" si="33"/>
        <v>833000</v>
      </c>
      <c r="P27" s="35">
        <v>121738.5</v>
      </c>
      <c r="Q27" s="26">
        <f t="shared" si="28"/>
        <v>23130.314999999999</v>
      </c>
      <c r="R27" s="26">
        <f t="shared" si="29"/>
        <v>144868.815</v>
      </c>
      <c r="S27" s="27">
        <f t="shared" si="30"/>
        <v>724344.07499999995</v>
      </c>
      <c r="T27" s="122">
        <f t="shared" si="9"/>
        <v>121738.5</v>
      </c>
      <c r="U27" s="114">
        <f t="shared" si="31"/>
        <v>23130.314999999999</v>
      </c>
      <c r="V27" s="114">
        <f t="shared" si="32"/>
        <v>144868.815</v>
      </c>
      <c r="W27" s="115">
        <f t="shared" si="12"/>
        <v>724344.07499999995</v>
      </c>
    </row>
    <row r="28" spans="1:23" ht="30.75" customHeight="1" thickBot="1" x14ac:dyDescent="0.25">
      <c r="A28" s="58">
        <v>22</v>
      </c>
      <c r="B28" s="66" t="s">
        <v>22</v>
      </c>
      <c r="C28" s="14">
        <v>1</v>
      </c>
      <c r="D28" s="15" t="s">
        <v>23</v>
      </c>
      <c r="E28" s="15" t="s">
        <v>7</v>
      </c>
      <c r="F28" s="16" t="s">
        <v>3</v>
      </c>
      <c r="G28" s="12">
        <v>5</v>
      </c>
      <c r="H28" s="35">
        <v>150000</v>
      </c>
      <c r="I28" s="29">
        <f t="shared" si="1"/>
        <v>28500</v>
      </c>
      <c r="J28" s="29">
        <f t="shared" si="2"/>
        <v>178500</v>
      </c>
      <c r="K28" s="30">
        <f t="shared" si="3"/>
        <v>892500</v>
      </c>
      <c r="L28" s="35">
        <v>160000</v>
      </c>
      <c r="M28" s="29">
        <f t="shared" si="26"/>
        <v>30400</v>
      </c>
      <c r="N28" s="29">
        <f t="shared" si="27"/>
        <v>190400</v>
      </c>
      <c r="O28" s="30">
        <f t="shared" si="33"/>
        <v>952000</v>
      </c>
      <c r="P28" s="35">
        <v>121738.5</v>
      </c>
      <c r="Q28" s="29">
        <f t="shared" si="28"/>
        <v>23130.314999999999</v>
      </c>
      <c r="R28" s="29">
        <f t="shared" si="29"/>
        <v>144868.815</v>
      </c>
      <c r="S28" s="30">
        <f t="shared" si="30"/>
        <v>724344.07499999995</v>
      </c>
      <c r="T28" s="122">
        <f t="shared" si="9"/>
        <v>121738.5</v>
      </c>
      <c r="U28" s="117">
        <f t="shared" si="31"/>
        <v>23130.314999999999</v>
      </c>
      <c r="V28" s="117">
        <f t="shared" si="32"/>
        <v>144868.815</v>
      </c>
      <c r="W28" s="118">
        <f t="shared" si="12"/>
        <v>724344.07499999995</v>
      </c>
    </row>
    <row r="29" spans="1:23" ht="15" customHeight="1" thickBot="1" x14ac:dyDescent="0.25">
      <c r="A29" s="148" t="s">
        <v>72</v>
      </c>
      <c r="B29" s="141"/>
      <c r="C29" s="141"/>
      <c r="D29" s="141"/>
      <c r="E29" s="141"/>
      <c r="F29" s="141"/>
      <c r="G29" s="141"/>
      <c r="H29" s="79"/>
      <c r="I29" s="79"/>
      <c r="J29" s="79"/>
      <c r="K29" s="80"/>
      <c r="L29" s="79"/>
      <c r="M29" s="79"/>
      <c r="N29" s="79"/>
      <c r="O29" s="80"/>
      <c r="P29" s="79"/>
      <c r="Q29" s="79"/>
      <c r="R29" s="79"/>
      <c r="S29" s="80"/>
      <c r="T29" s="119"/>
      <c r="U29" s="119"/>
      <c r="V29" s="119"/>
      <c r="W29" s="120"/>
    </row>
    <row r="30" spans="1:23" ht="48" customHeight="1" x14ac:dyDescent="0.2">
      <c r="A30" s="55">
        <v>19</v>
      </c>
      <c r="B30" s="64" t="s">
        <v>26</v>
      </c>
      <c r="C30" s="11">
        <v>1</v>
      </c>
      <c r="D30" s="12" t="s">
        <v>10</v>
      </c>
      <c r="E30" s="12" t="s">
        <v>6</v>
      </c>
      <c r="F30" s="13" t="s">
        <v>3</v>
      </c>
      <c r="G30" s="12">
        <v>5</v>
      </c>
      <c r="H30" s="34">
        <v>130000</v>
      </c>
      <c r="I30" s="26">
        <f t="shared" si="1"/>
        <v>24700</v>
      </c>
      <c r="J30" s="26">
        <f t="shared" si="2"/>
        <v>154700</v>
      </c>
      <c r="K30" s="27">
        <f t="shared" si="3"/>
        <v>773500</v>
      </c>
      <c r="L30" s="34">
        <v>140000</v>
      </c>
      <c r="M30" s="26">
        <f t="shared" ref="M30:M31" si="34">L30*19%</f>
        <v>26600</v>
      </c>
      <c r="N30" s="26">
        <f t="shared" ref="N30:N31" si="35">L30+M30</f>
        <v>166600</v>
      </c>
      <c r="O30" s="27">
        <f>N30*G30</f>
        <v>833000</v>
      </c>
      <c r="P30" s="34">
        <v>121738.5</v>
      </c>
      <c r="Q30" s="26">
        <f t="shared" ref="Q30:Q31" si="36">P30*19%</f>
        <v>23130.314999999999</v>
      </c>
      <c r="R30" s="26">
        <f t="shared" ref="R30:R31" si="37">P30+Q30</f>
        <v>144868.815</v>
      </c>
      <c r="S30" s="27">
        <f>R30*G30</f>
        <v>724344.07499999995</v>
      </c>
      <c r="T30" s="113">
        <f t="shared" si="9"/>
        <v>121738.5</v>
      </c>
      <c r="U30" s="114">
        <f t="shared" ref="U30:U31" si="38">T30*19%</f>
        <v>23130.314999999999</v>
      </c>
      <c r="V30" s="114">
        <f t="shared" ref="V30:V31" si="39">T30+U30</f>
        <v>144868.815</v>
      </c>
      <c r="W30" s="115">
        <f t="shared" si="12"/>
        <v>724344.07499999995</v>
      </c>
    </row>
    <row r="31" spans="1:23" ht="43.5" customHeight="1" thickBot="1" x14ac:dyDescent="0.25">
      <c r="A31" s="58">
        <v>20</v>
      </c>
      <c r="B31" s="71" t="s">
        <v>27</v>
      </c>
      <c r="C31" s="14">
        <v>1</v>
      </c>
      <c r="D31" s="15" t="s">
        <v>1</v>
      </c>
      <c r="E31" s="15" t="s">
        <v>2</v>
      </c>
      <c r="F31" s="16" t="s">
        <v>4</v>
      </c>
      <c r="G31" s="15">
        <v>5</v>
      </c>
      <c r="H31" s="35">
        <v>190000</v>
      </c>
      <c r="I31" s="29">
        <f t="shared" si="1"/>
        <v>36100</v>
      </c>
      <c r="J31" s="29">
        <f t="shared" si="2"/>
        <v>226100</v>
      </c>
      <c r="K31" s="30">
        <f t="shared" si="3"/>
        <v>1130500</v>
      </c>
      <c r="L31" s="35">
        <v>195000</v>
      </c>
      <c r="M31" s="29">
        <f t="shared" si="34"/>
        <v>37050</v>
      </c>
      <c r="N31" s="29">
        <f t="shared" si="35"/>
        <v>232050</v>
      </c>
      <c r="O31" s="30">
        <f>N31*G31</f>
        <v>1160250</v>
      </c>
      <c r="P31" s="35">
        <v>470087.8</v>
      </c>
      <c r="Q31" s="29">
        <f t="shared" si="36"/>
        <v>89316.682000000001</v>
      </c>
      <c r="R31" s="29">
        <f t="shared" si="37"/>
        <v>559404.48199999996</v>
      </c>
      <c r="S31" s="30">
        <f>R31*G31</f>
        <v>2797022.4099999997</v>
      </c>
      <c r="T31" s="122">
        <f t="shared" si="9"/>
        <v>190000</v>
      </c>
      <c r="U31" s="117">
        <f t="shared" si="38"/>
        <v>36100</v>
      </c>
      <c r="V31" s="117">
        <f t="shared" si="39"/>
        <v>226100</v>
      </c>
      <c r="W31" s="118">
        <f t="shared" si="12"/>
        <v>1130500</v>
      </c>
    </row>
    <row r="32" spans="1:23" ht="15" customHeight="1" thickBot="1" x14ac:dyDescent="0.25">
      <c r="A32" s="148" t="s">
        <v>91</v>
      </c>
      <c r="B32" s="141"/>
      <c r="C32" s="141"/>
      <c r="D32" s="141"/>
      <c r="E32" s="141"/>
      <c r="F32" s="141"/>
      <c r="G32" s="141"/>
      <c r="H32" s="79"/>
      <c r="I32" s="79"/>
      <c r="J32" s="79"/>
      <c r="K32" s="80"/>
      <c r="L32" s="79"/>
      <c r="M32" s="79"/>
      <c r="N32" s="79"/>
      <c r="O32" s="80"/>
      <c r="P32" s="79"/>
      <c r="Q32" s="79"/>
      <c r="R32" s="79"/>
      <c r="S32" s="80"/>
      <c r="T32" s="119"/>
      <c r="U32" s="119"/>
      <c r="V32" s="119"/>
      <c r="W32" s="120"/>
    </row>
    <row r="33" spans="1:23" ht="25.5" customHeight="1" x14ac:dyDescent="0.2">
      <c r="A33" s="52">
        <v>21</v>
      </c>
      <c r="B33" s="74" t="s">
        <v>31</v>
      </c>
      <c r="C33" s="5">
        <v>1</v>
      </c>
      <c r="D33" s="3" t="s">
        <v>28</v>
      </c>
      <c r="E33" s="3" t="s">
        <v>6</v>
      </c>
      <c r="F33" s="19" t="s">
        <v>4</v>
      </c>
      <c r="G33" s="12">
        <v>5</v>
      </c>
      <c r="H33" s="34">
        <v>130000</v>
      </c>
      <c r="I33" s="26">
        <f t="shared" si="1"/>
        <v>24700</v>
      </c>
      <c r="J33" s="26">
        <f t="shared" si="2"/>
        <v>154700</v>
      </c>
      <c r="K33" s="27">
        <f t="shared" si="3"/>
        <v>773500</v>
      </c>
      <c r="L33" s="34">
        <v>140000</v>
      </c>
      <c r="M33" s="26">
        <f t="shared" ref="M33:M36" si="40">L33*19%</f>
        <v>26600</v>
      </c>
      <c r="N33" s="26">
        <f t="shared" ref="N33:N36" si="41">L33+M33</f>
        <v>166600</v>
      </c>
      <c r="O33" s="27">
        <f>N33*G33</f>
        <v>833000</v>
      </c>
      <c r="P33" s="34">
        <v>121738.5</v>
      </c>
      <c r="Q33" s="26">
        <f t="shared" ref="Q33:Q36" si="42">P33*19%</f>
        <v>23130.314999999999</v>
      </c>
      <c r="R33" s="26">
        <f t="shared" ref="R33:R36" si="43">P33+Q33</f>
        <v>144868.815</v>
      </c>
      <c r="S33" s="27">
        <f>R33*G33</f>
        <v>724344.07499999995</v>
      </c>
      <c r="T33" s="113">
        <f t="shared" si="9"/>
        <v>121738.5</v>
      </c>
      <c r="U33" s="114">
        <f t="shared" ref="U33:U36" si="44">T33*19%</f>
        <v>23130.314999999999</v>
      </c>
      <c r="V33" s="114">
        <f t="shared" ref="V33:V36" si="45">T33+U33</f>
        <v>144868.815</v>
      </c>
      <c r="W33" s="115">
        <f t="shared" si="12"/>
        <v>724344.07499999995</v>
      </c>
    </row>
    <row r="34" spans="1:23" ht="14.45" customHeight="1" x14ac:dyDescent="0.2">
      <c r="A34" s="51">
        <v>22</v>
      </c>
      <c r="B34" s="61" t="s">
        <v>29</v>
      </c>
      <c r="C34" s="1">
        <v>1</v>
      </c>
      <c r="D34" s="2" t="s">
        <v>10</v>
      </c>
      <c r="E34" s="2" t="s">
        <v>6</v>
      </c>
      <c r="F34" s="39" t="s">
        <v>3</v>
      </c>
      <c r="G34" s="12">
        <v>5</v>
      </c>
      <c r="H34" s="31">
        <v>130000</v>
      </c>
      <c r="I34" s="26">
        <f t="shared" si="1"/>
        <v>24700</v>
      </c>
      <c r="J34" s="26">
        <f t="shared" si="2"/>
        <v>154700</v>
      </c>
      <c r="K34" s="27">
        <f t="shared" si="3"/>
        <v>773500</v>
      </c>
      <c r="L34" s="31">
        <v>140000</v>
      </c>
      <c r="M34" s="26">
        <f t="shared" si="40"/>
        <v>26600</v>
      </c>
      <c r="N34" s="26">
        <f t="shared" si="41"/>
        <v>166600</v>
      </c>
      <c r="O34" s="27">
        <f t="shared" ref="O34:O36" si="46">N34*G34</f>
        <v>833000</v>
      </c>
      <c r="P34" s="31">
        <v>121738.5</v>
      </c>
      <c r="Q34" s="26">
        <f t="shared" si="42"/>
        <v>23130.314999999999</v>
      </c>
      <c r="R34" s="26">
        <f t="shared" si="43"/>
        <v>144868.815</v>
      </c>
      <c r="S34" s="27">
        <f>R34*G34</f>
        <v>724344.07499999995</v>
      </c>
      <c r="T34" s="121">
        <f t="shared" si="9"/>
        <v>121738.5</v>
      </c>
      <c r="U34" s="114">
        <f t="shared" si="44"/>
        <v>23130.314999999999</v>
      </c>
      <c r="V34" s="114">
        <f t="shared" si="45"/>
        <v>144868.815</v>
      </c>
      <c r="W34" s="115">
        <f t="shared" si="12"/>
        <v>724344.07499999995</v>
      </c>
    </row>
    <row r="35" spans="1:23" ht="39" customHeight="1" x14ac:dyDescent="0.2">
      <c r="A35" s="52">
        <v>23</v>
      </c>
      <c r="B35" s="72" t="s">
        <v>93</v>
      </c>
      <c r="C35" s="47">
        <v>1</v>
      </c>
      <c r="D35" s="48" t="s">
        <v>5</v>
      </c>
      <c r="E35" s="48" t="s">
        <v>30</v>
      </c>
      <c r="F35" s="49" t="s">
        <v>3</v>
      </c>
      <c r="G35" s="12">
        <v>5</v>
      </c>
      <c r="H35" s="35">
        <v>130000</v>
      </c>
      <c r="I35" s="26">
        <f t="shared" si="1"/>
        <v>24700</v>
      </c>
      <c r="J35" s="26">
        <f t="shared" si="2"/>
        <v>154700</v>
      </c>
      <c r="K35" s="27">
        <f t="shared" si="3"/>
        <v>773500</v>
      </c>
      <c r="L35" s="35">
        <v>140000</v>
      </c>
      <c r="M35" s="26">
        <f t="shared" si="40"/>
        <v>26600</v>
      </c>
      <c r="N35" s="26">
        <f t="shared" si="41"/>
        <v>166600</v>
      </c>
      <c r="O35" s="27">
        <f t="shared" si="46"/>
        <v>833000</v>
      </c>
      <c r="P35" s="35">
        <v>121738.5</v>
      </c>
      <c r="Q35" s="26">
        <f t="shared" si="42"/>
        <v>23130.314999999999</v>
      </c>
      <c r="R35" s="26">
        <f t="shared" si="43"/>
        <v>144868.815</v>
      </c>
      <c r="S35" s="27">
        <f>R35*G35</f>
        <v>724344.07499999995</v>
      </c>
      <c r="T35" s="122">
        <f t="shared" si="9"/>
        <v>121738.5</v>
      </c>
      <c r="U35" s="114">
        <f t="shared" si="44"/>
        <v>23130.314999999999</v>
      </c>
      <c r="V35" s="114">
        <f t="shared" si="45"/>
        <v>144868.815</v>
      </c>
      <c r="W35" s="115">
        <f t="shared" si="12"/>
        <v>724344.07499999995</v>
      </c>
    </row>
    <row r="36" spans="1:23" ht="31.5" customHeight="1" thickBot="1" x14ac:dyDescent="0.25">
      <c r="A36" s="54">
        <v>24</v>
      </c>
      <c r="B36" s="72" t="s">
        <v>92</v>
      </c>
      <c r="C36" s="9">
        <v>1</v>
      </c>
      <c r="D36" s="37" t="s">
        <v>5</v>
      </c>
      <c r="E36" s="37" t="s">
        <v>30</v>
      </c>
      <c r="F36" s="10" t="s">
        <v>3</v>
      </c>
      <c r="G36" s="12">
        <v>5</v>
      </c>
      <c r="H36" s="35">
        <v>130000</v>
      </c>
      <c r="I36" s="29">
        <f t="shared" si="1"/>
        <v>24700</v>
      </c>
      <c r="J36" s="29">
        <f t="shared" si="2"/>
        <v>154700</v>
      </c>
      <c r="K36" s="30">
        <f t="shared" si="3"/>
        <v>773500</v>
      </c>
      <c r="L36" s="35">
        <v>140000</v>
      </c>
      <c r="M36" s="29">
        <f t="shared" si="40"/>
        <v>26600</v>
      </c>
      <c r="N36" s="29">
        <f t="shared" si="41"/>
        <v>166600</v>
      </c>
      <c r="O36" s="30">
        <f t="shared" si="46"/>
        <v>833000</v>
      </c>
      <c r="P36" s="35">
        <v>121738.5</v>
      </c>
      <c r="Q36" s="29">
        <f t="shared" si="42"/>
        <v>23130.314999999999</v>
      </c>
      <c r="R36" s="29">
        <f t="shared" si="43"/>
        <v>144868.815</v>
      </c>
      <c r="S36" s="30">
        <f>R36*G36</f>
        <v>724344.07499999995</v>
      </c>
      <c r="T36" s="122">
        <f t="shared" si="9"/>
        <v>121738.5</v>
      </c>
      <c r="U36" s="117">
        <f t="shared" si="44"/>
        <v>23130.314999999999</v>
      </c>
      <c r="V36" s="117">
        <f t="shared" si="45"/>
        <v>144868.815</v>
      </c>
      <c r="W36" s="118">
        <f t="shared" si="12"/>
        <v>724344.07499999995</v>
      </c>
    </row>
    <row r="37" spans="1:23" ht="15" customHeight="1" thickBot="1" x14ac:dyDescent="0.25">
      <c r="A37" s="148" t="s">
        <v>79</v>
      </c>
      <c r="B37" s="141"/>
      <c r="C37" s="141"/>
      <c r="D37" s="141"/>
      <c r="E37" s="141"/>
      <c r="F37" s="141"/>
      <c r="G37" s="141"/>
      <c r="H37" s="79"/>
      <c r="I37" s="79"/>
      <c r="J37" s="79"/>
      <c r="K37" s="80"/>
      <c r="L37" s="79"/>
      <c r="M37" s="79"/>
      <c r="N37" s="79"/>
      <c r="O37" s="80"/>
      <c r="P37" s="79"/>
      <c r="Q37" s="79"/>
      <c r="R37" s="79"/>
      <c r="S37" s="80"/>
      <c r="T37" s="119"/>
      <c r="U37" s="119"/>
      <c r="V37" s="119"/>
      <c r="W37" s="120"/>
    </row>
    <row r="38" spans="1:23" ht="25.5" customHeight="1" x14ac:dyDescent="0.2">
      <c r="A38" s="55">
        <v>25</v>
      </c>
      <c r="B38" s="64" t="s">
        <v>34</v>
      </c>
      <c r="C38" s="11">
        <v>1</v>
      </c>
      <c r="D38" s="12" t="s">
        <v>23</v>
      </c>
      <c r="E38" s="12" t="s">
        <v>7</v>
      </c>
      <c r="F38" s="13" t="s">
        <v>3</v>
      </c>
      <c r="G38" s="12">
        <v>5</v>
      </c>
      <c r="H38" s="34">
        <v>150000</v>
      </c>
      <c r="I38" s="26">
        <f t="shared" si="1"/>
        <v>28500</v>
      </c>
      <c r="J38" s="26">
        <f t="shared" si="2"/>
        <v>178500</v>
      </c>
      <c r="K38" s="27">
        <f t="shared" si="3"/>
        <v>892500</v>
      </c>
      <c r="L38" s="34">
        <v>160000</v>
      </c>
      <c r="M38" s="26">
        <f t="shared" ref="M38:M41" si="47">L38*19%</f>
        <v>30400</v>
      </c>
      <c r="N38" s="26">
        <f t="shared" ref="N38:N41" si="48">L38+M38</f>
        <v>190400</v>
      </c>
      <c r="O38" s="27">
        <f>N38*G38</f>
        <v>952000</v>
      </c>
      <c r="P38" s="34">
        <v>121738.5</v>
      </c>
      <c r="Q38" s="26">
        <f t="shared" ref="Q38:Q41" si="49">P38*19%</f>
        <v>23130.314999999999</v>
      </c>
      <c r="R38" s="26">
        <f t="shared" ref="R38:R41" si="50">P38+Q38</f>
        <v>144868.815</v>
      </c>
      <c r="S38" s="27">
        <f>R38*G38</f>
        <v>724344.07499999995</v>
      </c>
      <c r="T38" s="113">
        <f t="shared" si="9"/>
        <v>121738.5</v>
      </c>
      <c r="U38" s="114">
        <f t="shared" ref="U38:U41" si="51">T38*19%</f>
        <v>23130.314999999999</v>
      </c>
      <c r="V38" s="114">
        <f t="shared" ref="V38:V41" si="52">T38+U38</f>
        <v>144868.815</v>
      </c>
      <c r="W38" s="115">
        <f t="shared" si="12"/>
        <v>724344.07499999995</v>
      </c>
    </row>
    <row r="39" spans="1:23" ht="25.5" customHeight="1" x14ac:dyDescent="0.2">
      <c r="A39" s="56">
        <v>26</v>
      </c>
      <c r="B39" s="69" t="s">
        <v>34</v>
      </c>
      <c r="C39" s="4">
        <v>1</v>
      </c>
      <c r="D39" s="36" t="s">
        <v>1</v>
      </c>
      <c r="E39" s="36" t="s">
        <v>32</v>
      </c>
      <c r="F39" s="8" t="s">
        <v>3</v>
      </c>
      <c r="G39" s="12">
        <v>5</v>
      </c>
      <c r="H39" s="31">
        <v>190000</v>
      </c>
      <c r="I39" s="26">
        <f t="shared" si="1"/>
        <v>36100</v>
      </c>
      <c r="J39" s="26">
        <f t="shared" si="2"/>
        <v>226100</v>
      </c>
      <c r="K39" s="27">
        <f t="shared" si="3"/>
        <v>1130500</v>
      </c>
      <c r="L39" s="31">
        <v>195000</v>
      </c>
      <c r="M39" s="26">
        <f t="shared" si="47"/>
        <v>37050</v>
      </c>
      <c r="N39" s="26">
        <f t="shared" si="48"/>
        <v>232050</v>
      </c>
      <c r="O39" s="27">
        <f t="shared" ref="O39:O41" si="53">N39*G39</f>
        <v>1160250</v>
      </c>
      <c r="P39" s="31">
        <v>470087.8</v>
      </c>
      <c r="Q39" s="26">
        <f t="shared" si="49"/>
        <v>89316.682000000001</v>
      </c>
      <c r="R39" s="26">
        <f t="shared" si="50"/>
        <v>559404.48199999996</v>
      </c>
      <c r="S39" s="27">
        <f>R39*G39</f>
        <v>2797022.4099999997</v>
      </c>
      <c r="T39" s="121">
        <f t="shared" si="9"/>
        <v>190000</v>
      </c>
      <c r="U39" s="114">
        <f t="shared" si="51"/>
        <v>36100</v>
      </c>
      <c r="V39" s="114">
        <f t="shared" si="52"/>
        <v>226100</v>
      </c>
      <c r="W39" s="115">
        <f t="shared" si="12"/>
        <v>1130500</v>
      </c>
    </row>
    <row r="40" spans="1:23" ht="34.5" customHeight="1" x14ac:dyDescent="0.2">
      <c r="A40" s="56">
        <v>27</v>
      </c>
      <c r="B40" s="69" t="s">
        <v>35</v>
      </c>
      <c r="C40" s="4">
        <v>1</v>
      </c>
      <c r="D40" s="36" t="s">
        <v>23</v>
      </c>
      <c r="E40" s="36" t="s">
        <v>7</v>
      </c>
      <c r="F40" s="8" t="s">
        <v>3</v>
      </c>
      <c r="G40" s="12">
        <v>5</v>
      </c>
      <c r="H40" s="31">
        <v>150000</v>
      </c>
      <c r="I40" s="26">
        <f t="shared" si="1"/>
        <v>28500</v>
      </c>
      <c r="J40" s="26">
        <f t="shared" si="2"/>
        <v>178500</v>
      </c>
      <c r="K40" s="27">
        <f t="shared" si="3"/>
        <v>892500</v>
      </c>
      <c r="L40" s="31">
        <v>160000</v>
      </c>
      <c r="M40" s="26">
        <f t="shared" si="47"/>
        <v>30400</v>
      </c>
      <c r="N40" s="26">
        <f t="shared" si="48"/>
        <v>190400</v>
      </c>
      <c r="O40" s="27">
        <f t="shared" si="53"/>
        <v>952000</v>
      </c>
      <c r="P40" s="31">
        <v>121738.5</v>
      </c>
      <c r="Q40" s="26">
        <f t="shared" si="49"/>
        <v>23130.314999999999</v>
      </c>
      <c r="R40" s="26">
        <f t="shared" si="50"/>
        <v>144868.815</v>
      </c>
      <c r="S40" s="27">
        <f>R40*G40</f>
        <v>724344.07499999995</v>
      </c>
      <c r="T40" s="121">
        <f t="shared" si="9"/>
        <v>121738.5</v>
      </c>
      <c r="U40" s="114">
        <f t="shared" si="51"/>
        <v>23130.314999999999</v>
      </c>
      <c r="V40" s="114">
        <f t="shared" si="52"/>
        <v>144868.815</v>
      </c>
      <c r="W40" s="115">
        <f t="shared" si="12"/>
        <v>724344.07499999995</v>
      </c>
    </row>
    <row r="41" spans="1:23" ht="27" customHeight="1" thickBot="1" x14ac:dyDescent="0.25">
      <c r="A41" s="58">
        <v>28</v>
      </c>
      <c r="B41" s="66" t="s">
        <v>33</v>
      </c>
      <c r="C41" s="14">
        <v>1</v>
      </c>
      <c r="D41" s="15" t="s">
        <v>1</v>
      </c>
      <c r="E41" s="15" t="s">
        <v>7</v>
      </c>
      <c r="F41" s="16" t="s">
        <v>3</v>
      </c>
      <c r="G41" s="12">
        <v>5</v>
      </c>
      <c r="H41" s="35">
        <v>150000</v>
      </c>
      <c r="I41" s="29">
        <f t="shared" si="1"/>
        <v>28500</v>
      </c>
      <c r="J41" s="29">
        <f t="shared" si="2"/>
        <v>178500</v>
      </c>
      <c r="K41" s="30">
        <f t="shared" si="3"/>
        <v>892500</v>
      </c>
      <c r="L41" s="35">
        <v>160000</v>
      </c>
      <c r="M41" s="29">
        <f t="shared" si="47"/>
        <v>30400</v>
      </c>
      <c r="N41" s="29">
        <f t="shared" si="48"/>
        <v>190400</v>
      </c>
      <c r="O41" s="30">
        <f t="shared" si="53"/>
        <v>952000</v>
      </c>
      <c r="P41" s="35">
        <v>121738.5</v>
      </c>
      <c r="Q41" s="29">
        <f t="shared" si="49"/>
        <v>23130.314999999999</v>
      </c>
      <c r="R41" s="29">
        <f t="shared" si="50"/>
        <v>144868.815</v>
      </c>
      <c r="S41" s="30">
        <f>R41*G41</f>
        <v>724344.07499999995</v>
      </c>
      <c r="T41" s="122">
        <f t="shared" si="9"/>
        <v>121738.5</v>
      </c>
      <c r="U41" s="117">
        <f t="shared" si="51"/>
        <v>23130.314999999999</v>
      </c>
      <c r="V41" s="117">
        <f t="shared" si="52"/>
        <v>144868.815</v>
      </c>
      <c r="W41" s="118">
        <f t="shared" si="12"/>
        <v>724344.07499999995</v>
      </c>
    </row>
    <row r="42" spans="1:23" ht="15" customHeight="1" thickBot="1" x14ac:dyDescent="0.25">
      <c r="A42" s="148" t="s">
        <v>80</v>
      </c>
      <c r="B42" s="141"/>
      <c r="C42" s="141"/>
      <c r="D42" s="141"/>
      <c r="E42" s="141"/>
      <c r="F42" s="141"/>
      <c r="G42" s="141"/>
      <c r="H42" s="79"/>
      <c r="I42" s="79"/>
      <c r="J42" s="79"/>
      <c r="K42" s="80"/>
      <c r="L42" s="79"/>
      <c r="M42" s="79"/>
      <c r="N42" s="79"/>
      <c r="O42" s="80"/>
      <c r="P42" s="79"/>
      <c r="Q42" s="79"/>
      <c r="R42" s="79"/>
      <c r="S42" s="80"/>
      <c r="T42" s="119"/>
      <c r="U42" s="119"/>
      <c r="V42" s="119"/>
      <c r="W42" s="120"/>
    </row>
    <row r="43" spans="1:23" ht="14.45" customHeight="1" x14ac:dyDescent="0.2">
      <c r="A43" s="52">
        <v>29</v>
      </c>
      <c r="B43" s="60" t="s">
        <v>36</v>
      </c>
      <c r="C43" s="5">
        <v>1</v>
      </c>
      <c r="D43" s="3" t="s">
        <v>1</v>
      </c>
      <c r="E43" s="3" t="s">
        <v>7</v>
      </c>
      <c r="F43" s="19" t="s">
        <v>3</v>
      </c>
      <c r="G43" s="12">
        <v>5</v>
      </c>
      <c r="H43" s="34">
        <v>150000</v>
      </c>
      <c r="I43" s="26">
        <f t="shared" si="1"/>
        <v>28500</v>
      </c>
      <c r="J43" s="26">
        <f t="shared" si="2"/>
        <v>178500</v>
      </c>
      <c r="K43" s="27">
        <f t="shared" si="3"/>
        <v>892500</v>
      </c>
      <c r="L43" s="34">
        <v>160000</v>
      </c>
      <c r="M43" s="26">
        <f t="shared" ref="M43:M51" si="54">L43*19%</f>
        <v>30400</v>
      </c>
      <c r="N43" s="26">
        <f t="shared" ref="N43:N51" si="55">L43+M43</f>
        <v>190400</v>
      </c>
      <c r="O43" s="27">
        <f>N43*G43</f>
        <v>952000</v>
      </c>
      <c r="P43" s="34">
        <v>121738.5</v>
      </c>
      <c r="Q43" s="26">
        <f t="shared" ref="Q43:Q51" si="56">P43*19%</f>
        <v>23130.314999999999</v>
      </c>
      <c r="R43" s="26">
        <f t="shared" ref="R43:R51" si="57">P43+Q43</f>
        <v>144868.815</v>
      </c>
      <c r="S43" s="27">
        <f t="shared" ref="S43:S51" si="58">R43*G43</f>
        <v>724344.07499999995</v>
      </c>
      <c r="T43" s="113">
        <f t="shared" si="9"/>
        <v>121738.5</v>
      </c>
      <c r="U43" s="114">
        <f t="shared" ref="U43:U51" si="59">T43*19%</f>
        <v>23130.314999999999</v>
      </c>
      <c r="V43" s="114">
        <f t="shared" ref="V43:V51" si="60">T43+U43</f>
        <v>144868.815</v>
      </c>
      <c r="W43" s="115">
        <f t="shared" si="12"/>
        <v>724344.07499999995</v>
      </c>
    </row>
    <row r="44" spans="1:23" ht="14.45" customHeight="1" x14ac:dyDescent="0.2">
      <c r="A44" s="51">
        <v>30</v>
      </c>
      <c r="B44" s="61" t="s">
        <v>37</v>
      </c>
      <c r="C44" s="1">
        <v>1</v>
      </c>
      <c r="D44" s="2" t="s">
        <v>23</v>
      </c>
      <c r="E44" s="2" t="s">
        <v>7</v>
      </c>
      <c r="F44" s="39" t="s">
        <v>4</v>
      </c>
      <c r="G44" s="12">
        <v>5</v>
      </c>
      <c r="H44" s="31">
        <v>150000</v>
      </c>
      <c r="I44" s="26">
        <f t="shared" si="1"/>
        <v>28500</v>
      </c>
      <c r="J44" s="26">
        <f t="shared" si="2"/>
        <v>178500</v>
      </c>
      <c r="K44" s="27">
        <f t="shared" si="3"/>
        <v>892500</v>
      </c>
      <c r="L44" s="31">
        <v>160000</v>
      </c>
      <c r="M44" s="26">
        <f t="shared" si="54"/>
        <v>30400</v>
      </c>
      <c r="N44" s="26">
        <f t="shared" si="55"/>
        <v>190400</v>
      </c>
      <c r="O44" s="27">
        <f t="shared" ref="O44:O51" si="61">N44*G44</f>
        <v>952000</v>
      </c>
      <c r="P44" s="31">
        <v>121738.5</v>
      </c>
      <c r="Q44" s="26">
        <f t="shared" si="56"/>
        <v>23130.314999999999</v>
      </c>
      <c r="R44" s="26">
        <f t="shared" si="57"/>
        <v>144868.815</v>
      </c>
      <c r="S44" s="27">
        <f t="shared" si="58"/>
        <v>724344.07499999995</v>
      </c>
      <c r="T44" s="121">
        <f t="shared" si="9"/>
        <v>121738.5</v>
      </c>
      <c r="U44" s="114">
        <f t="shared" si="59"/>
        <v>23130.314999999999</v>
      </c>
      <c r="V44" s="114">
        <f t="shared" si="60"/>
        <v>144868.815</v>
      </c>
      <c r="W44" s="115">
        <f t="shared" si="12"/>
        <v>724344.07499999995</v>
      </c>
    </row>
    <row r="45" spans="1:23" ht="14.45" customHeight="1" x14ac:dyDescent="0.2">
      <c r="A45" s="52">
        <v>31</v>
      </c>
      <c r="B45" s="61" t="s">
        <v>38</v>
      </c>
      <c r="C45" s="1">
        <v>1</v>
      </c>
      <c r="D45" s="2" t="s">
        <v>1</v>
      </c>
      <c r="E45" s="2" t="s">
        <v>7</v>
      </c>
      <c r="F45" s="39" t="s">
        <v>3</v>
      </c>
      <c r="G45" s="12">
        <v>5</v>
      </c>
      <c r="H45" s="31">
        <v>150000</v>
      </c>
      <c r="I45" s="26">
        <f t="shared" si="1"/>
        <v>28500</v>
      </c>
      <c r="J45" s="26">
        <f t="shared" si="2"/>
        <v>178500</v>
      </c>
      <c r="K45" s="27">
        <f t="shared" si="3"/>
        <v>892500</v>
      </c>
      <c r="L45" s="31">
        <v>160000</v>
      </c>
      <c r="M45" s="26">
        <f t="shared" si="54"/>
        <v>30400</v>
      </c>
      <c r="N45" s="26">
        <f t="shared" si="55"/>
        <v>190400</v>
      </c>
      <c r="O45" s="27">
        <f t="shared" si="61"/>
        <v>952000</v>
      </c>
      <c r="P45" s="31">
        <v>121738.5</v>
      </c>
      <c r="Q45" s="26">
        <f t="shared" si="56"/>
        <v>23130.314999999999</v>
      </c>
      <c r="R45" s="26">
        <f t="shared" si="57"/>
        <v>144868.815</v>
      </c>
      <c r="S45" s="27">
        <f t="shared" si="58"/>
        <v>724344.07499999995</v>
      </c>
      <c r="T45" s="121">
        <f t="shared" si="9"/>
        <v>121738.5</v>
      </c>
      <c r="U45" s="114">
        <f t="shared" si="59"/>
        <v>23130.314999999999</v>
      </c>
      <c r="V45" s="114">
        <f t="shared" si="60"/>
        <v>144868.815</v>
      </c>
      <c r="W45" s="115">
        <f t="shared" si="12"/>
        <v>724344.07499999995</v>
      </c>
    </row>
    <row r="46" spans="1:23" ht="14.45" customHeight="1" x14ac:dyDescent="0.2">
      <c r="A46" s="51">
        <v>32</v>
      </c>
      <c r="B46" s="61" t="s">
        <v>39</v>
      </c>
      <c r="C46" s="1">
        <v>1</v>
      </c>
      <c r="D46" s="2" t="s">
        <v>23</v>
      </c>
      <c r="E46" s="2" t="s">
        <v>7</v>
      </c>
      <c r="F46" s="39" t="s">
        <v>4</v>
      </c>
      <c r="G46" s="12">
        <v>5</v>
      </c>
      <c r="H46" s="31">
        <v>150000</v>
      </c>
      <c r="I46" s="26">
        <f t="shared" si="1"/>
        <v>28500</v>
      </c>
      <c r="J46" s="26">
        <f t="shared" si="2"/>
        <v>178500</v>
      </c>
      <c r="K46" s="27">
        <f t="shared" si="3"/>
        <v>892500</v>
      </c>
      <c r="L46" s="31">
        <v>160000</v>
      </c>
      <c r="M46" s="26">
        <f t="shared" si="54"/>
        <v>30400</v>
      </c>
      <c r="N46" s="26">
        <f t="shared" si="55"/>
        <v>190400</v>
      </c>
      <c r="O46" s="27">
        <f t="shared" si="61"/>
        <v>952000</v>
      </c>
      <c r="P46" s="31">
        <v>121738.5</v>
      </c>
      <c r="Q46" s="26">
        <f t="shared" si="56"/>
        <v>23130.314999999999</v>
      </c>
      <c r="R46" s="26">
        <f t="shared" si="57"/>
        <v>144868.815</v>
      </c>
      <c r="S46" s="27">
        <f t="shared" si="58"/>
        <v>724344.07499999995</v>
      </c>
      <c r="T46" s="121">
        <f t="shared" si="9"/>
        <v>121738.5</v>
      </c>
      <c r="U46" s="114">
        <f t="shared" si="59"/>
        <v>23130.314999999999</v>
      </c>
      <c r="V46" s="114">
        <f t="shared" si="60"/>
        <v>144868.815</v>
      </c>
      <c r="W46" s="115">
        <f t="shared" si="12"/>
        <v>724344.07499999995</v>
      </c>
    </row>
    <row r="47" spans="1:23" ht="14.45" customHeight="1" x14ac:dyDescent="0.2">
      <c r="A47" s="52">
        <v>33</v>
      </c>
      <c r="B47" s="61" t="s">
        <v>40</v>
      </c>
      <c r="C47" s="1">
        <v>1</v>
      </c>
      <c r="D47" s="2" t="s">
        <v>23</v>
      </c>
      <c r="E47" s="2" t="s">
        <v>7</v>
      </c>
      <c r="F47" s="39" t="s">
        <v>4</v>
      </c>
      <c r="G47" s="12">
        <v>5</v>
      </c>
      <c r="H47" s="31">
        <v>150000</v>
      </c>
      <c r="I47" s="26">
        <f t="shared" si="1"/>
        <v>28500</v>
      </c>
      <c r="J47" s="26">
        <f t="shared" si="2"/>
        <v>178500</v>
      </c>
      <c r="K47" s="27">
        <f t="shared" si="3"/>
        <v>892500</v>
      </c>
      <c r="L47" s="31">
        <v>160000</v>
      </c>
      <c r="M47" s="26">
        <f t="shared" si="54"/>
        <v>30400</v>
      </c>
      <c r="N47" s="26">
        <f t="shared" si="55"/>
        <v>190400</v>
      </c>
      <c r="O47" s="27">
        <f t="shared" si="61"/>
        <v>952000</v>
      </c>
      <c r="P47" s="31">
        <v>121738.5</v>
      </c>
      <c r="Q47" s="26">
        <f t="shared" si="56"/>
        <v>23130.314999999999</v>
      </c>
      <c r="R47" s="26">
        <f t="shared" si="57"/>
        <v>144868.815</v>
      </c>
      <c r="S47" s="27">
        <f t="shared" si="58"/>
        <v>724344.07499999995</v>
      </c>
      <c r="T47" s="121">
        <f t="shared" si="9"/>
        <v>121738.5</v>
      </c>
      <c r="U47" s="114">
        <f t="shared" si="59"/>
        <v>23130.314999999999</v>
      </c>
      <c r="V47" s="114">
        <f t="shared" si="60"/>
        <v>144868.815</v>
      </c>
      <c r="W47" s="115">
        <f t="shared" si="12"/>
        <v>724344.07499999995</v>
      </c>
    </row>
    <row r="48" spans="1:23" ht="14.45" customHeight="1" x14ac:dyDescent="0.2">
      <c r="A48" s="51">
        <v>34</v>
      </c>
      <c r="B48" s="61" t="s">
        <v>41</v>
      </c>
      <c r="C48" s="1">
        <v>1</v>
      </c>
      <c r="D48" s="2" t="s">
        <v>23</v>
      </c>
      <c r="E48" s="2" t="s">
        <v>7</v>
      </c>
      <c r="F48" s="39" t="s">
        <v>4</v>
      </c>
      <c r="G48" s="12">
        <v>5</v>
      </c>
      <c r="H48" s="31">
        <v>150000</v>
      </c>
      <c r="I48" s="26">
        <f t="shared" si="1"/>
        <v>28500</v>
      </c>
      <c r="J48" s="26">
        <f t="shared" si="2"/>
        <v>178500</v>
      </c>
      <c r="K48" s="27">
        <f t="shared" si="3"/>
        <v>892500</v>
      </c>
      <c r="L48" s="31">
        <v>160000</v>
      </c>
      <c r="M48" s="26">
        <f t="shared" si="54"/>
        <v>30400</v>
      </c>
      <c r="N48" s="26">
        <f t="shared" si="55"/>
        <v>190400</v>
      </c>
      <c r="O48" s="27">
        <f t="shared" si="61"/>
        <v>952000</v>
      </c>
      <c r="P48" s="31">
        <v>121738.5</v>
      </c>
      <c r="Q48" s="26">
        <f t="shared" si="56"/>
        <v>23130.314999999999</v>
      </c>
      <c r="R48" s="26">
        <f t="shared" si="57"/>
        <v>144868.815</v>
      </c>
      <c r="S48" s="27">
        <f t="shared" si="58"/>
        <v>724344.07499999995</v>
      </c>
      <c r="T48" s="121">
        <f t="shared" si="9"/>
        <v>121738.5</v>
      </c>
      <c r="U48" s="114">
        <f t="shared" si="59"/>
        <v>23130.314999999999</v>
      </c>
      <c r="V48" s="114">
        <f t="shared" si="60"/>
        <v>144868.815</v>
      </c>
      <c r="W48" s="115">
        <f t="shared" si="12"/>
        <v>724344.07499999995</v>
      </c>
    </row>
    <row r="49" spans="1:23" ht="14.45" customHeight="1" x14ac:dyDescent="0.2">
      <c r="A49" s="52">
        <v>35</v>
      </c>
      <c r="B49" s="61" t="s">
        <v>42</v>
      </c>
      <c r="C49" s="1">
        <v>1</v>
      </c>
      <c r="D49" s="2" t="s">
        <v>23</v>
      </c>
      <c r="E49" s="2" t="s">
        <v>6</v>
      </c>
      <c r="F49" s="39" t="s">
        <v>4</v>
      </c>
      <c r="G49" s="12">
        <v>5</v>
      </c>
      <c r="H49" s="31">
        <v>130000</v>
      </c>
      <c r="I49" s="26">
        <f t="shared" si="1"/>
        <v>24700</v>
      </c>
      <c r="J49" s="26">
        <f t="shared" si="2"/>
        <v>154700</v>
      </c>
      <c r="K49" s="27">
        <f t="shared" si="3"/>
        <v>773500</v>
      </c>
      <c r="L49" s="31">
        <v>140000</v>
      </c>
      <c r="M49" s="26">
        <f t="shared" si="54"/>
        <v>26600</v>
      </c>
      <c r="N49" s="26">
        <f t="shared" si="55"/>
        <v>166600</v>
      </c>
      <c r="O49" s="27">
        <f t="shared" si="61"/>
        <v>833000</v>
      </c>
      <c r="P49" s="31">
        <v>121738.5</v>
      </c>
      <c r="Q49" s="26">
        <f t="shared" si="56"/>
        <v>23130.314999999999</v>
      </c>
      <c r="R49" s="26">
        <f t="shared" si="57"/>
        <v>144868.815</v>
      </c>
      <c r="S49" s="27">
        <f t="shared" si="58"/>
        <v>724344.07499999995</v>
      </c>
      <c r="T49" s="121">
        <f t="shared" si="9"/>
        <v>121738.5</v>
      </c>
      <c r="U49" s="114">
        <f t="shared" si="59"/>
        <v>23130.314999999999</v>
      </c>
      <c r="V49" s="114">
        <f t="shared" si="60"/>
        <v>144868.815</v>
      </c>
      <c r="W49" s="115">
        <f t="shared" si="12"/>
        <v>724344.07499999995</v>
      </c>
    </row>
    <row r="50" spans="1:23" ht="14.45" customHeight="1" x14ac:dyDescent="0.2">
      <c r="A50" s="51">
        <v>36</v>
      </c>
      <c r="B50" s="61" t="s">
        <v>43</v>
      </c>
      <c r="C50" s="1">
        <v>1</v>
      </c>
      <c r="D50" s="2" t="s">
        <v>10</v>
      </c>
      <c r="E50" s="2" t="s">
        <v>6</v>
      </c>
      <c r="F50" s="39" t="s">
        <v>3</v>
      </c>
      <c r="G50" s="12">
        <v>5</v>
      </c>
      <c r="H50" s="31">
        <v>130000</v>
      </c>
      <c r="I50" s="26">
        <f t="shared" si="1"/>
        <v>24700</v>
      </c>
      <c r="J50" s="26">
        <f t="shared" si="2"/>
        <v>154700</v>
      </c>
      <c r="K50" s="27">
        <f t="shared" si="3"/>
        <v>773500</v>
      </c>
      <c r="L50" s="31">
        <v>140000</v>
      </c>
      <c r="M50" s="26">
        <f t="shared" si="54"/>
        <v>26600</v>
      </c>
      <c r="N50" s="26">
        <f t="shared" si="55"/>
        <v>166600</v>
      </c>
      <c r="O50" s="27">
        <f t="shared" si="61"/>
        <v>833000</v>
      </c>
      <c r="P50" s="31">
        <v>121738.5</v>
      </c>
      <c r="Q50" s="26">
        <f t="shared" si="56"/>
        <v>23130.314999999999</v>
      </c>
      <c r="R50" s="26">
        <f t="shared" si="57"/>
        <v>144868.815</v>
      </c>
      <c r="S50" s="27">
        <f t="shared" si="58"/>
        <v>724344.07499999995</v>
      </c>
      <c r="T50" s="121">
        <f t="shared" si="9"/>
        <v>121738.5</v>
      </c>
      <c r="U50" s="114">
        <f t="shared" si="59"/>
        <v>23130.314999999999</v>
      </c>
      <c r="V50" s="114">
        <f t="shared" si="60"/>
        <v>144868.815</v>
      </c>
      <c r="W50" s="115">
        <f t="shared" si="12"/>
        <v>724344.07499999995</v>
      </c>
    </row>
    <row r="51" spans="1:23" ht="27.75" customHeight="1" thickBot="1" x14ac:dyDescent="0.25">
      <c r="A51" s="57">
        <v>37</v>
      </c>
      <c r="B51" s="73" t="s">
        <v>44</v>
      </c>
      <c r="C51" s="9">
        <v>1</v>
      </c>
      <c r="D51" s="37" t="s">
        <v>23</v>
      </c>
      <c r="E51" s="37" t="s">
        <v>7</v>
      </c>
      <c r="F51" s="10" t="s">
        <v>4</v>
      </c>
      <c r="G51" s="12">
        <v>5</v>
      </c>
      <c r="H51" s="35">
        <v>150000</v>
      </c>
      <c r="I51" s="29">
        <f t="shared" si="1"/>
        <v>28500</v>
      </c>
      <c r="J51" s="29">
        <f t="shared" si="2"/>
        <v>178500</v>
      </c>
      <c r="K51" s="30">
        <f t="shared" si="3"/>
        <v>892500</v>
      </c>
      <c r="L51" s="35">
        <v>160000</v>
      </c>
      <c r="M51" s="29">
        <f t="shared" si="54"/>
        <v>30400</v>
      </c>
      <c r="N51" s="29">
        <f t="shared" si="55"/>
        <v>190400</v>
      </c>
      <c r="O51" s="30">
        <f t="shared" si="61"/>
        <v>952000</v>
      </c>
      <c r="P51" s="35">
        <v>121738.5</v>
      </c>
      <c r="Q51" s="29">
        <f t="shared" si="56"/>
        <v>23130.314999999999</v>
      </c>
      <c r="R51" s="29">
        <f t="shared" si="57"/>
        <v>144868.815</v>
      </c>
      <c r="S51" s="30">
        <f t="shared" si="58"/>
        <v>724344.07499999995</v>
      </c>
      <c r="T51" s="122">
        <f t="shared" si="9"/>
        <v>121738.5</v>
      </c>
      <c r="U51" s="117">
        <f t="shared" si="59"/>
        <v>23130.314999999999</v>
      </c>
      <c r="V51" s="117">
        <f t="shared" si="60"/>
        <v>144868.815</v>
      </c>
      <c r="W51" s="118">
        <f t="shared" si="12"/>
        <v>724344.07499999995</v>
      </c>
    </row>
    <row r="52" spans="1:23" ht="15" customHeight="1" thickBot="1" x14ac:dyDescent="0.25">
      <c r="A52" s="148" t="s">
        <v>81</v>
      </c>
      <c r="B52" s="141"/>
      <c r="C52" s="141"/>
      <c r="D52" s="141"/>
      <c r="E52" s="141"/>
      <c r="F52" s="141"/>
      <c r="G52" s="141"/>
      <c r="H52" s="79"/>
      <c r="I52" s="79"/>
      <c r="J52" s="79"/>
      <c r="K52" s="80"/>
      <c r="L52" s="79"/>
      <c r="M52" s="79"/>
      <c r="N52" s="79"/>
      <c r="O52" s="80"/>
      <c r="P52" s="79"/>
      <c r="Q52" s="79"/>
      <c r="R52" s="79"/>
      <c r="S52" s="80"/>
      <c r="T52" s="119"/>
      <c r="U52" s="119"/>
      <c r="V52" s="119"/>
      <c r="W52" s="120"/>
    </row>
    <row r="53" spans="1:23" ht="25.5" x14ac:dyDescent="0.2">
      <c r="A53" s="55">
        <v>38</v>
      </c>
      <c r="B53" s="64" t="s">
        <v>47</v>
      </c>
      <c r="C53" s="11">
        <v>1</v>
      </c>
      <c r="D53" s="12" t="s">
        <v>1</v>
      </c>
      <c r="E53" s="12" t="s">
        <v>2</v>
      </c>
      <c r="F53" s="13" t="s">
        <v>4</v>
      </c>
      <c r="G53" s="12">
        <v>5</v>
      </c>
      <c r="H53" s="34">
        <v>190000</v>
      </c>
      <c r="I53" s="26">
        <f t="shared" si="1"/>
        <v>36100</v>
      </c>
      <c r="J53" s="26">
        <f t="shared" si="2"/>
        <v>226100</v>
      </c>
      <c r="K53" s="27">
        <f t="shared" si="3"/>
        <v>1130500</v>
      </c>
      <c r="L53" s="34">
        <v>195000</v>
      </c>
      <c r="M53" s="26">
        <f t="shared" ref="M53:M58" si="62">L53*19%</f>
        <v>37050</v>
      </c>
      <c r="N53" s="26">
        <f t="shared" ref="N53:N58" si="63">L53+M53</f>
        <v>232050</v>
      </c>
      <c r="O53" s="27">
        <f>N53*G53</f>
        <v>1160250</v>
      </c>
      <c r="P53" s="34">
        <v>470087.8</v>
      </c>
      <c r="Q53" s="26">
        <f t="shared" ref="Q53:Q58" si="64">P53*19%</f>
        <v>89316.682000000001</v>
      </c>
      <c r="R53" s="26">
        <f t="shared" ref="R53:R58" si="65">P53+Q53</f>
        <v>559404.48199999996</v>
      </c>
      <c r="S53" s="27">
        <f t="shared" ref="S53:S58" si="66">R53*G53</f>
        <v>2797022.4099999997</v>
      </c>
      <c r="T53" s="113">
        <f t="shared" si="9"/>
        <v>190000</v>
      </c>
      <c r="U53" s="114">
        <f t="shared" ref="U53:U58" si="67">T53*19%</f>
        <v>36100</v>
      </c>
      <c r="V53" s="114">
        <f t="shared" ref="V53:V58" si="68">T53+U53</f>
        <v>226100</v>
      </c>
      <c r="W53" s="115">
        <f t="shared" si="12"/>
        <v>1130500</v>
      </c>
    </row>
    <row r="54" spans="1:23" ht="25.5" x14ac:dyDescent="0.2">
      <c r="A54" s="56">
        <v>39</v>
      </c>
      <c r="B54" s="69" t="s">
        <v>48</v>
      </c>
      <c r="C54" s="4">
        <v>1</v>
      </c>
      <c r="D54" s="36" t="s">
        <v>45</v>
      </c>
      <c r="E54" s="36" t="s">
        <v>113</v>
      </c>
      <c r="F54" s="8" t="s">
        <v>3</v>
      </c>
      <c r="G54" s="12">
        <v>5</v>
      </c>
      <c r="H54" s="31">
        <v>190000</v>
      </c>
      <c r="I54" s="26">
        <f t="shared" si="1"/>
        <v>36100</v>
      </c>
      <c r="J54" s="26">
        <f t="shared" si="2"/>
        <v>226100</v>
      </c>
      <c r="K54" s="27">
        <f t="shared" si="3"/>
        <v>1130500</v>
      </c>
      <c r="L54" s="31">
        <v>195000</v>
      </c>
      <c r="M54" s="26">
        <f t="shared" si="62"/>
        <v>37050</v>
      </c>
      <c r="N54" s="26">
        <f t="shared" si="63"/>
        <v>232050</v>
      </c>
      <c r="O54" s="27">
        <f t="shared" ref="O54:O58" si="69">N54*G54</f>
        <v>1160250</v>
      </c>
      <c r="P54" s="31">
        <v>206345.62</v>
      </c>
      <c r="Q54" s="26">
        <f t="shared" si="64"/>
        <v>39205.667800000003</v>
      </c>
      <c r="R54" s="26">
        <f t="shared" si="65"/>
        <v>245551.28779999999</v>
      </c>
      <c r="S54" s="27">
        <f t="shared" si="66"/>
        <v>1227756.439</v>
      </c>
      <c r="T54" s="121">
        <f t="shared" si="9"/>
        <v>190000</v>
      </c>
      <c r="U54" s="114">
        <f t="shared" si="67"/>
        <v>36100</v>
      </c>
      <c r="V54" s="114">
        <f t="shared" si="68"/>
        <v>226100</v>
      </c>
      <c r="W54" s="115">
        <f t="shared" si="12"/>
        <v>1130500</v>
      </c>
    </row>
    <row r="55" spans="1:23" ht="25.5" x14ac:dyDescent="0.2">
      <c r="A55" s="55">
        <v>40</v>
      </c>
      <c r="B55" s="69" t="s">
        <v>49</v>
      </c>
      <c r="C55" s="4">
        <v>1</v>
      </c>
      <c r="D55" s="36" t="s">
        <v>28</v>
      </c>
      <c r="E55" s="36" t="s">
        <v>6</v>
      </c>
      <c r="F55" s="8" t="s">
        <v>3</v>
      </c>
      <c r="G55" s="12">
        <v>5</v>
      </c>
      <c r="H55" s="31">
        <v>130000</v>
      </c>
      <c r="I55" s="26">
        <f t="shared" si="1"/>
        <v>24700</v>
      </c>
      <c r="J55" s="26">
        <f t="shared" si="2"/>
        <v>154700</v>
      </c>
      <c r="K55" s="27">
        <f t="shared" si="3"/>
        <v>773500</v>
      </c>
      <c r="L55" s="31">
        <v>140000</v>
      </c>
      <c r="M55" s="26">
        <f t="shared" si="62"/>
        <v>26600</v>
      </c>
      <c r="N55" s="26">
        <f t="shared" si="63"/>
        <v>166600</v>
      </c>
      <c r="O55" s="27">
        <f t="shared" si="69"/>
        <v>833000</v>
      </c>
      <c r="P55" s="31">
        <v>121738.5</v>
      </c>
      <c r="Q55" s="26">
        <f t="shared" si="64"/>
        <v>23130.314999999999</v>
      </c>
      <c r="R55" s="26">
        <f t="shared" si="65"/>
        <v>144868.815</v>
      </c>
      <c r="S55" s="27">
        <f t="shared" si="66"/>
        <v>724344.07499999995</v>
      </c>
      <c r="T55" s="121">
        <f t="shared" si="9"/>
        <v>121738.5</v>
      </c>
      <c r="U55" s="114">
        <f t="shared" si="67"/>
        <v>23130.314999999999</v>
      </c>
      <c r="V55" s="114">
        <f t="shared" si="68"/>
        <v>144868.815</v>
      </c>
      <c r="W55" s="115">
        <f t="shared" si="12"/>
        <v>724344.07499999995</v>
      </c>
    </row>
    <row r="56" spans="1:23" ht="25.5" x14ac:dyDescent="0.2">
      <c r="A56" s="56">
        <v>41</v>
      </c>
      <c r="B56" s="69" t="s">
        <v>50</v>
      </c>
      <c r="C56" s="4">
        <v>1</v>
      </c>
      <c r="D56" s="36" t="s">
        <v>28</v>
      </c>
      <c r="E56" s="36" t="s">
        <v>6</v>
      </c>
      <c r="F56" s="8" t="s">
        <v>3</v>
      </c>
      <c r="G56" s="12">
        <v>5</v>
      </c>
      <c r="H56" s="31">
        <v>130000</v>
      </c>
      <c r="I56" s="26">
        <f t="shared" si="1"/>
        <v>24700</v>
      </c>
      <c r="J56" s="26">
        <f t="shared" si="2"/>
        <v>154700</v>
      </c>
      <c r="K56" s="27">
        <f t="shared" si="3"/>
        <v>773500</v>
      </c>
      <c r="L56" s="31">
        <v>140000</v>
      </c>
      <c r="M56" s="26">
        <f t="shared" si="62"/>
        <v>26600</v>
      </c>
      <c r="N56" s="26">
        <f t="shared" si="63"/>
        <v>166600</v>
      </c>
      <c r="O56" s="27">
        <f t="shared" si="69"/>
        <v>833000</v>
      </c>
      <c r="P56" s="31">
        <v>121738.5</v>
      </c>
      <c r="Q56" s="26">
        <f t="shared" si="64"/>
        <v>23130.314999999999</v>
      </c>
      <c r="R56" s="26">
        <f t="shared" si="65"/>
        <v>144868.815</v>
      </c>
      <c r="S56" s="27">
        <f t="shared" si="66"/>
        <v>724344.07499999995</v>
      </c>
      <c r="T56" s="121">
        <f t="shared" si="9"/>
        <v>121738.5</v>
      </c>
      <c r="U56" s="114">
        <f t="shared" si="67"/>
        <v>23130.314999999999</v>
      </c>
      <c r="V56" s="114">
        <f t="shared" si="68"/>
        <v>144868.815</v>
      </c>
      <c r="W56" s="115">
        <f t="shared" si="12"/>
        <v>724344.07499999995</v>
      </c>
    </row>
    <row r="57" spans="1:23" x14ac:dyDescent="0.2">
      <c r="A57" s="55">
        <v>42</v>
      </c>
      <c r="B57" s="65" t="s">
        <v>94</v>
      </c>
      <c r="C57" s="4">
        <v>1</v>
      </c>
      <c r="D57" s="36" t="s">
        <v>10</v>
      </c>
      <c r="E57" s="36" t="s">
        <v>6</v>
      </c>
      <c r="F57" s="8" t="s">
        <v>4</v>
      </c>
      <c r="G57" s="12">
        <v>5</v>
      </c>
      <c r="H57" s="31">
        <v>130000</v>
      </c>
      <c r="I57" s="26">
        <f t="shared" si="1"/>
        <v>24700</v>
      </c>
      <c r="J57" s="26">
        <f t="shared" si="2"/>
        <v>154700</v>
      </c>
      <c r="K57" s="27">
        <f t="shared" si="3"/>
        <v>773500</v>
      </c>
      <c r="L57" s="31">
        <v>140000</v>
      </c>
      <c r="M57" s="26">
        <f t="shared" si="62"/>
        <v>26600</v>
      </c>
      <c r="N57" s="26">
        <f t="shared" si="63"/>
        <v>166600</v>
      </c>
      <c r="O57" s="27">
        <f t="shared" si="69"/>
        <v>833000</v>
      </c>
      <c r="P57" s="31">
        <v>121738.5</v>
      </c>
      <c r="Q57" s="26">
        <f t="shared" si="64"/>
        <v>23130.314999999999</v>
      </c>
      <c r="R57" s="26">
        <f t="shared" si="65"/>
        <v>144868.815</v>
      </c>
      <c r="S57" s="27">
        <f t="shared" si="66"/>
        <v>724344.07499999995</v>
      </c>
      <c r="T57" s="121">
        <f t="shared" si="9"/>
        <v>121738.5</v>
      </c>
      <c r="U57" s="114">
        <f t="shared" si="67"/>
        <v>23130.314999999999</v>
      </c>
      <c r="V57" s="114">
        <f t="shared" si="68"/>
        <v>144868.815</v>
      </c>
      <c r="W57" s="115">
        <f t="shared" si="12"/>
        <v>724344.07499999995</v>
      </c>
    </row>
    <row r="58" spans="1:23" ht="15" customHeight="1" thickBot="1" x14ac:dyDescent="0.25">
      <c r="A58" s="58">
        <v>43</v>
      </c>
      <c r="B58" s="66" t="s">
        <v>46</v>
      </c>
      <c r="C58" s="14">
        <v>1</v>
      </c>
      <c r="D58" s="15" t="s">
        <v>23</v>
      </c>
      <c r="E58" s="15" t="s">
        <v>6</v>
      </c>
      <c r="F58" s="16" t="s">
        <v>3</v>
      </c>
      <c r="G58" s="12">
        <v>5</v>
      </c>
      <c r="H58" s="35">
        <v>130000</v>
      </c>
      <c r="I58" s="29">
        <f t="shared" si="1"/>
        <v>24700</v>
      </c>
      <c r="J58" s="29">
        <f t="shared" si="2"/>
        <v>154700</v>
      </c>
      <c r="K58" s="30">
        <f t="shared" si="3"/>
        <v>773500</v>
      </c>
      <c r="L58" s="35">
        <v>140000</v>
      </c>
      <c r="M58" s="29">
        <f t="shared" si="62"/>
        <v>26600</v>
      </c>
      <c r="N58" s="29">
        <f t="shared" si="63"/>
        <v>166600</v>
      </c>
      <c r="O58" s="30">
        <f t="shared" si="69"/>
        <v>833000</v>
      </c>
      <c r="P58" s="35">
        <v>121738.5</v>
      </c>
      <c r="Q58" s="29">
        <f t="shared" si="64"/>
        <v>23130.314999999999</v>
      </c>
      <c r="R58" s="29">
        <f t="shared" si="65"/>
        <v>144868.815</v>
      </c>
      <c r="S58" s="30">
        <f t="shared" si="66"/>
        <v>724344.07499999995</v>
      </c>
      <c r="T58" s="122">
        <f t="shared" si="9"/>
        <v>121738.5</v>
      </c>
      <c r="U58" s="117">
        <f t="shared" si="67"/>
        <v>23130.314999999999</v>
      </c>
      <c r="V58" s="117">
        <f t="shared" si="68"/>
        <v>144868.815</v>
      </c>
      <c r="W58" s="118">
        <f t="shared" si="12"/>
        <v>724344.07499999995</v>
      </c>
    </row>
    <row r="59" spans="1:23" ht="15" customHeight="1" thickBot="1" x14ac:dyDescent="0.25">
      <c r="A59" s="148" t="s">
        <v>73</v>
      </c>
      <c r="B59" s="141"/>
      <c r="C59" s="141"/>
      <c r="D59" s="141"/>
      <c r="E59" s="141"/>
      <c r="F59" s="141"/>
      <c r="G59" s="141"/>
      <c r="H59" s="79"/>
      <c r="I59" s="79"/>
      <c r="J59" s="79"/>
      <c r="K59" s="80"/>
      <c r="L59" s="79"/>
      <c r="M59" s="79"/>
      <c r="N59" s="79"/>
      <c r="O59" s="80"/>
      <c r="P59" s="79"/>
      <c r="Q59" s="79"/>
      <c r="R59" s="79"/>
      <c r="S59" s="80"/>
      <c r="T59" s="119"/>
      <c r="U59" s="119"/>
      <c r="V59" s="119"/>
      <c r="W59" s="120"/>
    </row>
    <row r="60" spans="1:23" x14ac:dyDescent="0.2">
      <c r="A60" s="55">
        <v>44</v>
      </c>
      <c r="B60" s="20" t="s">
        <v>51</v>
      </c>
      <c r="C60" s="11">
        <v>1</v>
      </c>
      <c r="D60" s="90" t="s">
        <v>10</v>
      </c>
      <c r="E60" s="90" t="s">
        <v>6</v>
      </c>
      <c r="F60" s="91" t="s">
        <v>3</v>
      </c>
      <c r="G60" s="90">
        <v>5</v>
      </c>
      <c r="H60" s="34">
        <v>130000</v>
      </c>
      <c r="I60" s="26">
        <f t="shared" si="1"/>
        <v>24700</v>
      </c>
      <c r="J60" s="26">
        <f t="shared" si="2"/>
        <v>154700</v>
      </c>
      <c r="K60" s="27">
        <f t="shared" si="3"/>
        <v>773500</v>
      </c>
      <c r="L60" s="34">
        <v>140000</v>
      </c>
      <c r="M60" s="26">
        <f t="shared" ref="M60:M64" si="70">L60*19%</f>
        <v>26600</v>
      </c>
      <c r="N60" s="26">
        <f t="shared" ref="N60:N64" si="71">L60+M60</f>
        <v>166600</v>
      </c>
      <c r="O60" s="27">
        <f>N60*G60</f>
        <v>833000</v>
      </c>
      <c r="P60" s="34">
        <v>121738.5</v>
      </c>
      <c r="Q60" s="26">
        <f t="shared" ref="Q60:Q64" si="72">P60*19%</f>
        <v>23130.314999999999</v>
      </c>
      <c r="R60" s="26">
        <f t="shared" ref="R60:R64" si="73">P60+Q60</f>
        <v>144868.815</v>
      </c>
      <c r="S60" s="27">
        <f>R60*G60</f>
        <v>724344.07499999995</v>
      </c>
      <c r="T60" s="113">
        <f t="shared" si="9"/>
        <v>121738.5</v>
      </c>
      <c r="U60" s="114">
        <f t="shared" ref="U60:U64" si="74">T60*19%</f>
        <v>23130.314999999999</v>
      </c>
      <c r="V60" s="114">
        <f t="shared" ref="V60:V64" si="75">T60+U60</f>
        <v>144868.815</v>
      </c>
      <c r="W60" s="115">
        <f t="shared" si="12"/>
        <v>724344.07499999995</v>
      </c>
    </row>
    <row r="61" spans="1:23" x14ac:dyDescent="0.2">
      <c r="A61" s="56">
        <v>45</v>
      </c>
      <c r="B61" s="6" t="s">
        <v>51</v>
      </c>
      <c r="C61" s="4">
        <v>1</v>
      </c>
      <c r="D61" s="41" t="s">
        <v>5</v>
      </c>
      <c r="E61" s="41" t="s">
        <v>6</v>
      </c>
      <c r="F61" s="92" t="s">
        <v>3</v>
      </c>
      <c r="G61" s="90">
        <v>5</v>
      </c>
      <c r="H61" s="31">
        <v>130000</v>
      </c>
      <c r="I61" s="26">
        <f t="shared" si="1"/>
        <v>24700</v>
      </c>
      <c r="J61" s="26">
        <f t="shared" si="2"/>
        <v>154700</v>
      </c>
      <c r="K61" s="27">
        <f t="shared" si="3"/>
        <v>773500</v>
      </c>
      <c r="L61" s="31">
        <v>140000</v>
      </c>
      <c r="M61" s="26">
        <f t="shared" si="70"/>
        <v>26600</v>
      </c>
      <c r="N61" s="26">
        <f t="shared" si="71"/>
        <v>166600</v>
      </c>
      <c r="O61" s="27">
        <f t="shared" ref="O61:O64" si="76">N61*G61</f>
        <v>833000</v>
      </c>
      <c r="P61" s="31">
        <v>121738.5</v>
      </c>
      <c r="Q61" s="26">
        <f t="shared" si="72"/>
        <v>23130.314999999999</v>
      </c>
      <c r="R61" s="26">
        <f t="shared" si="73"/>
        <v>144868.815</v>
      </c>
      <c r="S61" s="27">
        <f>R61*G61</f>
        <v>724344.07499999995</v>
      </c>
      <c r="T61" s="121">
        <f t="shared" si="9"/>
        <v>121738.5</v>
      </c>
      <c r="U61" s="114">
        <f t="shared" si="74"/>
        <v>23130.314999999999</v>
      </c>
      <c r="V61" s="114">
        <f t="shared" si="75"/>
        <v>144868.815</v>
      </c>
      <c r="W61" s="115">
        <f t="shared" si="12"/>
        <v>724344.07499999995</v>
      </c>
    </row>
    <row r="62" spans="1:23" ht="25.5" x14ac:dyDescent="0.2">
      <c r="A62" s="55">
        <v>46</v>
      </c>
      <c r="B62" s="7" t="s">
        <v>52</v>
      </c>
      <c r="C62" s="4">
        <v>1</v>
      </c>
      <c r="D62" s="41" t="s">
        <v>23</v>
      </c>
      <c r="E62" s="41" t="s">
        <v>6</v>
      </c>
      <c r="F62" s="92" t="s">
        <v>3</v>
      </c>
      <c r="G62" s="90">
        <v>5</v>
      </c>
      <c r="H62" s="31">
        <v>130000</v>
      </c>
      <c r="I62" s="26">
        <f t="shared" si="1"/>
        <v>24700</v>
      </c>
      <c r="J62" s="26">
        <f t="shared" si="2"/>
        <v>154700</v>
      </c>
      <c r="K62" s="27">
        <f t="shared" si="3"/>
        <v>773500</v>
      </c>
      <c r="L62" s="31">
        <v>140000</v>
      </c>
      <c r="M62" s="26">
        <f t="shared" si="70"/>
        <v>26600</v>
      </c>
      <c r="N62" s="26">
        <f t="shared" si="71"/>
        <v>166600</v>
      </c>
      <c r="O62" s="27">
        <f t="shared" si="76"/>
        <v>833000</v>
      </c>
      <c r="P62" s="31">
        <v>121738.5</v>
      </c>
      <c r="Q62" s="26">
        <f t="shared" si="72"/>
        <v>23130.314999999999</v>
      </c>
      <c r="R62" s="26">
        <f t="shared" si="73"/>
        <v>144868.815</v>
      </c>
      <c r="S62" s="27">
        <f>R62*G62</f>
        <v>724344.07499999995</v>
      </c>
      <c r="T62" s="121">
        <f t="shared" si="9"/>
        <v>121738.5</v>
      </c>
      <c r="U62" s="114">
        <f t="shared" si="74"/>
        <v>23130.314999999999</v>
      </c>
      <c r="V62" s="114">
        <f t="shared" si="75"/>
        <v>144868.815</v>
      </c>
      <c r="W62" s="115">
        <f t="shared" si="12"/>
        <v>724344.07499999995</v>
      </c>
    </row>
    <row r="63" spans="1:23" ht="25.5" x14ac:dyDescent="0.2">
      <c r="A63" s="56">
        <v>47</v>
      </c>
      <c r="B63" s="7" t="s">
        <v>53</v>
      </c>
      <c r="C63" s="4">
        <v>1</v>
      </c>
      <c r="D63" s="41" t="s">
        <v>1</v>
      </c>
      <c r="E63" s="41" t="s">
        <v>7</v>
      </c>
      <c r="F63" s="92" t="s">
        <v>3</v>
      </c>
      <c r="G63" s="90">
        <v>5</v>
      </c>
      <c r="H63" s="31">
        <v>150000</v>
      </c>
      <c r="I63" s="26">
        <f t="shared" si="1"/>
        <v>28500</v>
      </c>
      <c r="J63" s="26">
        <f t="shared" si="2"/>
        <v>178500</v>
      </c>
      <c r="K63" s="27">
        <f t="shared" si="3"/>
        <v>892500</v>
      </c>
      <c r="L63" s="31">
        <v>160000</v>
      </c>
      <c r="M63" s="26">
        <f t="shared" si="70"/>
        <v>30400</v>
      </c>
      <c r="N63" s="26">
        <f t="shared" si="71"/>
        <v>190400</v>
      </c>
      <c r="O63" s="27">
        <f t="shared" si="76"/>
        <v>952000</v>
      </c>
      <c r="P63" s="31">
        <v>121738.5</v>
      </c>
      <c r="Q63" s="26">
        <f t="shared" si="72"/>
        <v>23130.314999999999</v>
      </c>
      <c r="R63" s="26">
        <f t="shared" si="73"/>
        <v>144868.815</v>
      </c>
      <c r="S63" s="27">
        <f>R63*G63</f>
        <v>724344.07499999995</v>
      </c>
      <c r="T63" s="121">
        <f t="shared" si="9"/>
        <v>121738.5</v>
      </c>
      <c r="U63" s="114">
        <f t="shared" si="74"/>
        <v>23130.314999999999</v>
      </c>
      <c r="V63" s="114">
        <f t="shared" si="75"/>
        <v>144868.815</v>
      </c>
      <c r="W63" s="115">
        <f t="shared" si="12"/>
        <v>724344.07499999995</v>
      </c>
    </row>
    <row r="64" spans="1:23" ht="33.75" customHeight="1" thickBot="1" x14ac:dyDescent="0.25">
      <c r="A64" s="59">
        <v>48</v>
      </c>
      <c r="B64" s="21" t="s">
        <v>54</v>
      </c>
      <c r="C64" s="14">
        <v>1</v>
      </c>
      <c r="D64" s="42" t="s">
        <v>5</v>
      </c>
      <c r="E64" s="42" t="s">
        <v>6</v>
      </c>
      <c r="F64" s="43" t="s">
        <v>3</v>
      </c>
      <c r="G64" s="90">
        <v>5</v>
      </c>
      <c r="H64" s="35">
        <v>130000</v>
      </c>
      <c r="I64" s="29">
        <f t="shared" si="1"/>
        <v>24700</v>
      </c>
      <c r="J64" s="29">
        <f t="shared" si="2"/>
        <v>154700</v>
      </c>
      <c r="K64" s="30">
        <f t="shared" si="3"/>
        <v>773500</v>
      </c>
      <c r="L64" s="35">
        <v>140000</v>
      </c>
      <c r="M64" s="29">
        <f t="shared" si="70"/>
        <v>26600</v>
      </c>
      <c r="N64" s="29">
        <f t="shared" si="71"/>
        <v>166600</v>
      </c>
      <c r="O64" s="30">
        <f t="shared" si="76"/>
        <v>833000</v>
      </c>
      <c r="P64" s="35">
        <v>121738.5</v>
      </c>
      <c r="Q64" s="29">
        <f t="shared" si="72"/>
        <v>23130.314999999999</v>
      </c>
      <c r="R64" s="29">
        <f t="shared" si="73"/>
        <v>144868.815</v>
      </c>
      <c r="S64" s="30">
        <f>R64*G64</f>
        <v>724344.07499999995</v>
      </c>
      <c r="T64" s="122">
        <f t="shared" si="9"/>
        <v>121738.5</v>
      </c>
      <c r="U64" s="117">
        <f t="shared" si="74"/>
        <v>23130.314999999999</v>
      </c>
      <c r="V64" s="117">
        <f t="shared" si="75"/>
        <v>144868.815</v>
      </c>
      <c r="W64" s="118">
        <f t="shared" si="12"/>
        <v>724344.07499999995</v>
      </c>
    </row>
    <row r="65" spans="1:23" ht="15" customHeight="1" thickBot="1" x14ac:dyDescent="0.25">
      <c r="A65" s="148" t="s">
        <v>82</v>
      </c>
      <c r="B65" s="141"/>
      <c r="C65" s="141"/>
      <c r="D65" s="141"/>
      <c r="E65" s="141"/>
      <c r="F65" s="141"/>
      <c r="G65" s="141"/>
      <c r="H65" s="79"/>
      <c r="I65" s="79"/>
      <c r="J65" s="79"/>
      <c r="K65" s="80"/>
      <c r="L65" s="79"/>
      <c r="M65" s="79"/>
      <c r="N65" s="79"/>
      <c r="O65" s="80"/>
      <c r="P65" s="79"/>
      <c r="Q65" s="79"/>
      <c r="R65" s="79"/>
      <c r="S65" s="80"/>
      <c r="T65" s="119"/>
      <c r="U65" s="119"/>
      <c r="V65" s="119"/>
      <c r="W65" s="120"/>
    </row>
    <row r="66" spans="1:23" ht="14.45" customHeight="1" x14ac:dyDescent="0.2">
      <c r="A66" s="55">
        <v>49</v>
      </c>
      <c r="B66" s="68" t="s">
        <v>55</v>
      </c>
      <c r="C66" s="11">
        <v>1</v>
      </c>
      <c r="D66" s="12" t="s">
        <v>1</v>
      </c>
      <c r="E66" s="12" t="s">
        <v>7</v>
      </c>
      <c r="F66" s="13" t="s">
        <v>3</v>
      </c>
      <c r="G66" s="12">
        <v>5</v>
      </c>
      <c r="H66" s="34">
        <v>150000</v>
      </c>
      <c r="I66" s="26">
        <f t="shared" si="1"/>
        <v>28500</v>
      </c>
      <c r="J66" s="26">
        <f t="shared" si="2"/>
        <v>178500</v>
      </c>
      <c r="K66" s="27">
        <f t="shared" si="3"/>
        <v>892500</v>
      </c>
      <c r="L66" s="34">
        <v>160000</v>
      </c>
      <c r="M66" s="26">
        <f t="shared" ref="M66:M70" si="77">L66*19%</f>
        <v>30400</v>
      </c>
      <c r="N66" s="26">
        <f t="shared" ref="N66:N70" si="78">L66+M66</f>
        <v>190400</v>
      </c>
      <c r="O66" s="27">
        <f>N66*G66</f>
        <v>952000</v>
      </c>
      <c r="P66" s="34">
        <v>121738.5</v>
      </c>
      <c r="Q66" s="26">
        <f t="shared" ref="Q66:Q70" si="79">P66*19%</f>
        <v>23130.314999999999</v>
      </c>
      <c r="R66" s="26">
        <f t="shared" ref="R66:R70" si="80">P66+Q66</f>
        <v>144868.815</v>
      </c>
      <c r="S66" s="27">
        <f>R66*G66</f>
        <v>724344.07499999995</v>
      </c>
      <c r="T66" s="113">
        <f t="shared" si="9"/>
        <v>121738.5</v>
      </c>
      <c r="U66" s="114">
        <f t="shared" ref="U66:U70" si="81">T66*19%</f>
        <v>23130.314999999999</v>
      </c>
      <c r="V66" s="114">
        <f t="shared" ref="V66:V70" si="82">T66+U66</f>
        <v>144868.815</v>
      </c>
      <c r="W66" s="115">
        <f t="shared" si="12"/>
        <v>724344.07499999995</v>
      </c>
    </row>
    <row r="67" spans="1:23" ht="14.45" customHeight="1" x14ac:dyDescent="0.2">
      <c r="A67" s="56">
        <v>50</v>
      </c>
      <c r="B67" s="65" t="s">
        <v>55</v>
      </c>
      <c r="C67" s="4">
        <v>1</v>
      </c>
      <c r="D67" s="36" t="s">
        <v>1</v>
      </c>
      <c r="E67" s="36" t="s">
        <v>7</v>
      </c>
      <c r="F67" s="8" t="s">
        <v>3</v>
      </c>
      <c r="G67" s="12">
        <v>5</v>
      </c>
      <c r="H67" s="31">
        <v>150000</v>
      </c>
      <c r="I67" s="26">
        <f t="shared" si="1"/>
        <v>28500</v>
      </c>
      <c r="J67" s="26">
        <f t="shared" si="2"/>
        <v>178500</v>
      </c>
      <c r="K67" s="27">
        <f t="shared" si="3"/>
        <v>892500</v>
      </c>
      <c r="L67" s="31">
        <v>160000</v>
      </c>
      <c r="M67" s="26">
        <f t="shared" si="77"/>
        <v>30400</v>
      </c>
      <c r="N67" s="26">
        <f t="shared" si="78"/>
        <v>190400</v>
      </c>
      <c r="O67" s="27">
        <f t="shared" ref="O67:O70" si="83">N67*G67</f>
        <v>952000</v>
      </c>
      <c r="P67" s="31">
        <v>121738.5</v>
      </c>
      <c r="Q67" s="26">
        <f t="shared" si="79"/>
        <v>23130.314999999999</v>
      </c>
      <c r="R67" s="26">
        <f t="shared" si="80"/>
        <v>144868.815</v>
      </c>
      <c r="S67" s="27">
        <f>R67*G67</f>
        <v>724344.07499999995</v>
      </c>
      <c r="T67" s="121">
        <f t="shared" si="9"/>
        <v>121738.5</v>
      </c>
      <c r="U67" s="114">
        <f t="shared" si="81"/>
        <v>23130.314999999999</v>
      </c>
      <c r="V67" s="114">
        <f t="shared" si="82"/>
        <v>144868.815</v>
      </c>
      <c r="W67" s="115">
        <f t="shared" si="12"/>
        <v>724344.07499999995</v>
      </c>
    </row>
    <row r="68" spans="1:23" ht="14.45" customHeight="1" x14ac:dyDescent="0.2">
      <c r="A68" s="55">
        <v>51</v>
      </c>
      <c r="B68" s="65" t="s">
        <v>55</v>
      </c>
      <c r="C68" s="4">
        <v>1</v>
      </c>
      <c r="D68" s="36" t="s">
        <v>1</v>
      </c>
      <c r="E68" s="36" t="s">
        <v>7</v>
      </c>
      <c r="F68" s="8" t="s">
        <v>3</v>
      </c>
      <c r="G68" s="12">
        <v>5</v>
      </c>
      <c r="H68" s="31">
        <v>150000</v>
      </c>
      <c r="I68" s="26">
        <f t="shared" si="1"/>
        <v>28500</v>
      </c>
      <c r="J68" s="26">
        <f t="shared" si="2"/>
        <v>178500</v>
      </c>
      <c r="K68" s="27">
        <f t="shared" si="3"/>
        <v>892500</v>
      </c>
      <c r="L68" s="31">
        <v>160000</v>
      </c>
      <c r="M68" s="26">
        <f t="shared" si="77"/>
        <v>30400</v>
      </c>
      <c r="N68" s="26">
        <f t="shared" si="78"/>
        <v>190400</v>
      </c>
      <c r="O68" s="27">
        <f t="shared" si="83"/>
        <v>952000</v>
      </c>
      <c r="P68" s="31">
        <v>121738.5</v>
      </c>
      <c r="Q68" s="26">
        <f t="shared" si="79"/>
        <v>23130.314999999999</v>
      </c>
      <c r="R68" s="26">
        <f t="shared" si="80"/>
        <v>144868.815</v>
      </c>
      <c r="S68" s="27">
        <f>R68*G68</f>
        <v>724344.07499999995</v>
      </c>
      <c r="T68" s="121">
        <f t="shared" si="9"/>
        <v>121738.5</v>
      </c>
      <c r="U68" s="114">
        <f t="shared" si="81"/>
        <v>23130.314999999999</v>
      </c>
      <c r="V68" s="114">
        <f t="shared" si="82"/>
        <v>144868.815</v>
      </c>
      <c r="W68" s="115">
        <f t="shared" si="12"/>
        <v>724344.07499999995</v>
      </c>
    </row>
    <row r="69" spans="1:23" ht="14.45" customHeight="1" x14ac:dyDescent="0.2">
      <c r="A69" s="56">
        <v>52</v>
      </c>
      <c r="B69" s="65" t="s">
        <v>55</v>
      </c>
      <c r="C69" s="4">
        <v>1</v>
      </c>
      <c r="D69" s="36" t="s">
        <v>1</v>
      </c>
      <c r="E69" s="36" t="s">
        <v>7</v>
      </c>
      <c r="F69" s="8" t="s">
        <v>3</v>
      </c>
      <c r="G69" s="12">
        <v>5</v>
      </c>
      <c r="H69" s="31">
        <v>150000</v>
      </c>
      <c r="I69" s="26">
        <f t="shared" ref="I69:I88" si="84">H69*19%</f>
        <v>28500</v>
      </c>
      <c r="J69" s="26">
        <f t="shared" ref="J69:J88" si="85">H69+I69</f>
        <v>178500</v>
      </c>
      <c r="K69" s="27">
        <f t="shared" ref="K69:K84" si="86">J69*G69</f>
        <v>892500</v>
      </c>
      <c r="L69" s="31">
        <v>160000</v>
      </c>
      <c r="M69" s="26">
        <f t="shared" si="77"/>
        <v>30400</v>
      </c>
      <c r="N69" s="26">
        <f t="shared" si="78"/>
        <v>190400</v>
      </c>
      <c r="O69" s="27">
        <f t="shared" si="83"/>
        <v>952000</v>
      </c>
      <c r="P69" s="31">
        <v>121738.5</v>
      </c>
      <c r="Q69" s="26">
        <f t="shared" si="79"/>
        <v>23130.314999999999</v>
      </c>
      <c r="R69" s="26">
        <f t="shared" si="80"/>
        <v>144868.815</v>
      </c>
      <c r="S69" s="27">
        <f>R69*G69</f>
        <v>724344.07499999995</v>
      </c>
      <c r="T69" s="121">
        <f t="shared" ref="T69:T88" si="87">+MIN(H69,L69,P69)</f>
        <v>121738.5</v>
      </c>
      <c r="U69" s="114">
        <f t="shared" si="81"/>
        <v>23130.314999999999</v>
      </c>
      <c r="V69" s="114">
        <f t="shared" si="82"/>
        <v>144868.815</v>
      </c>
      <c r="W69" s="115">
        <f t="shared" ref="W69:W84" si="88">V69*G69</f>
        <v>724344.07499999995</v>
      </c>
    </row>
    <row r="70" spans="1:23" ht="25.5" customHeight="1" thickBot="1" x14ac:dyDescent="0.25">
      <c r="A70" s="59">
        <v>53</v>
      </c>
      <c r="B70" s="71" t="s">
        <v>56</v>
      </c>
      <c r="C70" s="14">
        <v>1</v>
      </c>
      <c r="D70" s="15" t="s">
        <v>1</v>
      </c>
      <c r="E70" s="15" t="s">
        <v>7</v>
      </c>
      <c r="F70" s="16" t="s">
        <v>3</v>
      </c>
      <c r="G70" s="12">
        <v>5</v>
      </c>
      <c r="H70" s="35">
        <v>150000</v>
      </c>
      <c r="I70" s="29">
        <f t="shared" si="84"/>
        <v>28500</v>
      </c>
      <c r="J70" s="29">
        <f t="shared" si="85"/>
        <v>178500</v>
      </c>
      <c r="K70" s="30">
        <f t="shared" si="86"/>
        <v>892500</v>
      </c>
      <c r="L70" s="35">
        <v>160000</v>
      </c>
      <c r="M70" s="29">
        <f t="shared" si="77"/>
        <v>30400</v>
      </c>
      <c r="N70" s="29">
        <f t="shared" si="78"/>
        <v>190400</v>
      </c>
      <c r="O70" s="30">
        <f t="shared" si="83"/>
        <v>952000</v>
      </c>
      <c r="P70" s="35">
        <v>121738.5</v>
      </c>
      <c r="Q70" s="29">
        <f t="shared" si="79"/>
        <v>23130.314999999999</v>
      </c>
      <c r="R70" s="29">
        <f t="shared" si="80"/>
        <v>144868.815</v>
      </c>
      <c r="S70" s="30">
        <f>R70*G70</f>
        <v>724344.07499999995</v>
      </c>
      <c r="T70" s="122">
        <f t="shared" si="87"/>
        <v>121738.5</v>
      </c>
      <c r="U70" s="117">
        <f t="shared" si="81"/>
        <v>23130.314999999999</v>
      </c>
      <c r="V70" s="117">
        <f t="shared" si="82"/>
        <v>144868.815</v>
      </c>
      <c r="W70" s="118">
        <f t="shared" si="88"/>
        <v>724344.07499999995</v>
      </c>
    </row>
    <row r="71" spans="1:23" ht="15" customHeight="1" thickBot="1" x14ac:dyDescent="0.25">
      <c r="A71" s="148" t="s">
        <v>83</v>
      </c>
      <c r="B71" s="141"/>
      <c r="C71" s="141"/>
      <c r="D71" s="141"/>
      <c r="E71" s="141"/>
      <c r="F71" s="141"/>
      <c r="G71" s="141"/>
      <c r="H71" s="79"/>
      <c r="I71" s="79"/>
      <c r="J71" s="79"/>
      <c r="K71" s="80"/>
      <c r="L71" s="79"/>
      <c r="M71" s="79"/>
      <c r="N71" s="79"/>
      <c r="O71" s="80"/>
      <c r="P71" s="79"/>
      <c r="Q71" s="79"/>
      <c r="R71" s="79"/>
      <c r="S71" s="80"/>
      <c r="T71" s="119"/>
      <c r="U71" s="119"/>
      <c r="V71" s="119"/>
      <c r="W71" s="120"/>
    </row>
    <row r="72" spans="1:23" ht="41.25" customHeight="1" thickBot="1" x14ac:dyDescent="0.25">
      <c r="A72" s="83">
        <v>54</v>
      </c>
      <c r="B72" s="84" t="s">
        <v>57</v>
      </c>
      <c r="C72" s="85">
        <v>1</v>
      </c>
      <c r="D72" s="86" t="s">
        <v>5</v>
      </c>
      <c r="E72" s="86" t="s">
        <v>6</v>
      </c>
      <c r="F72" s="87" t="s">
        <v>3</v>
      </c>
      <c r="G72" s="86">
        <v>5</v>
      </c>
      <c r="H72" s="33">
        <v>130000</v>
      </c>
      <c r="I72" s="29">
        <f t="shared" si="84"/>
        <v>24700</v>
      </c>
      <c r="J72" s="29">
        <f t="shared" si="85"/>
        <v>154700</v>
      </c>
      <c r="K72" s="30">
        <f t="shared" si="86"/>
        <v>773500</v>
      </c>
      <c r="L72" s="33">
        <v>140000</v>
      </c>
      <c r="M72" s="29">
        <f t="shared" ref="M72" si="89">L72*19%</f>
        <v>26600</v>
      </c>
      <c r="N72" s="29">
        <f t="shared" ref="N72" si="90">L72+M72</f>
        <v>166600</v>
      </c>
      <c r="O72" s="30">
        <f>N72*G72</f>
        <v>833000</v>
      </c>
      <c r="P72" s="33">
        <v>121738.5</v>
      </c>
      <c r="Q72" s="29">
        <f t="shared" ref="Q72" si="91">P72*19%</f>
        <v>23130.314999999999</v>
      </c>
      <c r="R72" s="29">
        <f t="shared" ref="R72" si="92">P72+Q72</f>
        <v>144868.815</v>
      </c>
      <c r="S72" s="30">
        <f>R72*G72</f>
        <v>724344.07499999995</v>
      </c>
      <c r="T72" s="116">
        <f t="shared" si="87"/>
        <v>121738.5</v>
      </c>
      <c r="U72" s="117">
        <f t="shared" ref="U72" si="93">T72*19%</f>
        <v>23130.314999999999</v>
      </c>
      <c r="V72" s="117">
        <f t="shared" ref="V72" si="94">T72+U72</f>
        <v>144868.815</v>
      </c>
      <c r="W72" s="118">
        <f t="shared" si="88"/>
        <v>724344.07499999995</v>
      </c>
    </row>
    <row r="73" spans="1:23" ht="15" customHeight="1" thickBot="1" x14ac:dyDescent="0.25">
      <c r="A73" s="148" t="s">
        <v>84</v>
      </c>
      <c r="B73" s="141"/>
      <c r="C73" s="141"/>
      <c r="D73" s="141"/>
      <c r="E73" s="141"/>
      <c r="F73" s="141"/>
      <c r="G73" s="141"/>
      <c r="H73" s="79"/>
      <c r="I73" s="79"/>
      <c r="J73" s="79"/>
      <c r="K73" s="80"/>
      <c r="L73" s="79"/>
      <c r="M73" s="79"/>
      <c r="N73" s="79"/>
      <c r="O73" s="80"/>
      <c r="P73" s="79"/>
      <c r="Q73" s="79"/>
      <c r="R73" s="79"/>
      <c r="S73" s="80"/>
      <c r="T73" s="119"/>
      <c r="U73" s="119"/>
      <c r="V73" s="119"/>
      <c r="W73" s="120"/>
    </row>
    <row r="74" spans="1:23" ht="14.45" customHeight="1" x14ac:dyDescent="0.2">
      <c r="A74" s="55">
        <v>55</v>
      </c>
      <c r="B74" s="68" t="s">
        <v>58</v>
      </c>
      <c r="C74" s="11">
        <v>1</v>
      </c>
      <c r="D74" s="12" t="s">
        <v>23</v>
      </c>
      <c r="E74" s="12" t="s">
        <v>7</v>
      </c>
      <c r="F74" s="13" t="s">
        <v>3</v>
      </c>
      <c r="G74" s="12">
        <v>5</v>
      </c>
      <c r="H74" s="34">
        <v>150000</v>
      </c>
      <c r="I74" s="26">
        <f t="shared" si="84"/>
        <v>28500</v>
      </c>
      <c r="J74" s="26">
        <f t="shared" si="85"/>
        <v>178500</v>
      </c>
      <c r="K74" s="27">
        <f t="shared" si="86"/>
        <v>892500</v>
      </c>
      <c r="L74" s="34">
        <v>160000</v>
      </c>
      <c r="M74" s="26">
        <f t="shared" ref="M74:M75" si="95">L74*19%</f>
        <v>30400</v>
      </c>
      <c r="N74" s="26">
        <f t="shared" ref="N74:N75" si="96">L74+M74</f>
        <v>190400</v>
      </c>
      <c r="O74" s="27">
        <f>N74*G74</f>
        <v>952000</v>
      </c>
      <c r="P74" s="34">
        <v>121738.5</v>
      </c>
      <c r="Q74" s="26">
        <f t="shared" ref="Q74:Q75" si="97">P74*19%</f>
        <v>23130.314999999999</v>
      </c>
      <c r="R74" s="26">
        <f t="shared" ref="R74:R75" si="98">P74+Q74</f>
        <v>144868.815</v>
      </c>
      <c r="S74" s="27">
        <f>R74*G74</f>
        <v>724344.07499999995</v>
      </c>
      <c r="T74" s="113">
        <f t="shared" si="87"/>
        <v>121738.5</v>
      </c>
      <c r="U74" s="114">
        <f t="shared" ref="U74:U75" si="99">T74*19%</f>
        <v>23130.314999999999</v>
      </c>
      <c r="V74" s="114">
        <f t="shared" ref="V74:V75" si="100">T74+U74</f>
        <v>144868.815</v>
      </c>
      <c r="W74" s="115">
        <f t="shared" si="88"/>
        <v>724344.07499999995</v>
      </c>
    </row>
    <row r="75" spans="1:23" ht="15" customHeight="1" thickBot="1" x14ac:dyDescent="0.25">
      <c r="A75" s="58">
        <v>56</v>
      </c>
      <c r="B75" s="66" t="s">
        <v>59</v>
      </c>
      <c r="C75" s="14">
        <v>1</v>
      </c>
      <c r="D75" s="15" t="s">
        <v>10</v>
      </c>
      <c r="E75" s="15" t="s">
        <v>6</v>
      </c>
      <c r="F75" s="16" t="s">
        <v>3</v>
      </c>
      <c r="G75" s="15">
        <v>5</v>
      </c>
      <c r="H75" s="35">
        <v>130000</v>
      </c>
      <c r="I75" s="29">
        <f t="shared" si="84"/>
        <v>24700</v>
      </c>
      <c r="J75" s="29">
        <f t="shared" si="85"/>
        <v>154700</v>
      </c>
      <c r="K75" s="30">
        <f t="shared" si="86"/>
        <v>773500</v>
      </c>
      <c r="L75" s="35">
        <v>140000</v>
      </c>
      <c r="M75" s="29">
        <f t="shared" si="95"/>
        <v>26600</v>
      </c>
      <c r="N75" s="29">
        <f t="shared" si="96"/>
        <v>166600</v>
      </c>
      <c r="O75" s="30">
        <f>N75*G75</f>
        <v>833000</v>
      </c>
      <c r="P75" s="35">
        <v>121738.5</v>
      </c>
      <c r="Q75" s="29">
        <f t="shared" si="97"/>
        <v>23130.314999999999</v>
      </c>
      <c r="R75" s="29">
        <f t="shared" si="98"/>
        <v>144868.815</v>
      </c>
      <c r="S75" s="30">
        <f>R75*G75</f>
        <v>724344.07499999995</v>
      </c>
      <c r="T75" s="122">
        <f t="shared" si="87"/>
        <v>121738.5</v>
      </c>
      <c r="U75" s="117">
        <f t="shared" si="99"/>
        <v>23130.314999999999</v>
      </c>
      <c r="V75" s="117">
        <f t="shared" si="100"/>
        <v>144868.815</v>
      </c>
      <c r="W75" s="118">
        <f t="shared" si="88"/>
        <v>724344.07499999995</v>
      </c>
    </row>
    <row r="76" spans="1:23" ht="15" customHeight="1" thickBot="1" x14ac:dyDescent="0.25">
      <c r="A76" s="148" t="s">
        <v>85</v>
      </c>
      <c r="B76" s="141"/>
      <c r="C76" s="141"/>
      <c r="D76" s="141"/>
      <c r="E76" s="141"/>
      <c r="F76" s="141"/>
      <c r="G76" s="141"/>
      <c r="H76" s="79"/>
      <c r="I76" s="79"/>
      <c r="J76" s="79"/>
      <c r="K76" s="80"/>
      <c r="L76" s="79"/>
      <c r="M76" s="79"/>
      <c r="N76" s="79"/>
      <c r="O76" s="80"/>
      <c r="P76" s="79"/>
      <c r="Q76" s="79"/>
      <c r="R76" s="79"/>
      <c r="S76" s="80"/>
      <c r="T76" s="119"/>
      <c r="U76" s="119"/>
      <c r="V76" s="119"/>
      <c r="W76" s="120"/>
    </row>
    <row r="77" spans="1:23" ht="25.5" customHeight="1" x14ac:dyDescent="0.2">
      <c r="A77" s="55">
        <v>57</v>
      </c>
      <c r="B77" s="64" t="s">
        <v>63</v>
      </c>
      <c r="C77" s="11">
        <v>1</v>
      </c>
      <c r="D77" s="12" t="s">
        <v>1</v>
      </c>
      <c r="E77" s="12" t="s">
        <v>7</v>
      </c>
      <c r="F77" s="12" t="s">
        <v>3</v>
      </c>
      <c r="G77" s="12">
        <v>5</v>
      </c>
      <c r="H77" s="26">
        <v>150000</v>
      </c>
      <c r="I77" s="26">
        <f t="shared" si="84"/>
        <v>28500</v>
      </c>
      <c r="J77" s="26">
        <f t="shared" si="85"/>
        <v>178500</v>
      </c>
      <c r="K77" s="27">
        <f t="shared" si="86"/>
        <v>892500</v>
      </c>
      <c r="L77" s="26">
        <v>160000</v>
      </c>
      <c r="M77" s="26">
        <f t="shared" ref="M77:M84" si="101">L77*19%</f>
        <v>30400</v>
      </c>
      <c r="N77" s="26">
        <f t="shared" ref="N77:N84" si="102">L77+M77</f>
        <v>190400</v>
      </c>
      <c r="O77" s="27">
        <f>N77*G77</f>
        <v>952000</v>
      </c>
      <c r="P77" s="26">
        <v>121738.5</v>
      </c>
      <c r="Q77" s="26">
        <f t="shared" ref="Q77:Q84" si="103">P77*19%</f>
        <v>23130.314999999999</v>
      </c>
      <c r="R77" s="26">
        <f t="shared" ref="R77:R84" si="104">P77+Q77</f>
        <v>144868.815</v>
      </c>
      <c r="S77" s="27">
        <f t="shared" ref="S77:S83" si="105">R77*G77</f>
        <v>724344.07499999995</v>
      </c>
      <c r="T77" s="114">
        <f t="shared" si="87"/>
        <v>121738.5</v>
      </c>
      <c r="U77" s="114">
        <f t="shared" ref="U77:U84" si="106">T77*19%</f>
        <v>23130.314999999999</v>
      </c>
      <c r="V77" s="114">
        <f t="shared" ref="V77:V84" si="107">T77+U77</f>
        <v>144868.815</v>
      </c>
      <c r="W77" s="115">
        <f t="shared" si="88"/>
        <v>724344.07499999995</v>
      </c>
    </row>
    <row r="78" spans="1:23" ht="34.5" customHeight="1" x14ac:dyDescent="0.2">
      <c r="A78" s="56">
        <v>58</v>
      </c>
      <c r="B78" s="69" t="s">
        <v>64</v>
      </c>
      <c r="C78" s="4">
        <v>1</v>
      </c>
      <c r="D78" s="36" t="s">
        <v>1</v>
      </c>
      <c r="E78" s="36" t="s">
        <v>7</v>
      </c>
      <c r="F78" s="36" t="s">
        <v>3</v>
      </c>
      <c r="G78" s="12">
        <v>5</v>
      </c>
      <c r="H78" s="25">
        <v>150000</v>
      </c>
      <c r="I78" s="26">
        <f t="shared" si="84"/>
        <v>28500</v>
      </c>
      <c r="J78" s="26">
        <f t="shared" si="85"/>
        <v>178500</v>
      </c>
      <c r="K78" s="27">
        <f t="shared" si="86"/>
        <v>892500</v>
      </c>
      <c r="L78" s="25">
        <v>160000</v>
      </c>
      <c r="M78" s="26">
        <f t="shared" si="101"/>
        <v>30400</v>
      </c>
      <c r="N78" s="26">
        <f t="shared" si="102"/>
        <v>190400</v>
      </c>
      <c r="O78" s="27">
        <f t="shared" ref="O78:O84" si="108">N78*G78</f>
        <v>952000</v>
      </c>
      <c r="P78" s="25">
        <v>121738.5</v>
      </c>
      <c r="Q78" s="26">
        <f t="shared" si="103"/>
        <v>23130.314999999999</v>
      </c>
      <c r="R78" s="26">
        <f t="shared" si="104"/>
        <v>144868.815</v>
      </c>
      <c r="S78" s="27">
        <f t="shared" si="105"/>
        <v>724344.07499999995</v>
      </c>
      <c r="T78" s="124">
        <f t="shared" si="87"/>
        <v>121738.5</v>
      </c>
      <c r="U78" s="114">
        <f t="shared" si="106"/>
        <v>23130.314999999999</v>
      </c>
      <c r="V78" s="114">
        <f t="shared" si="107"/>
        <v>144868.815</v>
      </c>
      <c r="W78" s="115">
        <f t="shared" si="88"/>
        <v>724344.07499999995</v>
      </c>
    </row>
    <row r="79" spans="1:23" ht="34.5" customHeight="1" x14ac:dyDescent="0.2">
      <c r="A79" s="56">
        <v>59</v>
      </c>
      <c r="B79" s="65" t="s">
        <v>60</v>
      </c>
      <c r="C79" s="4">
        <v>1</v>
      </c>
      <c r="D79" s="36" t="s">
        <v>10</v>
      </c>
      <c r="E79" s="36" t="s">
        <v>18</v>
      </c>
      <c r="F79" s="36" t="s">
        <v>3</v>
      </c>
      <c r="G79" s="12">
        <v>5</v>
      </c>
      <c r="H79" s="25">
        <v>130000</v>
      </c>
      <c r="I79" s="26">
        <f t="shared" si="84"/>
        <v>24700</v>
      </c>
      <c r="J79" s="26">
        <f t="shared" si="85"/>
        <v>154700</v>
      </c>
      <c r="K79" s="27">
        <f t="shared" si="86"/>
        <v>773500</v>
      </c>
      <c r="L79" s="25">
        <v>140000</v>
      </c>
      <c r="M79" s="26">
        <f t="shared" si="101"/>
        <v>26600</v>
      </c>
      <c r="N79" s="26">
        <f t="shared" si="102"/>
        <v>166600</v>
      </c>
      <c r="O79" s="27">
        <f t="shared" si="108"/>
        <v>833000</v>
      </c>
      <c r="P79" s="25">
        <v>121738.5</v>
      </c>
      <c r="Q79" s="26">
        <f t="shared" si="103"/>
        <v>23130.314999999999</v>
      </c>
      <c r="R79" s="26">
        <f t="shared" si="104"/>
        <v>144868.815</v>
      </c>
      <c r="S79" s="27">
        <f t="shared" si="105"/>
        <v>724344.07499999995</v>
      </c>
      <c r="T79" s="124">
        <f t="shared" si="87"/>
        <v>121738.5</v>
      </c>
      <c r="U79" s="114">
        <f t="shared" si="106"/>
        <v>23130.314999999999</v>
      </c>
      <c r="V79" s="114">
        <f t="shared" si="107"/>
        <v>144868.815</v>
      </c>
      <c r="W79" s="115">
        <f t="shared" si="88"/>
        <v>724344.07499999995</v>
      </c>
    </row>
    <row r="80" spans="1:23" ht="34.5" customHeight="1" x14ac:dyDescent="0.2">
      <c r="A80" s="56">
        <v>60</v>
      </c>
      <c r="B80" s="69" t="s">
        <v>65</v>
      </c>
      <c r="C80" s="4">
        <v>1</v>
      </c>
      <c r="D80" s="36" t="s">
        <v>10</v>
      </c>
      <c r="E80" s="36" t="s">
        <v>6</v>
      </c>
      <c r="F80" s="36" t="s">
        <v>3</v>
      </c>
      <c r="G80" s="12">
        <v>5</v>
      </c>
      <c r="H80" s="25">
        <v>130000</v>
      </c>
      <c r="I80" s="26">
        <f t="shared" si="84"/>
        <v>24700</v>
      </c>
      <c r="J80" s="26">
        <f t="shared" si="85"/>
        <v>154700</v>
      </c>
      <c r="K80" s="27">
        <f t="shared" si="86"/>
        <v>773500</v>
      </c>
      <c r="L80" s="25">
        <v>140000</v>
      </c>
      <c r="M80" s="26">
        <f t="shared" si="101"/>
        <v>26600</v>
      </c>
      <c r="N80" s="26">
        <f t="shared" si="102"/>
        <v>166600</v>
      </c>
      <c r="O80" s="27">
        <f t="shared" si="108"/>
        <v>833000</v>
      </c>
      <c r="P80" s="25">
        <v>121738.5</v>
      </c>
      <c r="Q80" s="26">
        <f t="shared" si="103"/>
        <v>23130.314999999999</v>
      </c>
      <c r="R80" s="26">
        <f t="shared" si="104"/>
        <v>144868.815</v>
      </c>
      <c r="S80" s="27">
        <f t="shared" si="105"/>
        <v>724344.07499999995</v>
      </c>
      <c r="T80" s="124">
        <f t="shared" si="87"/>
        <v>121738.5</v>
      </c>
      <c r="U80" s="114">
        <f t="shared" si="106"/>
        <v>23130.314999999999</v>
      </c>
      <c r="V80" s="114">
        <f t="shared" si="107"/>
        <v>144868.815</v>
      </c>
      <c r="W80" s="115">
        <f t="shared" si="88"/>
        <v>724344.07499999995</v>
      </c>
    </row>
    <row r="81" spans="1:25" ht="34.5" customHeight="1" x14ac:dyDescent="0.2">
      <c r="A81" s="56">
        <v>61</v>
      </c>
      <c r="B81" s="69" t="s">
        <v>66</v>
      </c>
      <c r="C81" s="4">
        <v>1</v>
      </c>
      <c r="D81" s="36" t="s">
        <v>10</v>
      </c>
      <c r="E81" s="36" t="s">
        <v>6</v>
      </c>
      <c r="F81" s="36" t="s">
        <v>3</v>
      </c>
      <c r="G81" s="12">
        <v>5</v>
      </c>
      <c r="H81" s="25">
        <v>130000</v>
      </c>
      <c r="I81" s="26">
        <f t="shared" si="84"/>
        <v>24700</v>
      </c>
      <c r="J81" s="26">
        <f t="shared" si="85"/>
        <v>154700</v>
      </c>
      <c r="K81" s="27">
        <f t="shared" si="86"/>
        <v>773500</v>
      </c>
      <c r="L81" s="25">
        <v>140000</v>
      </c>
      <c r="M81" s="26">
        <f t="shared" si="101"/>
        <v>26600</v>
      </c>
      <c r="N81" s="26">
        <f t="shared" si="102"/>
        <v>166600</v>
      </c>
      <c r="O81" s="27">
        <f t="shared" si="108"/>
        <v>833000</v>
      </c>
      <c r="P81" s="25">
        <v>121738.5</v>
      </c>
      <c r="Q81" s="26">
        <f t="shared" si="103"/>
        <v>23130.314999999999</v>
      </c>
      <c r="R81" s="26">
        <f t="shared" si="104"/>
        <v>144868.815</v>
      </c>
      <c r="S81" s="27">
        <f t="shared" si="105"/>
        <v>724344.07499999995</v>
      </c>
      <c r="T81" s="124">
        <f t="shared" si="87"/>
        <v>121738.5</v>
      </c>
      <c r="U81" s="114">
        <f t="shared" si="106"/>
        <v>23130.314999999999</v>
      </c>
      <c r="V81" s="114">
        <f t="shared" si="107"/>
        <v>144868.815</v>
      </c>
      <c r="W81" s="115">
        <f t="shared" si="88"/>
        <v>724344.07499999995</v>
      </c>
    </row>
    <row r="82" spans="1:25" ht="25.5" customHeight="1" x14ac:dyDescent="0.2">
      <c r="A82" s="56">
        <v>62</v>
      </c>
      <c r="B82" s="69" t="s">
        <v>67</v>
      </c>
      <c r="C82" s="4">
        <v>1</v>
      </c>
      <c r="D82" s="36" t="s">
        <v>5</v>
      </c>
      <c r="E82" s="36" t="s">
        <v>6</v>
      </c>
      <c r="F82" s="36" t="s">
        <v>3</v>
      </c>
      <c r="G82" s="12">
        <v>5</v>
      </c>
      <c r="H82" s="25">
        <v>130000</v>
      </c>
      <c r="I82" s="26">
        <f t="shared" si="84"/>
        <v>24700</v>
      </c>
      <c r="J82" s="26">
        <f t="shared" si="85"/>
        <v>154700</v>
      </c>
      <c r="K82" s="27">
        <f t="shared" si="86"/>
        <v>773500</v>
      </c>
      <c r="L82" s="25">
        <v>140000</v>
      </c>
      <c r="M82" s="26">
        <f t="shared" si="101"/>
        <v>26600</v>
      </c>
      <c r="N82" s="26">
        <f t="shared" si="102"/>
        <v>166600</v>
      </c>
      <c r="O82" s="27">
        <f t="shared" si="108"/>
        <v>833000</v>
      </c>
      <c r="P82" s="25">
        <v>121738.5</v>
      </c>
      <c r="Q82" s="26">
        <f t="shared" si="103"/>
        <v>23130.314999999999</v>
      </c>
      <c r="R82" s="26">
        <f t="shared" si="104"/>
        <v>144868.815</v>
      </c>
      <c r="S82" s="27">
        <f t="shared" si="105"/>
        <v>724344.07499999995</v>
      </c>
      <c r="T82" s="124">
        <f t="shared" si="87"/>
        <v>121738.5</v>
      </c>
      <c r="U82" s="114">
        <f t="shared" si="106"/>
        <v>23130.314999999999</v>
      </c>
      <c r="V82" s="114">
        <f t="shared" si="107"/>
        <v>144868.815</v>
      </c>
      <c r="W82" s="115">
        <f t="shared" si="88"/>
        <v>724344.07499999995</v>
      </c>
    </row>
    <row r="83" spans="1:25" ht="25.5" customHeight="1" x14ac:dyDescent="0.2">
      <c r="A83" s="56">
        <v>63</v>
      </c>
      <c r="B83" s="69" t="s">
        <v>68</v>
      </c>
      <c r="C83" s="4">
        <v>1</v>
      </c>
      <c r="D83" s="36" t="s">
        <v>10</v>
      </c>
      <c r="E83" s="36" t="s">
        <v>18</v>
      </c>
      <c r="F83" s="36" t="s">
        <v>3</v>
      </c>
      <c r="G83" s="12">
        <v>5</v>
      </c>
      <c r="H83" s="25">
        <v>130000</v>
      </c>
      <c r="I83" s="26">
        <f t="shared" si="84"/>
        <v>24700</v>
      </c>
      <c r="J83" s="26">
        <f t="shared" si="85"/>
        <v>154700</v>
      </c>
      <c r="K83" s="27">
        <f t="shared" si="86"/>
        <v>773500</v>
      </c>
      <c r="L83" s="25">
        <v>140000</v>
      </c>
      <c r="M83" s="26">
        <f t="shared" si="101"/>
        <v>26600</v>
      </c>
      <c r="N83" s="26">
        <f t="shared" si="102"/>
        <v>166600</v>
      </c>
      <c r="O83" s="27">
        <f t="shared" si="108"/>
        <v>833000</v>
      </c>
      <c r="P83" s="25">
        <v>121738.5</v>
      </c>
      <c r="Q83" s="26">
        <f t="shared" si="103"/>
        <v>23130.314999999999</v>
      </c>
      <c r="R83" s="26">
        <f t="shared" si="104"/>
        <v>144868.815</v>
      </c>
      <c r="S83" s="27">
        <f t="shared" si="105"/>
        <v>724344.07499999995</v>
      </c>
      <c r="T83" s="124">
        <f t="shared" si="87"/>
        <v>121738.5</v>
      </c>
      <c r="U83" s="114">
        <f t="shared" si="106"/>
        <v>23130.314999999999</v>
      </c>
      <c r="V83" s="114">
        <f t="shared" si="107"/>
        <v>144868.815</v>
      </c>
      <c r="W83" s="115">
        <f t="shared" si="88"/>
        <v>724344.07499999995</v>
      </c>
    </row>
    <row r="84" spans="1:25" ht="18" customHeight="1" thickBot="1" x14ac:dyDescent="0.25">
      <c r="A84" s="58">
        <v>64</v>
      </c>
      <c r="B84" s="66" t="s">
        <v>96</v>
      </c>
      <c r="C84" s="14">
        <v>4</v>
      </c>
      <c r="D84" s="152" t="s">
        <v>61</v>
      </c>
      <c r="E84" s="152"/>
      <c r="F84" s="15" t="s">
        <v>62</v>
      </c>
      <c r="G84" s="12">
        <v>5</v>
      </c>
      <c r="H84" s="28">
        <v>90000</v>
      </c>
      <c r="I84" s="29">
        <f t="shared" si="84"/>
        <v>17100</v>
      </c>
      <c r="J84" s="29">
        <f t="shared" si="85"/>
        <v>107100</v>
      </c>
      <c r="K84" s="30">
        <f t="shared" si="86"/>
        <v>535500</v>
      </c>
      <c r="L84" s="28">
        <v>95000</v>
      </c>
      <c r="M84" s="29">
        <f t="shared" si="101"/>
        <v>18050</v>
      </c>
      <c r="N84" s="29">
        <f t="shared" si="102"/>
        <v>113050</v>
      </c>
      <c r="O84" s="30">
        <f t="shared" si="108"/>
        <v>565250</v>
      </c>
      <c r="P84" s="28">
        <v>121738.5</v>
      </c>
      <c r="Q84" s="29">
        <f t="shared" si="103"/>
        <v>23130.314999999999</v>
      </c>
      <c r="R84" s="29">
        <f t="shared" si="104"/>
        <v>144868.815</v>
      </c>
      <c r="S84" s="30">
        <f>R84*G84</f>
        <v>724344.07499999995</v>
      </c>
      <c r="T84" s="125">
        <f t="shared" si="87"/>
        <v>90000</v>
      </c>
      <c r="U84" s="117">
        <f t="shared" si="106"/>
        <v>17100</v>
      </c>
      <c r="V84" s="117">
        <f t="shared" si="107"/>
        <v>107100</v>
      </c>
      <c r="W84" s="118">
        <f t="shared" si="88"/>
        <v>535500</v>
      </c>
    </row>
    <row r="85" spans="1:25" ht="16.5" customHeight="1" thickBot="1" x14ac:dyDescent="0.25">
      <c r="A85" s="148" t="s">
        <v>105</v>
      </c>
      <c r="B85" s="141"/>
      <c r="C85" s="141"/>
      <c r="D85" s="141"/>
      <c r="E85" s="141"/>
      <c r="F85" s="141"/>
      <c r="G85" s="141"/>
      <c r="H85" s="141"/>
      <c r="I85" s="141"/>
      <c r="J85" s="142"/>
      <c r="K85" s="97">
        <f>SUM(K4+K5+K6+K7+K8+K9+K10+K11+K12+K13+K16+K17+K18+K19+K23+K24+K25+K26+K27+K28+K30+K31++K33+K34+K35+K36+K38+K39+K40+K41+K43+K44+K45+K46+K47+K48+K49+K50+K51+K53+K54+K55+K56+K57+K58+K60+K61+K62+K63+K64+K66+K67+K68+K69+K70+K72+K74+K75+K77+K79+K78+K80+K81+K82+K83+K84+K21+K14)</f>
        <v>59500000</v>
      </c>
      <c r="L85" s="98"/>
      <c r="M85" s="98"/>
      <c r="N85" s="99"/>
      <c r="O85" s="97">
        <f>SUM(O4+O5+O6+O7+O8+O9+O10+O11+O12+O13+O16+O17+O18+O19+O23+O24+O25+O26+O27+O28+O30+O31++O33+O34+O35+O36+O38+O39+O40+O41+O43+O44+O45+O46+O47+O48+O49+O50+O51+O53+O54+O55+O56+O57+O58+O60+O61+O62+O63+O64+O66+O67+O68+O69+O70+O72+O74+O75+O77+O79+O78+O80+O81+O82+O83+O84+O21+O14)</f>
        <v>63189000</v>
      </c>
      <c r="P85" s="98"/>
      <c r="Q85" s="98"/>
      <c r="R85" s="99"/>
      <c r="S85" s="97">
        <f>SUM(S4+S5+S6+S7+S8+S9+S10+S11+S12+S13+S16+S17+S18+S19+S23+S24+S25+S26+S27+S28+S30+S31++S33+S34+S35+S36+S38+S39+S40+S41+S43+S44+S45+S46+S47+S48+S49+S50+S51+S53+S54+S55+S56+S57+S58+S60+S61+S62+S63+S64+S66+S67+S68+S69+S70+S72+S74+S75+S77+S79+S78+S80+S81+S82+S83+S84+S21+S14)</f>
        <v>72326221.149000078</v>
      </c>
      <c r="T85" s="126"/>
      <c r="U85" s="126"/>
      <c r="V85" s="127"/>
      <c r="W85" s="128">
        <f>SUM(W4+W5+W6+W7+W8+W9+W10+W11+W12+W13+W16+W17+W18+W19+W23+W24+W25+W26+W27+W28+W30+W31++W33+W34+W35+W36+W38+W39+W40+W41+W43+W44+W45+W46+W47+W48+W49+W50+W51+W53+W54+W55+W56+W57+W58+W60+W61+W62+W63+W64+W66+W67+W68+W69+W70+W72+W74+W75+W77+W79+W78+W80+W81+W82+W83+W84+W21+W14)</f>
        <v>53702424.125000052</v>
      </c>
      <c r="Y85" s="160">
        <f>W85/5</f>
        <v>10740484.82500001</v>
      </c>
    </row>
    <row r="86" spans="1:25" ht="14.45" customHeight="1" thickBot="1" x14ac:dyDescent="0.25">
      <c r="A86" s="148" t="s">
        <v>106</v>
      </c>
      <c r="B86" s="141"/>
      <c r="C86" s="141"/>
      <c r="D86" s="141"/>
      <c r="E86" s="141"/>
      <c r="F86" s="141"/>
      <c r="G86" s="141"/>
      <c r="H86" s="141"/>
      <c r="I86" s="141"/>
      <c r="J86" s="141"/>
      <c r="K86" s="101"/>
      <c r="L86" s="100"/>
      <c r="M86" s="100"/>
      <c r="N86" s="100"/>
      <c r="O86" s="101"/>
      <c r="P86" s="100"/>
      <c r="Q86" s="100"/>
      <c r="R86" s="100"/>
      <c r="S86" s="101"/>
      <c r="T86" s="129"/>
      <c r="U86" s="129"/>
      <c r="V86" s="129"/>
      <c r="W86" s="130"/>
    </row>
    <row r="87" spans="1:25" ht="14.45" customHeight="1" x14ac:dyDescent="0.2">
      <c r="A87" s="75">
        <v>65</v>
      </c>
      <c r="B87" s="50" t="s">
        <v>69</v>
      </c>
      <c r="C87" s="76">
        <v>23</v>
      </c>
      <c r="D87" s="149" t="s">
        <v>70</v>
      </c>
      <c r="E87" s="149"/>
      <c r="F87" s="50" t="s">
        <v>62</v>
      </c>
      <c r="G87" s="50">
        <v>5</v>
      </c>
      <c r="H87" s="81">
        <v>90000</v>
      </c>
      <c r="I87" s="23">
        <f t="shared" si="84"/>
        <v>17100</v>
      </c>
      <c r="J87" s="23">
        <f t="shared" si="85"/>
        <v>107100</v>
      </c>
      <c r="K87" s="24">
        <f>J87*G87</f>
        <v>535500</v>
      </c>
      <c r="L87" s="109">
        <v>95000</v>
      </c>
      <c r="M87" s="23">
        <f t="shared" ref="M87:M88" si="109">L87*19%</f>
        <v>18050</v>
      </c>
      <c r="N87" s="23">
        <f t="shared" ref="N87:N88" si="110">L87+M87</f>
        <v>113050</v>
      </c>
      <c r="O87" s="24">
        <f>N87*G87</f>
        <v>565250</v>
      </c>
      <c r="P87" s="109">
        <v>120299.40000000001</v>
      </c>
      <c r="Q87" s="23">
        <f t="shared" ref="Q87:Q88" si="111">P87*19%</f>
        <v>22856.886000000002</v>
      </c>
      <c r="R87" s="23">
        <f t="shared" ref="R87:R88" si="112">P87+Q87</f>
        <v>143156.28600000002</v>
      </c>
      <c r="S87" s="24">
        <f>R87*G87</f>
        <v>715781.43000000017</v>
      </c>
      <c r="T87" s="131">
        <f t="shared" si="87"/>
        <v>90000</v>
      </c>
      <c r="U87" s="132">
        <f t="shared" ref="U87:U88" si="113">T87*19%</f>
        <v>17100</v>
      </c>
      <c r="V87" s="132">
        <f t="shared" ref="V87:V88" si="114">T87+U87</f>
        <v>107100</v>
      </c>
      <c r="W87" s="133">
        <f>V87*G87</f>
        <v>535500</v>
      </c>
    </row>
    <row r="88" spans="1:25" ht="14.45" customHeight="1" thickBot="1" x14ac:dyDescent="0.25">
      <c r="A88" s="77">
        <v>66</v>
      </c>
      <c r="B88" s="53" t="s">
        <v>69</v>
      </c>
      <c r="C88" s="78">
        <v>1</v>
      </c>
      <c r="D88" s="153" t="s">
        <v>71</v>
      </c>
      <c r="E88" s="153"/>
      <c r="F88" s="53" t="s">
        <v>62</v>
      </c>
      <c r="G88" s="53">
        <v>5</v>
      </c>
      <c r="H88" s="82">
        <v>90000</v>
      </c>
      <c r="I88" s="93">
        <f t="shared" si="84"/>
        <v>17100</v>
      </c>
      <c r="J88" s="93">
        <f t="shared" si="85"/>
        <v>107100</v>
      </c>
      <c r="K88" s="94">
        <f>J88*G88</f>
        <v>535500</v>
      </c>
      <c r="L88" s="110">
        <v>95000</v>
      </c>
      <c r="M88" s="93">
        <f t="shared" si="109"/>
        <v>18050</v>
      </c>
      <c r="N88" s="93">
        <f t="shared" si="110"/>
        <v>113050</v>
      </c>
      <c r="O88" s="94">
        <f>N88*G88</f>
        <v>565250</v>
      </c>
      <c r="P88" s="110">
        <v>120299.40000000001</v>
      </c>
      <c r="Q88" s="93">
        <f t="shared" si="111"/>
        <v>22856.886000000002</v>
      </c>
      <c r="R88" s="93">
        <f t="shared" si="112"/>
        <v>143156.28600000002</v>
      </c>
      <c r="S88" s="94">
        <f>R88*G88</f>
        <v>715781.43000000017</v>
      </c>
      <c r="T88" s="134">
        <f t="shared" si="87"/>
        <v>90000</v>
      </c>
      <c r="U88" s="135">
        <f t="shared" si="113"/>
        <v>17100</v>
      </c>
      <c r="V88" s="135">
        <f t="shared" si="114"/>
        <v>107100</v>
      </c>
      <c r="W88" s="136">
        <f>V88*G88</f>
        <v>535500</v>
      </c>
    </row>
    <row r="89" spans="1:25" ht="16.5" customHeight="1" thickBot="1" x14ac:dyDescent="0.25">
      <c r="A89" s="148" t="s">
        <v>112</v>
      </c>
      <c r="B89" s="141"/>
      <c r="C89" s="141"/>
      <c r="D89" s="141"/>
      <c r="E89" s="141"/>
      <c r="F89" s="141"/>
      <c r="G89" s="141"/>
      <c r="H89" s="141"/>
      <c r="I89" s="141"/>
      <c r="J89" s="142"/>
      <c r="K89" s="95">
        <f>K87+K88</f>
        <v>1071000</v>
      </c>
      <c r="L89" s="102"/>
      <c r="M89" s="102"/>
      <c r="N89" s="103"/>
      <c r="O89" s="95">
        <f>O87+O88</f>
        <v>1130500</v>
      </c>
      <c r="P89" s="102"/>
      <c r="Q89" s="102"/>
      <c r="R89" s="103"/>
      <c r="S89" s="95">
        <f>S87+S88</f>
        <v>1431562.8600000003</v>
      </c>
      <c r="T89" s="137"/>
      <c r="U89" s="137"/>
      <c r="V89" s="138"/>
      <c r="W89" s="139">
        <f>W87+W88</f>
        <v>1071000</v>
      </c>
    </row>
    <row r="90" spans="1:25" ht="16.5" customHeight="1" thickBot="1" x14ac:dyDescent="0.25">
      <c r="A90" s="148" t="s">
        <v>115</v>
      </c>
      <c r="B90" s="141"/>
      <c r="C90" s="141"/>
      <c r="D90" s="141"/>
      <c r="E90" s="141"/>
      <c r="F90" s="141"/>
      <c r="G90" s="141"/>
      <c r="H90" s="141"/>
      <c r="I90" s="141"/>
      <c r="J90" s="142"/>
      <c r="K90" s="96">
        <v>20000000</v>
      </c>
      <c r="L90" s="104"/>
      <c r="M90" s="104"/>
      <c r="N90" s="105"/>
      <c r="O90" s="96">
        <v>20000000</v>
      </c>
      <c r="P90" s="104"/>
      <c r="Q90" s="104"/>
      <c r="R90" s="105"/>
      <c r="S90" s="96">
        <v>20000000</v>
      </c>
      <c r="T90" s="126"/>
      <c r="U90" s="126"/>
      <c r="V90" s="127"/>
      <c r="W90" s="140">
        <v>20000000</v>
      </c>
    </row>
    <row r="91" spans="1:25" ht="25.5" customHeight="1" thickBot="1" x14ac:dyDescent="0.25">
      <c r="A91" s="154" t="s">
        <v>116</v>
      </c>
      <c r="B91" s="155"/>
      <c r="C91" s="155"/>
      <c r="D91" s="155"/>
      <c r="E91" s="155"/>
      <c r="F91" s="155"/>
      <c r="G91" s="155"/>
      <c r="H91" s="107"/>
      <c r="I91" s="108"/>
      <c r="J91" s="143">
        <f>K89+K90+K85</f>
        <v>80571000</v>
      </c>
      <c r="K91" s="144"/>
      <c r="L91" s="107"/>
      <c r="M91" s="108"/>
      <c r="N91" s="143">
        <f>O89+O90+O85</f>
        <v>84319500</v>
      </c>
      <c r="O91" s="144"/>
      <c r="P91" s="107"/>
      <c r="Q91" s="108"/>
      <c r="R91" s="143">
        <f>S89+S90+S85</f>
        <v>93757784.009000078</v>
      </c>
      <c r="S91" s="144"/>
      <c r="T91" s="119"/>
      <c r="U91" s="120"/>
      <c r="V91" s="158">
        <f>W89+W90+W85</f>
        <v>74773424.12500006</v>
      </c>
      <c r="W91" s="159"/>
    </row>
    <row r="92" spans="1:25" x14ac:dyDescent="0.2">
      <c r="A92" s="106"/>
      <c r="B92" s="106"/>
      <c r="C92" s="106"/>
      <c r="D92" s="106"/>
      <c r="E92" s="106"/>
      <c r="F92" s="106"/>
      <c r="G92" s="106"/>
      <c r="H92" s="106"/>
      <c r="I92" s="106"/>
      <c r="J92" s="106"/>
      <c r="K92" s="106"/>
    </row>
    <row r="93" spans="1:25" x14ac:dyDescent="0.2">
      <c r="A93" s="106"/>
      <c r="B93" s="106"/>
      <c r="C93" s="106"/>
      <c r="D93" s="106"/>
      <c r="E93" s="106"/>
      <c r="F93" s="106"/>
      <c r="G93" s="106"/>
      <c r="H93" s="106"/>
      <c r="I93" s="106"/>
      <c r="J93" s="106"/>
      <c r="K93" s="106"/>
    </row>
    <row r="94" spans="1:25" x14ac:dyDescent="0.2">
      <c r="A94" s="106"/>
      <c r="B94" s="106"/>
      <c r="C94" s="106"/>
      <c r="D94" s="106"/>
      <c r="E94" s="106"/>
      <c r="F94" s="106"/>
      <c r="G94" s="106"/>
      <c r="H94" s="106"/>
      <c r="I94" s="106"/>
      <c r="J94" s="106"/>
      <c r="K94" s="106"/>
    </row>
    <row r="95" spans="1:25" ht="27" customHeight="1" x14ac:dyDescent="0.2">
      <c r="A95" s="106"/>
      <c r="B95" s="106"/>
      <c r="C95" s="106"/>
      <c r="D95" s="106"/>
      <c r="E95" s="106"/>
      <c r="F95" s="106"/>
      <c r="G95" s="106"/>
      <c r="H95" s="106"/>
      <c r="I95" s="106"/>
      <c r="J95" s="106"/>
      <c r="K95" s="106"/>
    </row>
  </sheetData>
  <mergeCells count="32">
    <mergeCell ref="P3:S3"/>
    <mergeCell ref="R91:S91"/>
    <mergeCell ref="T3:W3"/>
    <mergeCell ref="V91:W91"/>
    <mergeCell ref="H3:K3"/>
    <mergeCell ref="A71:G71"/>
    <mergeCell ref="A73:G73"/>
    <mergeCell ref="A76:G76"/>
    <mergeCell ref="A37:G37"/>
    <mergeCell ref="A42:G42"/>
    <mergeCell ref="A52:G52"/>
    <mergeCell ref="A59:G59"/>
    <mergeCell ref="A65:G65"/>
    <mergeCell ref="A3:G3"/>
    <mergeCell ref="A15:G15"/>
    <mergeCell ref="A20:G20"/>
    <mergeCell ref="L3:O3"/>
    <mergeCell ref="N91:O91"/>
    <mergeCell ref="A1:W1"/>
    <mergeCell ref="A22:G22"/>
    <mergeCell ref="A29:G29"/>
    <mergeCell ref="J91:K91"/>
    <mergeCell ref="D87:E87"/>
    <mergeCell ref="B12:B13"/>
    <mergeCell ref="D84:E84"/>
    <mergeCell ref="D88:E88"/>
    <mergeCell ref="A86:J86"/>
    <mergeCell ref="A32:G32"/>
    <mergeCell ref="A85:J85"/>
    <mergeCell ref="A89:J89"/>
    <mergeCell ref="A90:J90"/>
    <mergeCell ref="A91:G9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COTIZACIÓN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Geidy Yohana González Román</dc:creator>
  <cp:lastModifiedBy>Juan Gabriel Franco Arboleda</cp:lastModifiedBy>
  <dcterms:created xsi:type="dcterms:W3CDTF">2022-03-04T15:22:39Z</dcterms:created>
  <dcterms:modified xsi:type="dcterms:W3CDTF">2023-06-28T13:47:05Z</dcterms:modified>
</cp:coreProperties>
</file>