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cnoss\Downloads\"/>
    </mc:Choice>
  </mc:AlternateContent>
  <xr:revisionPtr revIDLastSave="0" documentId="13_ncr:1_{69E32B9F-2CB2-4A2A-AF24-F6A8BDB7856A}" xr6:coauthVersionLast="47" xr6:coauthVersionMax="47" xr10:uidLastSave="{00000000-0000-0000-0000-000000000000}"/>
  <bookViews>
    <workbookView xWindow="-108" yWindow="-108" windowWidth="23256" windowHeight="12456" xr2:uid="{00000000-000D-0000-FFFF-FFFF00000000}"/>
  </bookViews>
  <sheets>
    <sheet name="Validación de precios" sheetId="18" r:id="rId1"/>
    <sheet name="cotizaciones secop y correo" sheetId="10" r:id="rId2"/>
    <sheet name="INSTRUCCIONES" sheetId="5" state="hidden" r:id="rId3"/>
  </sheets>
  <definedNames>
    <definedName name="_xlnm._FilterDatabase" localSheetId="1" hidden="1">'cotizaciones secop y correo'!$A$2:$L$226</definedName>
    <definedName name="_xlnm._FilterDatabase" localSheetId="0" hidden="1">'Validación de precios'!$A$2:$S$2</definedName>
    <definedName name="_xlnm.Print_Area" localSheetId="1">'cotizaciones secop y correo'!$A$1:$L$40</definedName>
    <definedName name="_xlnm.Print_Area" localSheetId="0">'Validación de precios'!$A$1:$S$223</definedName>
    <definedName name="_xlnm.Print_Titles" localSheetId="1">'cotizaciones secop y correo'!$2:$2</definedName>
    <definedName name="_xlnm.Print_Titles" localSheetId="0">'Validación de precios'!$2:$2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20" i="18" l="1"/>
  <c r="S220" i="18"/>
  <c r="N220" i="18"/>
  <c r="M220" i="18"/>
  <c r="L220" i="18"/>
  <c r="Q220" i="18" l="1"/>
  <c r="O220" i="18"/>
  <c r="P220" i="18"/>
  <c r="I177" i="18"/>
  <c r="K14" i="18" l="1"/>
  <c r="S4" i="18" l="1"/>
  <c r="S5" i="18"/>
  <c r="S6" i="18"/>
  <c r="S7" i="18"/>
  <c r="S8" i="18"/>
  <c r="S9" i="18"/>
  <c r="S10" i="18"/>
  <c r="S11" i="18"/>
  <c r="S12" i="18"/>
  <c r="S13" i="18"/>
  <c r="S14" i="18"/>
  <c r="S15" i="18"/>
  <c r="S16" i="18"/>
  <c r="S17" i="18"/>
  <c r="S18" i="18"/>
  <c r="S19" i="18"/>
  <c r="S20" i="18"/>
  <c r="S21" i="18"/>
  <c r="S22" i="18"/>
  <c r="S23" i="18"/>
  <c r="S24" i="18"/>
  <c r="S25" i="18"/>
  <c r="S26" i="18"/>
  <c r="S27" i="18"/>
  <c r="S28" i="18"/>
  <c r="S29" i="18"/>
  <c r="S30" i="18"/>
  <c r="S31" i="18"/>
  <c r="S32" i="18"/>
  <c r="S33" i="18"/>
  <c r="S34" i="18"/>
  <c r="S35" i="18"/>
  <c r="S36" i="18"/>
  <c r="S37" i="18"/>
  <c r="S38" i="18"/>
  <c r="S39" i="18"/>
  <c r="S40" i="18"/>
  <c r="S41" i="18"/>
  <c r="S42" i="18"/>
  <c r="S43" i="18"/>
  <c r="S44" i="18"/>
  <c r="S45" i="18"/>
  <c r="S46" i="18"/>
  <c r="S47" i="18"/>
  <c r="S48" i="18"/>
  <c r="S49" i="18"/>
  <c r="S50" i="18"/>
  <c r="S51" i="18"/>
  <c r="S52" i="18"/>
  <c r="S53" i="18"/>
  <c r="S54" i="18"/>
  <c r="S55" i="18"/>
  <c r="S56" i="18"/>
  <c r="S57" i="18"/>
  <c r="S58" i="18"/>
  <c r="S59" i="18"/>
  <c r="S60" i="18"/>
  <c r="S61" i="18"/>
  <c r="S62" i="18"/>
  <c r="S63" i="18"/>
  <c r="S64" i="18"/>
  <c r="S65" i="18"/>
  <c r="S66" i="18"/>
  <c r="S67" i="18"/>
  <c r="S68" i="18"/>
  <c r="S69" i="18"/>
  <c r="S70" i="18"/>
  <c r="S71" i="18"/>
  <c r="S72" i="18"/>
  <c r="S73" i="18"/>
  <c r="S74" i="18"/>
  <c r="S75" i="18"/>
  <c r="S76" i="18"/>
  <c r="S77" i="18"/>
  <c r="S78" i="18"/>
  <c r="S79" i="18"/>
  <c r="S80" i="18"/>
  <c r="S81" i="18"/>
  <c r="S82" i="18"/>
  <c r="S83" i="18"/>
  <c r="S84" i="18"/>
  <c r="S85" i="18"/>
  <c r="S86" i="18"/>
  <c r="S87" i="18"/>
  <c r="S88" i="18"/>
  <c r="S89" i="18"/>
  <c r="S90" i="18"/>
  <c r="S91" i="18"/>
  <c r="S92" i="18"/>
  <c r="S93" i="18"/>
  <c r="S94" i="18"/>
  <c r="S95" i="18"/>
  <c r="S96" i="18"/>
  <c r="S97" i="18"/>
  <c r="S98" i="18"/>
  <c r="S99" i="18"/>
  <c r="S100" i="18"/>
  <c r="S101" i="18"/>
  <c r="S102" i="18"/>
  <c r="S103" i="18"/>
  <c r="S104" i="18"/>
  <c r="S105" i="18"/>
  <c r="S106" i="18"/>
  <c r="S107" i="18"/>
  <c r="S108" i="18"/>
  <c r="S109" i="18"/>
  <c r="S110" i="18"/>
  <c r="S111" i="18"/>
  <c r="S112" i="18"/>
  <c r="S113" i="18"/>
  <c r="S114" i="18"/>
  <c r="S115" i="18"/>
  <c r="S116" i="18"/>
  <c r="S117" i="18"/>
  <c r="S118" i="18"/>
  <c r="S119" i="18"/>
  <c r="S120" i="18"/>
  <c r="S121" i="18"/>
  <c r="S122" i="18"/>
  <c r="S123" i="18"/>
  <c r="S124" i="18"/>
  <c r="S125" i="18"/>
  <c r="S126" i="18"/>
  <c r="S127" i="18"/>
  <c r="S128" i="18"/>
  <c r="S129" i="18"/>
  <c r="S130" i="18"/>
  <c r="S131" i="18"/>
  <c r="S132" i="18"/>
  <c r="S133" i="18"/>
  <c r="S134" i="18"/>
  <c r="S135" i="18"/>
  <c r="S136" i="18"/>
  <c r="S137" i="18"/>
  <c r="S138" i="18"/>
  <c r="S139" i="18"/>
  <c r="S140" i="18"/>
  <c r="S141" i="18"/>
  <c r="S142" i="18"/>
  <c r="S143" i="18"/>
  <c r="S144" i="18"/>
  <c r="S145" i="18"/>
  <c r="S146" i="18"/>
  <c r="S147" i="18"/>
  <c r="S148" i="18"/>
  <c r="S149" i="18"/>
  <c r="S150" i="18"/>
  <c r="S151" i="18"/>
  <c r="S152" i="18"/>
  <c r="S153" i="18"/>
  <c r="S154" i="18"/>
  <c r="S155" i="18"/>
  <c r="S156" i="18"/>
  <c r="S157" i="18"/>
  <c r="S158" i="18"/>
  <c r="S159" i="18"/>
  <c r="S160" i="18"/>
  <c r="S161" i="18"/>
  <c r="S162" i="18"/>
  <c r="S163" i="18"/>
  <c r="S164" i="18"/>
  <c r="S165" i="18"/>
  <c r="S166" i="18"/>
  <c r="S167" i="18"/>
  <c r="S168" i="18"/>
  <c r="S169" i="18"/>
  <c r="S170" i="18"/>
  <c r="S171" i="18"/>
  <c r="S172" i="18"/>
  <c r="S173" i="18"/>
  <c r="S174" i="18"/>
  <c r="S175" i="18"/>
  <c r="S176" i="18"/>
  <c r="S177" i="18"/>
  <c r="S178" i="18"/>
  <c r="S179" i="18"/>
  <c r="S180" i="18"/>
  <c r="S181" i="18"/>
  <c r="S182" i="18"/>
  <c r="S183" i="18"/>
  <c r="S184" i="18"/>
  <c r="S185" i="18"/>
  <c r="S186" i="18"/>
  <c r="S187" i="18"/>
  <c r="S188" i="18"/>
  <c r="S189" i="18"/>
  <c r="S190" i="18"/>
  <c r="S191" i="18"/>
  <c r="S192" i="18"/>
  <c r="S193" i="18"/>
  <c r="S194" i="18"/>
  <c r="S195" i="18"/>
  <c r="S196" i="18"/>
  <c r="S197" i="18"/>
  <c r="S198" i="18"/>
  <c r="S199" i="18"/>
  <c r="S200" i="18"/>
  <c r="S201" i="18"/>
  <c r="S202" i="18"/>
  <c r="S203" i="18"/>
  <c r="S204" i="18"/>
  <c r="S205" i="18"/>
  <c r="S206" i="18"/>
  <c r="S207" i="18"/>
  <c r="S208" i="18"/>
  <c r="S209" i="18"/>
  <c r="S210" i="18"/>
  <c r="S211" i="18"/>
  <c r="S212" i="18"/>
  <c r="S213" i="18"/>
  <c r="S214" i="18"/>
  <c r="S215" i="18"/>
  <c r="S216" i="18"/>
  <c r="S217" i="18"/>
  <c r="S218" i="18"/>
  <c r="S219" i="18"/>
  <c r="K27" i="18" l="1"/>
  <c r="K12" i="18"/>
  <c r="L12" i="18"/>
  <c r="M12" i="18"/>
  <c r="N12" i="18"/>
  <c r="S3" i="18"/>
  <c r="N3" i="18"/>
  <c r="M3" i="18"/>
  <c r="L3" i="18"/>
  <c r="K4" i="18"/>
  <c r="K3" i="18"/>
  <c r="O12" i="18" l="1"/>
  <c r="Q12" i="18"/>
  <c r="P12" i="18"/>
  <c r="Q3" i="18"/>
  <c r="O3" i="18"/>
  <c r="P3" i="18"/>
  <c r="K225" i="10" l="1"/>
  <c r="J225" i="10"/>
  <c r="I225" i="10"/>
  <c r="H225" i="10"/>
  <c r="K224" i="10"/>
  <c r="J224" i="10"/>
  <c r="I224" i="10"/>
  <c r="H224" i="10"/>
  <c r="K223" i="10"/>
  <c r="J223" i="10"/>
  <c r="I223" i="10"/>
  <c r="H223" i="10"/>
  <c r="K222" i="10"/>
  <c r="J222" i="10"/>
  <c r="I222" i="10"/>
  <c r="H222" i="10"/>
  <c r="K221" i="10"/>
  <c r="J221" i="10"/>
  <c r="I221" i="10"/>
  <c r="H221" i="10"/>
  <c r="K220" i="10"/>
  <c r="J220" i="10"/>
  <c r="I220" i="10"/>
  <c r="H220" i="10"/>
  <c r="K219" i="10"/>
  <c r="J219" i="10"/>
  <c r="I219" i="10"/>
  <c r="H219" i="10"/>
  <c r="K218" i="10"/>
  <c r="J218" i="10"/>
  <c r="I218" i="10"/>
  <c r="H218" i="10"/>
  <c r="K217" i="10"/>
  <c r="J217" i="10"/>
  <c r="I217" i="10"/>
  <c r="H217" i="10"/>
  <c r="K216" i="10"/>
  <c r="J216" i="10"/>
  <c r="I216" i="10"/>
  <c r="H216" i="10"/>
  <c r="K215" i="10"/>
  <c r="J215" i="10"/>
  <c r="I215" i="10"/>
  <c r="H215" i="10"/>
  <c r="K214" i="10"/>
  <c r="J214" i="10"/>
  <c r="I214" i="10"/>
  <c r="H214" i="10"/>
  <c r="K213" i="10"/>
  <c r="J213" i="10"/>
  <c r="I213" i="10"/>
  <c r="H213" i="10"/>
  <c r="K212" i="10"/>
  <c r="J212" i="10"/>
  <c r="I212" i="10"/>
  <c r="H212" i="10"/>
  <c r="K211" i="10"/>
  <c r="J211" i="10"/>
  <c r="I211" i="10"/>
  <c r="H211" i="10"/>
  <c r="K210" i="10"/>
  <c r="J210" i="10"/>
  <c r="I210" i="10"/>
  <c r="H210" i="10"/>
  <c r="K209" i="10"/>
  <c r="J209" i="10"/>
  <c r="I209" i="10"/>
  <c r="H209" i="10"/>
  <c r="K208" i="10"/>
  <c r="J208" i="10"/>
  <c r="I208" i="10"/>
  <c r="H208" i="10"/>
  <c r="K207" i="10"/>
  <c r="J207" i="10"/>
  <c r="I207" i="10"/>
  <c r="H207" i="10"/>
  <c r="K206" i="10"/>
  <c r="J206" i="10"/>
  <c r="I206" i="10"/>
  <c r="H206" i="10"/>
  <c r="K205" i="10"/>
  <c r="J205" i="10"/>
  <c r="I205" i="10"/>
  <c r="H205" i="10"/>
  <c r="K204" i="10"/>
  <c r="J204" i="10"/>
  <c r="I204" i="10"/>
  <c r="H204" i="10"/>
  <c r="K203" i="10"/>
  <c r="J203" i="10"/>
  <c r="I203" i="10"/>
  <c r="H203" i="10"/>
  <c r="K202" i="10"/>
  <c r="J202" i="10"/>
  <c r="I202" i="10"/>
  <c r="H202" i="10"/>
  <c r="K201" i="10"/>
  <c r="J201" i="10"/>
  <c r="I201" i="10"/>
  <c r="H201" i="10"/>
  <c r="K200" i="10"/>
  <c r="J200" i="10"/>
  <c r="I200" i="10"/>
  <c r="H200" i="10"/>
  <c r="K199" i="10"/>
  <c r="J199" i="10"/>
  <c r="I199" i="10"/>
  <c r="H199" i="10"/>
  <c r="K198" i="10"/>
  <c r="J198" i="10"/>
  <c r="I198" i="10"/>
  <c r="H198" i="10"/>
  <c r="K197" i="10"/>
  <c r="J197" i="10"/>
  <c r="I197" i="10"/>
  <c r="H197" i="10"/>
  <c r="K196" i="10"/>
  <c r="J196" i="10"/>
  <c r="I196" i="10"/>
  <c r="H196" i="10"/>
  <c r="K195" i="10"/>
  <c r="J195" i="10"/>
  <c r="I195" i="10"/>
  <c r="H195" i="10"/>
  <c r="K194" i="10"/>
  <c r="J194" i="10"/>
  <c r="I194" i="10"/>
  <c r="H194" i="10"/>
  <c r="K193" i="10"/>
  <c r="J193" i="10"/>
  <c r="I193" i="10"/>
  <c r="H193" i="10"/>
  <c r="K192" i="10"/>
  <c r="J192" i="10"/>
  <c r="I192" i="10"/>
  <c r="H192" i="10"/>
  <c r="K191" i="10"/>
  <c r="J191" i="10"/>
  <c r="I191" i="10"/>
  <c r="H191" i="10"/>
  <c r="K190" i="10"/>
  <c r="J190" i="10"/>
  <c r="I190" i="10"/>
  <c r="H190" i="10"/>
  <c r="K189" i="10"/>
  <c r="J189" i="10"/>
  <c r="I189" i="10"/>
  <c r="H189" i="10"/>
  <c r="K188" i="10"/>
  <c r="J188" i="10"/>
  <c r="I188" i="10"/>
  <c r="H188" i="10"/>
  <c r="K187" i="10"/>
  <c r="J187" i="10"/>
  <c r="I187" i="10"/>
  <c r="H187" i="10"/>
  <c r="K186" i="10"/>
  <c r="J186" i="10"/>
  <c r="I186" i="10"/>
  <c r="H186" i="10"/>
  <c r="K185" i="10"/>
  <c r="J185" i="10"/>
  <c r="I185" i="10"/>
  <c r="H185" i="10"/>
  <c r="K184" i="10"/>
  <c r="J184" i="10"/>
  <c r="I184" i="10"/>
  <c r="H184" i="10"/>
  <c r="K183" i="10"/>
  <c r="J183" i="10"/>
  <c r="I183" i="10"/>
  <c r="H183" i="10"/>
  <c r="K182" i="10"/>
  <c r="J182" i="10"/>
  <c r="I182" i="10"/>
  <c r="H182" i="10"/>
  <c r="K181" i="10"/>
  <c r="J181" i="10"/>
  <c r="I181" i="10"/>
  <c r="H181" i="10"/>
  <c r="K180" i="10"/>
  <c r="J180" i="10"/>
  <c r="I180" i="10"/>
  <c r="H180" i="10"/>
  <c r="K179" i="10"/>
  <c r="J179" i="10"/>
  <c r="I179" i="10"/>
  <c r="H179" i="10"/>
  <c r="K178" i="10"/>
  <c r="J178" i="10"/>
  <c r="I178" i="10"/>
  <c r="H178" i="10"/>
  <c r="K177" i="10"/>
  <c r="J177" i="10"/>
  <c r="I177" i="10"/>
  <c r="H177" i="10"/>
  <c r="K176" i="10"/>
  <c r="J176" i="10"/>
  <c r="I176" i="10"/>
  <c r="H176" i="10"/>
  <c r="K175" i="10"/>
  <c r="J175" i="10"/>
  <c r="I175" i="10"/>
  <c r="H175" i="10"/>
  <c r="K174" i="10"/>
  <c r="J174" i="10"/>
  <c r="I174" i="10"/>
  <c r="H174" i="10"/>
  <c r="K173" i="10"/>
  <c r="J173" i="10"/>
  <c r="I173" i="10"/>
  <c r="H173" i="10"/>
  <c r="K172" i="10"/>
  <c r="J172" i="10"/>
  <c r="I172" i="10"/>
  <c r="H172" i="10"/>
  <c r="K171" i="10"/>
  <c r="J171" i="10"/>
  <c r="I171" i="10"/>
  <c r="H171" i="10"/>
  <c r="K170" i="10"/>
  <c r="J170" i="10"/>
  <c r="I170" i="10"/>
  <c r="H170" i="10"/>
  <c r="K169" i="10"/>
  <c r="J169" i="10"/>
  <c r="I169" i="10"/>
  <c r="H169" i="10"/>
  <c r="K168" i="10"/>
  <c r="J168" i="10"/>
  <c r="I168" i="10"/>
  <c r="H168" i="10"/>
  <c r="K167" i="10"/>
  <c r="J167" i="10"/>
  <c r="I167" i="10"/>
  <c r="H167" i="10"/>
  <c r="K166" i="10"/>
  <c r="J166" i="10"/>
  <c r="I166" i="10"/>
  <c r="H166" i="10"/>
  <c r="K165" i="10"/>
  <c r="J165" i="10"/>
  <c r="I165" i="10"/>
  <c r="H165" i="10"/>
  <c r="K164" i="10"/>
  <c r="J164" i="10"/>
  <c r="I164" i="10"/>
  <c r="H164" i="10"/>
  <c r="K163" i="10"/>
  <c r="J163" i="10"/>
  <c r="I163" i="10"/>
  <c r="H163" i="10"/>
  <c r="K162" i="10"/>
  <c r="J162" i="10"/>
  <c r="I162" i="10"/>
  <c r="H162" i="10"/>
  <c r="K161" i="10"/>
  <c r="J161" i="10"/>
  <c r="I161" i="10"/>
  <c r="H161" i="10"/>
  <c r="K160" i="10"/>
  <c r="J160" i="10"/>
  <c r="I160" i="10"/>
  <c r="H160" i="10"/>
  <c r="K159" i="10"/>
  <c r="J159" i="10"/>
  <c r="I159" i="10"/>
  <c r="H159" i="10"/>
  <c r="K158" i="10"/>
  <c r="J158" i="10"/>
  <c r="I158" i="10"/>
  <c r="H158" i="10"/>
  <c r="K157" i="10"/>
  <c r="J157" i="10"/>
  <c r="I157" i="10"/>
  <c r="H157" i="10"/>
  <c r="K156" i="10"/>
  <c r="J156" i="10"/>
  <c r="I156" i="10"/>
  <c r="H156" i="10"/>
  <c r="K155" i="10"/>
  <c r="J155" i="10"/>
  <c r="I155" i="10"/>
  <c r="H155" i="10"/>
  <c r="K154" i="10"/>
  <c r="J154" i="10"/>
  <c r="I154" i="10"/>
  <c r="H154" i="10"/>
  <c r="K153" i="10"/>
  <c r="J153" i="10"/>
  <c r="I153" i="10"/>
  <c r="H153" i="10"/>
  <c r="K152" i="10"/>
  <c r="J152" i="10"/>
  <c r="I152" i="10"/>
  <c r="H152" i="10"/>
  <c r="K151" i="10"/>
  <c r="J151" i="10"/>
  <c r="I151" i="10"/>
  <c r="H151" i="10"/>
  <c r="K150" i="10"/>
  <c r="J150" i="10"/>
  <c r="I150" i="10"/>
  <c r="H150" i="10"/>
  <c r="K149" i="10"/>
  <c r="J149" i="10"/>
  <c r="I149" i="10"/>
  <c r="H149" i="10"/>
  <c r="K148" i="10"/>
  <c r="J148" i="10"/>
  <c r="I148" i="10"/>
  <c r="H148" i="10"/>
  <c r="K147" i="10"/>
  <c r="J147" i="10"/>
  <c r="I147" i="10"/>
  <c r="H147" i="10"/>
  <c r="K146" i="10"/>
  <c r="J146" i="10"/>
  <c r="I146" i="10"/>
  <c r="H146" i="10"/>
  <c r="K145" i="10"/>
  <c r="J145" i="10"/>
  <c r="I145" i="10"/>
  <c r="H145" i="10"/>
  <c r="K144" i="10"/>
  <c r="J144" i="10"/>
  <c r="I144" i="10"/>
  <c r="H144" i="10"/>
  <c r="K143" i="10"/>
  <c r="J143" i="10"/>
  <c r="I143" i="10"/>
  <c r="H143" i="10"/>
  <c r="K142" i="10"/>
  <c r="J142" i="10"/>
  <c r="I142" i="10"/>
  <c r="H142" i="10"/>
  <c r="K141" i="10"/>
  <c r="J141" i="10"/>
  <c r="I141" i="10"/>
  <c r="H141" i="10"/>
  <c r="K140" i="10"/>
  <c r="J140" i="10"/>
  <c r="I140" i="10"/>
  <c r="H140" i="10"/>
  <c r="K139" i="10"/>
  <c r="J139" i="10"/>
  <c r="I139" i="10"/>
  <c r="H139" i="10"/>
  <c r="K138" i="10"/>
  <c r="J138" i="10"/>
  <c r="I138" i="10"/>
  <c r="H138" i="10"/>
  <c r="K137" i="10"/>
  <c r="J137" i="10"/>
  <c r="I137" i="10"/>
  <c r="H137" i="10"/>
  <c r="K136" i="10"/>
  <c r="J136" i="10"/>
  <c r="I136" i="10"/>
  <c r="H136" i="10"/>
  <c r="K135" i="10"/>
  <c r="J135" i="10"/>
  <c r="I135" i="10"/>
  <c r="H135" i="10"/>
  <c r="K134" i="10"/>
  <c r="J134" i="10"/>
  <c r="I134" i="10"/>
  <c r="H134" i="10"/>
  <c r="K133" i="10"/>
  <c r="J133" i="10"/>
  <c r="I133" i="10"/>
  <c r="H133" i="10"/>
  <c r="K132" i="10"/>
  <c r="J132" i="10"/>
  <c r="I132" i="10"/>
  <c r="H132" i="10"/>
  <c r="K131" i="10"/>
  <c r="J131" i="10"/>
  <c r="I131" i="10"/>
  <c r="H131" i="10"/>
  <c r="K130" i="10"/>
  <c r="J130" i="10"/>
  <c r="I130" i="10"/>
  <c r="H130" i="10"/>
  <c r="K129" i="10"/>
  <c r="J129" i="10"/>
  <c r="I129" i="10"/>
  <c r="H129" i="10"/>
  <c r="K128" i="10"/>
  <c r="J128" i="10"/>
  <c r="I128" i="10"/>
  <c r="H128" i="10"/>
  <c r="K127" i="10"/>
  <c r="J127" i="10"/>
  <c r="I127" i="10"/>
  <c r="H127" i="10"/>
  <c r="K126" i="10"/>
  <c r="J126" i="10"/>
  <c r="I126" i="10"/>
  <c r="H126" i="10"/>
  <c r="K125" i="10"/>
  <c r="J125" i="10"/>
  <c r="I125" i="10"/>
  <c r="H125" i="10"/>
  <c r="K124" i="10"/>
  <c r="J124" i="10"/>
  <c r="I124" i="10"/>
  <c r="H124" i="10"/>
  <c r="K123" i="10"/>
  <c r="J123" i="10"/>
  <c r="I123" i="10"/>
  <c r="H123" i="10"/>
  <c r="K122" i="10"/>
  <c r="J122" i="10"/>
  <c r="I122" i="10"/>
  <c r="H122" i="10"/>
  <c r="K121" i="10"/>
  <c r="J121" i="10"/>
  <c r="I121" i="10"/>
  <c r="H121" i="10"/>
  <c r="K120" i="10"/>
  <c r="J120" i="10"/>
  <c r="I120" i="10"/>
  <c r="H120" i="10"/>
  <c r="K119" i="10"/>
  <c r="J119" i="10"/>
  <c r="I119" i="10"/>
  <c r="H119" i="10"/>
  <c r="K118" i="10"/>
  <c r="J118" i="10"/>
  <c r="I118" i="10"/>
  <c r="H118" i="10"/>
  <c r="K117" i="10"/>
  <c r="J117" i="10"/>
  <c r="I117" i="10"/>
  <c r="H117" i="10"/>
  <c r="K116" i="10"/>
  <c r="J116" i="10"/>
  <c r="I116" i="10"/>
  <c r="H116" i="10"/>
  <c r="K115" i="10"/>
  <c r="J115" i="10"/>
  <c r="I115" i="10"/>
  <c r="H115" i="10"/>
  <c r="K114" i="10"/>
  <c r="J114" i="10"/>
  <c r="I114" i="10"/>
  <c r="H114" i="10"/>
  <c r="K113" i="10"/>
  <c r="J113" i="10"/>
  <c r="I113" i="10"/>
  <c r="H113" i="10"/>
  <c r="K112" i="10"/>
  <c r="J112" i="10"/>
  <c r="I112" i="10"/>
  <c r="H112" i="10"/>
  <c r="K111" i="10"/>
  <c r="J111" i="10"/>
  <c r="I111" i="10"/>
  <c r="H111" i="10"/>
  <c r="K110" i="10"/>
  <c r="J110" i="10"/>
  <c r="I110" i="10"/>
  <c r="H110" i="10"/>
  <c r="K109" i="10"/>
  <c r="J109" i="10"/>
  <c r="I109" i="10"/>
  <c r="H109" i="10"/>
  <c r="K108" i="10"/>
  <c r="J108" i="10"/>
  <c r="I108" i="10"/>
  <c r="H108" i="10"/>
  <c r="K107" i="10"/>
  <c r="J107" i="10"/>
  <c r="I107" i="10"/>
  <c r="H107" i="10"/>
  <c r="K106" i="10"/>
  <c r="J106" i="10"/>
  <c r="I106" i="10"/>
  <c r="H106" i="10"/>
  <c r="K105" i="10"/>
  <c r="J105" i="10"/>
  <c r="I105" i="10"/>
  <c r="H105" i="10"/>
  <c r="K104" i="10"/>
  <c r="J104" i="10"/>
  <c r="I104" i="10"/>
  <c r="H104" i="10"/>
  <c r="K103" i="10"/>
  <c r="J103" i="10"/>
  <c r="I103" i="10"/>
  <c r="H103" i="10"/>
  <c r="K102" i="10"/>
  <c r="J102" i="10"/>
  <c r="I102" i="10"/>
  <c r="H102" i="10"/>
  <c r="K101" i="10"/>
  <c r="J101" i="10"/>
  <c r="I101" i="10"/>
  <c r="H101" i="10"/>
  <c r="K100" i="10"/>
  <c r="J100" i="10"/>
  <c r="I100" i="10"/>
  <c r="H100" i="10"/>
  <c r="K99" i="10"/>
  <c r="J99" i="10"/>
  <c r="I99" i="10"/>
  <c r="H99" i="10"/>
  <c r="K98" i="10"/>
  <c r="J98" i="10"/>
  <c r="I98" i="10"/>
  <c r="H98" i="10"/>
  <c r="K97" i="10"/>
  <c r="J97" i="10"/>
  <c r="I97" i="10"/>
  <c r="H97" i="10"/>
  <c r="K96" i="10"/>
  <c r="J96" i="10"/>
  <c r="I96" i="10"/>
  <c r="H96" i="10"/>
  <c r="K95" i="10"/>
  <c r="J95" i="10"/>
  <c r="I95" i="10"/>
  <c r="H95" i="10"/>
  <c r="K94" i="10"/>
  <c r="J94" i="10"/>
  <c r="I94" i="10"/>
  <c r="H94" i="10"/>
  <c r="K93" i="10"/>
  <c r="J93" i="10"/>
  <c r="I93" i="10"/>
  <c r="H93" i="10"/>
  <c r="K92" i="10"/>
  <c r="J92" i="10"/>
  <c r="I92" i="10"/>
  <c r="H92" i="10"/>
  <c r="K91" i="10"/>
  <c r="J91" i="10"/>
  <c r="I91" i="10"/>
  <c r="H91" i="10"/>
  <c r="K90" i="10"/>
  <c r="J90" i="10"/>
  <c r="I90" i="10"/>
  <c r="H90" i="10"/>
  <c r="K89" i="10"/>
  <c r="J89" i="10"/>
  <c r="I89" i="10"/>
  <c r="H89" i="10"/>
  <c r="K88" i="10"/>
  <c r="J88" i="10"/>
  <c r="I88" i="10"/>
  <c r="H88" i="10"/>
  <c r="K87" i="10"/>
  <c r="J87" i="10"/>
  <c r="I87" i="10"/>
  <c r="H87" i="10"/>
  <c r="K86" i="10"/>
  <c r="J86" i="10"/>
  <c r="I86" i="10"/>
  <c r="H86" i="10"/>
  <c r="K85" i="10"/>
  <c r="J85" i="10"/>
  <c r="I85" i="10"/>
  <c r="H85" i="10"/>
  <c r="K84" i="10"/>
  <c r="J84" i="10"/>
  <c r="I84" i="10"/>
  <c r="H84" i="10"/>
  <c r="K83" i="10"/>
  <c r="J83" i="10"/>
  <c r="I83" i="10"/>
  <c r="H83" i="10"/>
  <c r="K82" i="10"/>
  <c r="J82" i="10"/>
  <c r="I82" i="10"/>
  <c r="H82" i="10"/>
  <c r="K81" i="10"/>
  <c r="J81" i="10"/>
  <c r="I81" i="10"/>
  <c r="H81" i="10"/>
  <c r="K80" i="10"/>
  <c r="J80" i="10"/>
  <c r="I80" i="10"/>
  <c r="H80" i="10"/>
  <c r="K79" i="10"/>
  <c r="J79" i="10"/>
  <c r="I79" i="10"/>
  <c r="H79" i="10"/>
  <c r="K78" i="10"/>
  <c r="J78" i="10"/>
  <c r="I78" i="10"/>
  <c r="H78" i="10"/>
  <c r="K77" i="10"/>
  <c r="J77" i="10"/>
  <c r="I77" i="10"/>
  <c r="H77" i="10"/>
  <c r="K76" i="10"/>
  <c r="J76" i="10"/>
  <c r="I76" i="10"/>
  <c r="H76" i="10"/>
  <c r="K75" i="10"/>
  <c r="J75" i="10"/>
  <c r="I75" i="10"/>
  <c r="H75" i="10"/>
  <c r="K74" i="10"/>
  <c r="J74" i="10"/>
  <c r="I74" i="10"/>
  <c r="H74" i="10"/>
  <c r="K73" i="10"/>
  <c r="J73" i="10"/>
  <c r="I73" i="10"/>
  <c r="H73" i="10"/>
  <c r="K72" i="10"/>
  <c r="J72" i="10"/>
  <c r="I72" i="10"/>
  <c r="M72" i="10" s="1"/>
  <c r="H72" i="10"/>
  <c r="K71" i="10"/>
  <c r="J71" i="10"/>
  <c r="I71" i="10"/>
  <c r="H71" i="10"/>
  <c r="K70" i="10"/>
  <c r="J70" i="10"/>
  <c r="I70" i="10"/>
  <c r="H70" i="10"/>
  <c r="K69" i="10"/>
  <c r="J69" i="10"/>
  <c r="I69" i="10"/>
  <c r="M69" i="10" s="1"/>
  <c r="H69" i="10"/>
  <c r="K68" i="10"/>
  <c r="J68" i="10"/>
  <c r="I68" i="10"/>
  <c r="M68" i="10" s="1"/>
  <c r="H68" i="10"/>
  <c r="G226" i="10"/>
  <c r="F226" i="10"/>
  <c r="E226" i="10"/>
  <c r="N219" i="18"/>
  <c r="M219" i="18"/>
  <c r="L219" i="18"/>
  <c r="K219" i="18"/>
  <c r="N218" i="18"/>
  <c r="M218" i="18"/>
  <c r="L218" i="18"/>
  <c r="K218" i="18"/>
  <c r="N217" i="18"/>
  <c r="M217" i="18"/>
  <c r="L217" i="18"/>
  <c r="K217" i="18"/>
  <c r="N216" i="18"/>
  <c r="M216" i="18"/>
  <c r="L216" i="18"/>
  <c r="K216" i="18"/>
  <c r="N215" i="18"/>
  <c r="M215" i="18"/>
  <c r="L215" i="18"/>
  <c r="K215" i="18"/>
  <c r="N214" i="18"/>
  <c r="M214" i="18"/>
  <c r="L214" i="18"/>
  <c r="K214" i="18"/>
  <c r="N213" i="18"/>
  <c r="M213" i="18"/>
  <c r="L213" i="18"/>
  <c r="K213" i="18"/>
  <c r="N212" i="18"/>
  <c r="M212" i="18"/>
  <c r="L212" i="18"/>
  <c r="K212" i="18"/>
  <c r="N211" i="18"/>
  <c r="M211" i="18"/>
  <c r="L211" i="18"/>
  <c r="K211" i="18"/>
  <c r="N210" i="18"/>
  <c r="M210" i="18"/>
  <c r="L210" i="18"/>
  <c r="K210" i="18"/>
  <c r="N209" i="18"/>
  <c r="M209" i="18"/>
  <c r="L209" i="18"/>
  <c r="K209" i="18"/>
  <c r="N208" i="18"/>
  <c r="M208" i="18"/>
  <c r="L208" i="18"/>
  <c r="K208" i="18"/>
  <c r="N207" i="18"/>
  <c r="M207" i="18"/>
  <c r="L207" i="18"/>
  <c r="K207" i="18"/>
  <c r="N206" i="18"/>
  <c r="M206" i="18"/>
  <c r="L206" i="18"/>
  <c r="K206" i="18"/>
  <c r="N205" i="18"/>
  <c r="M205" i="18"/>
  <c r="L205" i="18"/>
  <c r="K205" i="18"/>
  <c r="N204" i="18"/>
  <c r="M204" i="18"/>
  <c r="L204" i="18"/>
  <c r="K204" i="18"/>
  <c r="N203" i="18"/>
  <c r="M203" i="18"/>
  <c r="L203" i="18"/>
  <c r="K203" i="18"/>
  <c r="N202" i="18"/>
  <c r="M202" i="18"/>
  <c r="L202" i="18"/>
  <c r="K202" i="18"/>
  <c r="N201" i="18"/>
  <c r="M201" i="18"/>
  <c r="L201" i="18"/>
  <c r="K201" i="18"/>
  <c r="N200" i="18"/>
  <c r="M200" i="18"/>
  <c r="L200" i="18"/>
  <c r="K200" i="18"/>
  <c r="N199" i="18"/>
  <c r="M199" i="18"/>
  <c r="L199" i="18"/>
  <c r="K199" i="18"/>
  <c r="N198" i="18"/>
  <c r="M198" i="18"/>
  <c r="L198" i="18"/>
  <c r="K198" i="18"/>
  <c r="N197" i="18"/>
  <c r="M197" i="18"/>
  <c r="L197" i="18"/>
  <c r="K197" i="18"/>
  <c r="N196" i="18"/>
  <c r="M196" i="18"/>
  <c r="L196" i="18"/>
  <c r="K196" i="18"/>
  <c r="N195" i="18"/>
  <c r="M195" i="18"/>
  <c r="L195" i="18"/>
  <c r="K195" i="18"/>
  <c r="N194" i="18"/>
  <c r="M194" i="18"/>
  <c r="L194" i="18"/>
  <c r="K194" i="18"/>
  <c r="N193" i="18"/>
  <c r="M193" i="18"/>
  <c r="L193" i="18"/>
  <c r="K193" i="18"/>
  <c r="N192" i="18"/>
  <c r="M192" i="18"/>
  <c r="L192" i="18"/>
  <c r="K192" i="18"/>
  <c r="N191" i="18"/>
  <c r="M191" i="18"/>
  <c r="L191" i="18"/>
  <c r="K191" i="18"/>
  <c r="N190" i="18"/>
  <c r="M190" i="18"/>
  <c r="L190" i="18"/>
  <c r="K190" i="18"/>
  <c r="N189" i="18"/>
  <c r="M189" i="18"/>
  <c r="L189" i="18"/>
  <c r="K189" i="18"/>
  <c r="N188" i="18"/>
  <c r="M188" i="18"/>
  <c r="L188" i="18"/>
  <c r="K188" i="18"/>
  <c r="N187" i="18"/>
  <c r="M187" i="18"/>
  <c r="L187" i="18"/>
  <c r="K187" i="18"/>
  <c r="N186" i="18"/>
  <c r="M186" i="18"/>
  <c r="L186" i="18"/>
  <c r="K186" i="18"/>
  <c r="N185" i="18"/>
  <c r="M185" i="18"/>
  <c r="L185" i="18"/>
  <c r="K185" i="18"/>
  <c r="N184" i="18"/>
  <c r="M184" i="18"/>
  <c r="L184" i="18"/>
  <c r="K184" i="18"/>
  <c r="N183" i="18"/>
  <c r="M183" i="18"/>
  <c r="L183" i="18"/>
  <c r="K183" i="18"/>
  <c r="N182" i="18"/>
  <c r="M182" i="18"/>
  <c r="L182" i="18"/>
  <c r="K182" i="18"/>
  <c r="N181" i="18"/>
  <c r="M181" i="18"/>
  <c r="L181" i="18"/>
  <c r="K181" i="18"/>
  <c r="N180" i="18"/>
  <c r="M180" i="18"/>
  <c r="L180" i="18"/>
  <c r="K180" i="18"/>
  <c r="N179" i="18"/>
  <c r="M179" i="18"/>
  <c r="L179" i="18"/>
  <c r="K179" i="18"/>
  <c r="N178" i="18"/>
  <c r="M178" i="18"/>
  <c r="L178" i="18"/>
  <c r="K178" i="18"/>
  <c r="N177" i="18"/>
  <c r="M177" i="18"/>
  <c r="L177" i="18"/>
  <c r="K177" i="18"/>
  <c r="N176" i="18"/>
  <c r="M176" i="18"/>
  <c r="L176" i="18"/>
  <c r="K176" i="18"/>
  <c r="N175" i="18"/>
  <c r="M175" i="18"/>
  <c r="L175" i="18"/>
  <c r="K175" i="18"/>
  <c r="N174" i="18"/>
  <c r="M174" i="18"/>
  <c r="L174" i="18"/>
  <c r="K174" i="18"/>
  <c r="N173" i="18"/>
  <c r="M173" i="18"/>
  <c r="L173" i="18"/>
  <c r="K173" i="18"/>
  <c r="N172" i="18"/>
  <c r="M172" i="18"/>
  <c r="L172" i="18"/>
  <c r="K172" i="18"/>
  <c r="N171" i="18"/>
  <c r="M171" i="18"/>
  <c r="L171" i="18"/>
  <c r="K171" i="18"/>
  <c r="N158" i="18"/>
  <c r="M158" i="18"/>
  <c r="L158" i="18"/>
  <c r="K158" i="18"/>
  <c r="N157" i="18"/>
  <c r="M157" i="18"/>
  <c r="L157" i="18"/>
  <c r="K157" i="18"/>
  <c r="N156" i="18"/>
  <c r="M156" i="18"/>
  <c r="L156" i="18"/>
  <c r="K156" i="18"/>
  <c r="N155" i="18"/>
  <c r="M155" i="18"/>
  <c r="L155" i="18"/>
  <c r="K155" i="18"/>
  <c r="N154" i="18"/>
  <c r="M154" i="18"/>
  <c r="L154" i="18"/>
  <c r="K154" i="18"/>
  <c r="N153" i="18"/>
  <c r="M153" i="18"/>
  <c r="L153" i="18"/>
  <c r="K153" i="18"/>
  <c r="N152" i="18"/>
  <c r="M152" i="18"/>
  <c r="L152" i="18"/>
  <c r="K152" i="18"/>
  <c r="N151" i="18"/>
  <c r="M151" i="18"/>
  <c r="L151" i="18"/>
  <c r="K151" i="18"/>
  <c r="N150" i="18"/>
  <c r="M150" i="18"/>
  <c r="L150" i="18"/>
  <c r="K150" i="18"/>
  <c r="N149" i="18"/>
  <c r="M149" i="18"/>
  <c r="L149" i="18"/>
  <c r="K149" i="18"/>
  <c r="N148" i="18"/>
  <c r="M148" i="18"/>
  <c r="L148" i="18"/>
  <c r="K148" i="18"/>
  <c r="N147" i="18"/>
  <c r="M147" i="18"/>
  <c r="L147" i="18"/>
  <c r="K147" i="18"/>
  <c r="N146" i="18"/>
  <c r="M146" i="18"/>
  <c r="L146" i="18"/>
  <c r="K146" i="18"/>
  <c r="N145" i="18"/>
  <c r="M145" i="18"/>
  <c r="L145" i="18"/>
  <c r="K145" i="18"/>
  <c r="N144" i="18"/>
  <c r="M144" i="18"/>
  <c r="L144" i="18"/>
  <c r="K144" i="18"/>
  <c r="N143" i="18"/>
  <c r="M143" i="18"/>
  <c r="L143" i="18"/>
  <c r="K143" i="18"/>
  <c r="N142" i="18"/>
  <c r="M142" i="18"/>
  <c r="L142" i="18"/>
  <c r="K142" i="18"/>
  <c r="N141" i="18"/>
  <c r="M141" i="18"/>
  <c r="L141" i="18"/>
  <c r="K141" i="18"/>
  <c r="N140" i="18"/>
  <c r="M140" i="18"/>
  <c r="L140" i="18"/>
  <c r="K140" i="18"/>
  <c r="N139" i="18"/>
  <c r="M139" i="18"/>
  <c r="L139" i="18"/>
  <c r="K139" i="18"/>
  <c r="N138" i="18"/>
  <c r="M138" i="18"/>
  <c r="L138" i="18"/>
  <c r="K138" i="18"/>
  <c r="N137" i="18"/>
  <c r="M137" i="18"/>
  <c r="L137" i="18"/>
  <c r="K137" i="18"/>
  <c r="N136" i="18"/>
  <c r="M136" i="18"/>
  <c r="L136" i="18"/>
  <c r="K136" i="18"/>
  <c r="N135" i="18"/>
  <c r="M135" i="18"/>
  <c r="L135" i="18"/>
  <c r="K135" i="18"/>
  <c r="N134" i="18"/>
  <c r="M134" i="18"/>
  <c r="L134" i="18"/>
  <c r="K134" i="18"/>
  <c r="N133" i="18"/>
  <c r="M133" i="18"/>
  <c r="L133" i="18"/>
  <c r="K133" i="18"/>
  <c r="N132" i="18"/>
  <c r="M132" i="18"/>
  <c r="L132" i="18"/>
  <c r="K132" i="18"/>
  <c r="N131" i="18"/>
  <c r="M131" i="18"/>
  <c r="L131" i="18"/>
  <c r="K131" i="18"/>
  <c r="N130" i="18"/>
  <c r="M130" i="18"/>
  <c r="L130" i="18"/>
  <c r="K130" i="18"/>
  <c r="N129" i="18"/>
  <c r="M129" i="18"/>
  <c r="L129" i="18"/>
  <c r="K129" i="18"/>
  <c r="N128" i="18"/>
  <c r="M128" i="18"/>
  <c r="L128" i="18"/>
  <c r="K128" i="18"/>
  <c r="N127" i="18"/>
  <c r="M127" i="18"/>
  <c r="L127" i="18"/>
  <c r="K127" i="18"/>
  <c r="N126" i="18"/>
  <c r="M126" i="18"/>
  <c r="L126" i="18"/>
  <c r="K126" i="18"/>
  <c r="N125" i="18"/>
  <c r="M125" i="18"/>
  <c r="L125" i="18"/>
  <c r="K125" i="18"/>
  <c r="N124" i="18"/>
  <c r="M124" i="18"/>
  <c r="L124" i="18"/>
  <c r="K124" i="18"/>
  <c r="N123" i="18"/>
  <c r="M123" i="18"/>
  <c r="L123" i="18"/>
  <c r="K123" i="18"/>
  <c r="N122" i="18"/>
  <c r="M122" i="18"/>
  <c r="L122" i="18"/>
  <c r="K122" i="18"/>
  <c r="N121" i="18"/>
  <c r="M121" i="18"/>
  <c r="L121" i="18"/>
  <c r="K121" i="18"/>
  <c r="N120" i="18"/>
  <c r="M120" i="18"/>
  <c r="L120" i="18"/>
  <c r="K120" i="18"/>
  <c r="N119" i="18"/>
  <c r="M119" i="18"/>
  <c r="L119" i="18"/>
  <c r="K119" i="18"/>
  <c r="N118" i="18"/>
  <c r="M118" i="18"/>
  <c r="L118" i="18"/>
  <c r="K118" i="18"/>
  <c r="N117" i="18"/>
  <c r="M117" i="18"/>
  <c r="L117" i="18"/>
  <c r="K117" i="18"/>
  <c r="N116" i="18"/>
  <c r="M116" i="18"/>
  <c r="L116" i="18"/>
  <c r="K116" i="18"/>
  <c r="N115" i="18"/>
  <c r="M115" i="18"/>
  <c r="L115" i="18"/>
  <c r="K115" i="18"/>
  <c r="N114" i="18"/>
  <c r="M114" i="18"/>
  <c r="L114" i="18"/>
  <c r="K114" i="18"/>
  <c r="N113" i="18"/>
  <c r="M113" i="18"/>
  <c r="L113" i="18"/>
  <c r="K113" i="18"/>
  <c r="N112" i="18"/>
  <c r="M112" i="18"/>
  <c r="L112" i="18"/>
  <c r="K112" i="18"/>
  <c r="N111" i="18"/>
  <c r="M111" i="18"/>
  <c r="L111" i="18"/>
  <c r="K111" i="18"/>
  <c r="N110" i="18"/>
  <c r="M110" i="18"/>
  <c r="L110" i="18"/>
  <c r="K110" i="18"/>
  <c r="N109" i="18"/>
  <c r="M109" i="18"/>
  <c r="L109" i="18"/>
  <c r="K109" i="18"/>
  <c r="N108" i="18"/>
  <c r="M108" i="18"/>
  <c r="L108" i="18"/>
  <c r="K108" i="18"/>
  <c r="N107" i="18"/>
  <c r="M107" i="18"/>
  <c r="L107" i="18"/>
  <c r="K107" i="18"/>
  <c r="N106" i="18"/>
  <c r="M106" i="18"/>
  <c r="L106" i="18"/>
  <c r="K106" i="18"/>
  <c r="N105" i="18"/>
  <c r="M105" i="18"/>
  <c r="L105" i="18"/>
  <c r="K105" i="18"/>
  <c r="N104" i="18"/>
  <c r="M104" i="18"/>
  <c r="L104" i="18"/>
  <c r="K104" i="18"/>
  <c r="N103" i="18"/>
  <c r="M103" i="18"/>
  <c r="L103" i="18"/>
  <c r="K103" i="18"/>
  <c r="N102" i="18"/>
  <c r="M102" i="18"/>
  <c r="L102" i="18"/>
  <c r="K102" i="18"/>
  <c r="N101" i="18"/>
  <c r="M101" i="18"/>
  <c r="L101" i="18"/>
  <c r="K101" i="18"/>
  <c r="N100" i="18"/>
  <c r="M100" i="18"/>
  <c r="L100" i="18"/>
  <c r="K100" i="18"/>
  <c r="N99" i="18"/>
  <c r="M99" i="18"/>
  <c r="L99" i="18"/>
  <c r="K99" i="18"/>
  <c r="N98" i="18"/>
  <c r="M98" i="18"/>
  <c r="L98" i="18"/>
  <c r="K98" i="18"/>
  <c r="N97" i="18"/>
  <c r="M97" i="18"/>
  <c r="L97" i="18"/>
  <c r="K97" i="18"/>
  <c r="N96" i="18"/>
  <c r="M96" i="18"/>
  <c r="L96" i="18"/>
  <c r="K96" i="18"/>
  <c r="N95" i="18"/>
  <c r="M95" i="18"/>
  <c r="L95" i="18"/>
  <c r="K95" i="18"/>
  <c r="N94" i="18"/>
  <c r="M94" i="18"/>
  <c r="L94" i="18"/>
  <c r="K94" i="18"/>
  <c r="N93" i="18"/>
  <c r="M93" i="18"/>
  <c r="L93" i="18"/>
  <c r="K93" i="18"/>
  <c r="N92" i="18"/>
  <c r="M92" i="18"/>
  <c r="L92" i="18"/>
  <c r="K92" i="18"/>
  <c r="N91" i="18"/>
  <c r="M91" i="18"/>
  <c r="L91" i="18"/>
  <c r="K91" i="18"/>
  <c r="N90" i="18"/>
  <c r="M90" i="18"/>
  <c r="L90" i="18"/>
  <c r="K90" i="18"/>
  <c r="N89" i="18"/>
  <c r="M89" i="18"/>
  <c r="L89" i="18"/>
  <c r="K89" i="18"/>
  <c r="N88" i="18"/>
  <c r="M88" i="18"/>
  <c r="L88" i="18"/>
  <c r="K88" i="18"/>
  <c r="N87" i="18"/>
  <c r="M87" i="18"/>
  <c r="L87" i="18"/>
  <c r="K87" i="18"/>
  <c r="N86" i="18"/>
  <c r="M86" i="18"/>
  <c r="L86" i="18"/>
  <c r="K86" i="18"/>
  <c r="N85" i="18"/>
  <c r="M85" i="18"/>
  <c r="L85" i="18"/>
  <c r="K85" i="18"/>
  <c r="N84" i="18"/>
  <c r="M84" i="18"/>
  <c r="L84" i="18"/>
  <c r="K84" i="18"/>
  <c r="N83" i="18"/>
  <c r="M83" i="18"/>
  <c r="L83" i="18"/>
  <c r="K83" i="18"/>
  <c r="N82" i="18"/>
  <c r="M82" i="18"/>
  <c r="L82" i="18"/>
  <c r="K82" i="18"/>
  <c r="N81" i="18"/>
  <c r="M81" i="18"/>
  <c r="L81" i="18"/>
  <c r="K81" i="18"/>
  <c r="N80" i="18"/>
  <c r="M80" i="18"/>
  <c r="L80" i="18"/>
  <c r="K80" i="18"/>
  <c r="N79" i="18"/>
  <c r="M79" i="18"/>
  <c r="L79" i="18"/>
  <c r="K79" i="18"/>
  <c r="N78" i="18"/>
  <c r="M78" i="18"/>
  <c r="L78" i="18"/>
  <c r="K78" i="18"/>
  <c r="N77" i="18"/>
  <c r="M77" i="18"/>
  <c r="L77" i="18"/>
  <c r="K77" i="18"/>
  <c r="N76" i="18"/>
  <c r="M76" i="18"/>
  <c r="L76" i="18"/>
  <c r="K76" i="18"/>
  <c r="N75" i="18"/>
  <c r="M75" i="18"/>
  <c r="L75" i="18"/>
  <c r="K75" i="18"/>
  <c r="N74" i="18"/>
  <c r="M74" i="18"/>
  <c r="L74" i="18"/>
  <c r="K74" i="18"/>
  <c r="N73" i="18"/>
  <c r="M73" i="18"/>
  <c r="L73" i="18"/>
  <c r="K73" i="18"/>
  <c r="N72" i="18"/>
  <c r="M72" i="18"/>
  <c r="L72" i="18"/>
  <c r="K72" i="18"/>
  <c r="N71" i="18"/>
  <c r="M71" i="18"/>
  <c r="L71" i="18"/>
  <c r="K71" i="18"/>
  <c r="N70" i="18"/>
  <c r="M70" i="18"/>
  <c r="L70" i="18"/>
  <c r="K70" i="18"/>
  <c r="N69" i="18"/>
  <c r="M69" i="18"/>
  <c r="L69" i="18"/>
  <c r="K69" i="18"/>
  <c r="N68" i="18"/>
  <c r="M68" i="18"/>
  <c r="L68" i="18"/>
  <c r="K68" i="18"/>
  <c r="N67" i="18"/>
  <c r="M67" i="18"/>
  <c r="L67" i="18"/>
  <c r="K67" i="18"/>
  <c r="N66" i="18"/>
  <c r="M66" i="18"/>
  <c r="L66" i="18"/>
  <c r="K66" i="18"/>
  <c r="N65" i="18"/>
  <c r="M65" i="18"/>
  <c r="L65" i="18"/>
  <c r="K65" i="18"/>
  <c r="N64" i="18"/>
  <c r="M64" i="18"/>
  <c r="L64" i="18"/>
  <c r="K64" i="18"/>
  <c r="N63" i="18"/>
  <c r="M63" i="18"/>
  <c r="L63" i="18"/>
  <c r="K63" i="18"/>
  <c r="N62" i="18"/>
  <c r="M62" i="18"/>
  <c r="L62" i="18"/>
  <c r="K62" i="18"/>
  <c r="N61" i="18"/>
  <c r="M61" i="18"/>
  <c r="L61" i="18"/>
  <c r="K61" i="18"/>
  <c r="N60" i="18"/>
  <c r="M60" i="18"/>
  <c r="L60" i="18"/>
  <c r="K60" i="18"/>
  <c r="N59" i="18"/>
  <c r="M59" i="18"/>
  <c r="L59" i="18"/>
  <c r="K59" i="18"/>
  <c r="N58" i="18"/>
  <c r="M58" i="18"/>
  <c r="L58" i="18"/>
  <c r="K58" i="18"/>
  <c r="N57" i="18"/>
  <c r="M57" i="18"/>
  <c r="L57" i="18"/>
  <c r="K57" i="18"/>
  <c r="N56" i="18"/>
  <c r="M56" i="18"/>
  <c r="L56" i="18"/>
  <c r="K56" i="18"/>
  <c r="N55" i="18"/>
  <c r="M55" i="18"/>
  <c r="L55" i="18"/>
  <c r="K55" i="18"/>
  <c r="N54" i="18"/>
  <c r="M54" i="18"/>
  <c r="L54" i="18"/>
  <c r="K54" i="18"/>
  <c r="N53" i="18"/>
  <c r="M53" i="18"/>
  <c r="L53" i="18"/>
  <c r="K53" i="18"/>
  <c r="N52" i="18"/>
  <c r="M52" i="18"/>
  <c r="L52" i="18"/>
  <c r="K52" i="18"/>
  <c r="N51" i="18"/>
  <c r="M51" i="18"/>
  <c r="L51" i="18"/>
  <c r="K51" i="18"/>
  <c r="N50" i="18"/>
  <c r="M50" i="18"/>
  <c r="L50" i="18"/>
  <c r="K50" i="18"/>
  <c r="N49" i="18"/>
  <c r="M49" i="18"/>
  <c r="L49" i="18"/>
  <c r="K49" i="18"/>
  <c r="N48" i="18"/>
  <c r="M48" i="18"/>
  <c r="L48" i="18"/>
  <c r="K48" i="18"/>
  <c r="N47" i="18"/>
  <c r="M47" i="18"/>
  <c r="L47" i="18"/>
  <c r="K47" i="18"/>
  <c r="N46" i="18"/>
  <c r="M46" i="18"/>
  <c r="L46" i="18"/>
  <c r="K46" i="18"/>
  <c r="N45" i="18"/>
  <c r="M45" i="18"/>
  <c r="L45" i="18"/>
  <c r="K45" i="18"/>
  <c r="N44" i="18"/>
  <c r="M44" i="18"/>
  <c r="L44" i="18"/>
  <c r="K44" i="18"/>
  <c r="N43" i="18"/>
  <c r="M43" i="18"/>
  <c r="L43" i="18"/>
  <c r="K43" i="18"/>
  <c r="N42" i="18"/>
  <c r="M42" i="18"/>
  <c r="L42" i="18"/>
  <c r="K42" i="18"/>
  <c r="L4" i="18"/>
  <c r="M4" i="18"/>
  <c r="K5" i="18"/>
  <c r="L5" i="18"/>
  <c r="M5" i="18"/>
  <c r="K6" i="18"/>
  <c r="L6" i="18"/>
  <c r="M6" i="18"/>
  <c r="K7" i="18"/>
  <c r="L7" i="18"/>
  <c r="M7" i="18"/>
  <c r="K8" i="18"/>
  <c r="L8" i="18"/>
  <c r="M8" i="18"/>
  <c r="K9" i="18"/>
  <c r="L9" i="18"/>
  <c r="M9" i="18"/>
  <c r="K10" i="18"/>
  <c r="L10" i="18"/>
  <c r="M10" i="18"/>
  <c r="K11" i="18"/>
  <c r="L11" i="18"/>
  <c r="M11" i="18"/>
  <c r="K13" i="18"/>
  <c r="L13" i="18"/>
  <c r="M13" i="18"/>
  <c r="L14" i="18"/>
  <c r="M14" i="18"/>
  <c r="K15" i="18"/>
  <c r="L15" i="18"/>
  <c r="M15" i="18"/>
  <c r="K16" i="18"/>
  <c r="L16" i="18"/>
  <c r="M16" i="18"/>
  <c r="K17" i="18"/>
  <c r="L17" i="18"/>
  <c r="M17" i="18"/>
  <c r="K18" i="18"/>
  <c r="L18" i="18"/>
  <c r="M18" i="18"/>
  <c r="K19" i="18"/>
  <c r="L19" i="18"/>
  <c r="M19" i="18"/>
  <c r="K20" i="18"/>
  <c r="L20" i="18"/>
  <c r="M20" i="18"/>
  <c r="K21" i="18"/>
  <c r="L21" i="18"/>
  <c r="M21" i="18"/>
  <c r="K22" i="18"/>
  <c r="L22" i="18"/>
  <c r="M22" i="18"/>
  <c r="K23" i="18"/>
  <c r="L23" i="18"/>
  <c r="M23" i="18"/>
  <c r="K24" i="18"/>
  <c r="L24" i="18"/>
  <c r="M24" i="18"/>
  <c r="K25" i="18"/>
  <c r="L25" i="18"/>
  <c r="M25" i="18"/>
  <c r="K26" i="18"/>
  <c r="L26" i="18"/>
  <c r="M26" i="18"/>
  <c r="L27" i="18"/>
  <c r="M27" i="18"/>
  <c r="K28" i="18"/>
  <c r="L28" i="18"/>
  <c r="M28" i="18"/>
  <c r="K29" i="18"/>
  <c r="L29" i="18"/>
  <c r="M29" i="18"/>
  <c r="K30" i="18"/>
  <c r="L30" i="18"/>
  <c r="M30" i="18"/>
  <c r="K31" i="18"/>
  <c r="L31" i="18"/>
  <c r="M31" i="18"/>
  <c r="K32" i="18"/>
  <c r="L32" i="18"/>
  <c r="M32" i="18"/>
  <c r="K33" i="18"/>
  <c r="L33" i="18"/>
  <c r="M33" i="18"/>
  <c r="K34" i="18"/>
  <c r="L34" i="18"/>
  <c r="M34" i="18"/>
  <c r="K35" i="18"/>
  <c r="L35" i="18"/>
  <c r="M35" i="18"/>
  <c r="K36" i="18"/>
  <c r="L36" i="18"/>
  <c r="M36" i="18"/>
  <c r="K37" i="18"/>
  <c r="L37" i="18"/>
  <c r="M37" i="18"/>
  <c r="K38" i="18"/>
  <c r="L38" i="18"/>
  <c r="M38" i="18"/>
  <c r="K39" i="18"/>
  <c r="L39" i="18"/>
  <c r="M39" i="18"/>
  <c r="K40" i="18"/>
  <c r="L40" i="18"/>
  <c r="M40" i="18"/>
  <c r="K41" i="18"/>
  <c r="L41" i="18"/>
  <c r="M41" i="18"/>
  <c r="K159" i="18"/>
  <c r="L159" i="18"/>
  <c r="M159" i="18"/>
  <c r="K160" i="18"/>
  <c r="L160" i="18"/>
  <c r="M160" i="18"/>
  <c r="K161" i="18"/>
  <c r="L161" i="18"/>
  <c r="M161" i="18"/>
  <c r="K162" i="18"/>
  <c r="L162" i="18"/>
  <c r="M162" i="18"/>
  <c r="K163" i="18"/>
  <c r="L163" i="18"/>
  <c r="M163" i="18"/>
  <c r="K164" i="18"/>
  <c r="L164" i="18"/>
  <c r="M164" i="18"/>
  <c r="K165" i="18"/>
  <c r="L165" i="18"/>
  <c r="M165" i="18"/>
  <c r="K166" i="18"/>
  <c r="L166" i="18"/>
  <c r="M166" i="18"/>
  <c r="K167" i="18"/>
  <c r="L167" i="18"/>
  <c r="M167" i="18"/>
  <c r="K168" i="18"/>
  <c r="L168" i="18"/>
  <c r="M168" i="18"/>
  <c r="K169" i="18"/>
  <c r="L169" i="18"/>
  <c r="M169" i="18"/>
  <c r="K170" i="18"/>
  <c r="L170" i="18"/>
  <c r="M170" i="18"/>
  <c r="H4" i="10"/>
  <c r="I4" i="10"/>
  <c r="J4" i="10"/>
  <c r="H5" i="10"/>
  <c r="I5" i="10"/>
  <c r="J5" i="10"/>
  <c r="H6" i="10"/>
  <c r="I6" i="10"/>
  <c r="J6" i="10"/>
  <c r="H7" i="10"/>
  <c r="I7" i="10"/>
  <c r="J7" i="10"/>
  <c r="H8" i="10"/>
  <c r="I8" i="10"/>
  <c r="J8" i="10"/>
  <c r="H9" i="10"/>
  <c r="I9" i="10"/>
  <c r="J9" i="10"/>
  <c r="H10" i="10"/>
  <c r="I10" i="10"/>
  <c r="J10" i="10"/>
  <c r="H11" i="10"/>
  <c r="I11" i="10"/>
  <c r="J11" i="10"/>
  <c r="H12" i="10"/>
  <c r="I12" i="10"/>
  <c r="J12" i="10"/>
  <c r="H13" i="10"/>
  <c r="I13" i="10"/>
  <c r="J13" i="10"/>
  <c r="H14" i="10"/>
  <c r="I14" i="10"/>
  <c r="J14" i="10"/>
  <c r="H15" i="10"/>
  <c r="I15" i="10"/>
  <c r="J15" i="10"/>
  <c r="H16" i="10"/>
  <c r="I16" i="10"/>
  <c r="J16" i="10"/>
  <c r="H17" i="10"/>
  <c r="I17" i="10"/>
  <c r="J17" i="10"/>
  <c r="H18" i="10"/>
  <c r="I18" i="10"/>
  <c r="J18" i="10"/>
  <c r="H19" i="10"/>
  <c r="I19" i="10"/>
  <c r="J19" i="10"/>
  <c r="H20" i="10"/>
  <c r="I20" i="10"/>
  <c r="J20" i="10"/>
  <c r="H21" i="10"/>
  <c r="I21" i="10"/>
  <c r="J21" i="10"/>
  <c r="H22" i="10"/>
  <c r="I22" i="10"/>
  <c r="J22" i="10"/>
  <c r="H23" i="10"/>
  <c r="I23" i="10"/>
  <c r="J23" i="10"/>
  <c r="H24" i="10"/>
  <c r="I24" i="10"/>
  <c r="J24" i="10"/>
  <c r="H25" i="10"/>
  <c r="I25" i="10"/>
  <c r="J25" i="10"/>
  <c r="H26" i="10"/>
  <c r="I26" i="10"/>
  <c r="J26" i="10"/>
  <c r="H27" i="10"/>
  <c r="I27" i="10"/>
  <c r="J27" i="10"/>
  <c r="H28" i="10"/>
  <c r="I28" i="10"/>
  <c r="J28" i="10"/>
  <c r="H29" i="10"/>
  <c r="I29" i="10"/>
  <c r="J29" i="10"/>
  <c r="H30" i="10"/>
  <c r="I30" i="10"/>
  <c r="J30" i="10"/>
  <c r="H31" i="10"/>
  <c r="I31" i="10"/>
  <c r="J31" i="10"/>
  <c r="H32" i="10"/>
  <c r="I32" i="10"/>
  <c r="J32" i="10"/>
  <c r="H33" i="10"/>
  <c r="I33" i="10"/>
  <c r="J33" i="10"/>
  <c r="H34" i="10"/>
  <c r="I34" i="10"/>
  <c r="J34" i="10"/>
  <c r="H35" i="10"/>
  <c r="I35" i="10"/>
  <c r="J35" i="10"/>
  <c r="H36" i="10"/>
  <c r="I36" i="10"/>
  <c r="J36" i="10"/>
  <c r="H37" i="10"/>
  <c r="I37" i="10"/>
  <c r="J37" i="10"/>
  <c r="H38" i="10"/>
  <c r="I38" i="10"/>
  <c r="J38" i="10"/>
  <c r="H39" i="10"/>
  <c r="I39" i="10"/>
  <c r="J39" i="10"/>
  <c r="H40" i="10"/>
  <c r="I40" i="10"/>
  <c r="J40" i="10"/>
  <c r="H41" i="10"/>
  <c r="I41" i="10"/>
  <c r="J41" i="10"/>
  <c r="H42" i="10"/>
  <c r="I42" i="10"/>
  <c r="J42" i="10"/>
  <c r="H43" i="10"/>
  <c r="I43" i="10"/>
  <c r="J43" i="10"/>
  <c r="H44" i="10"/>
  <c r="I44" i="10"/>
  <c r="J44" i="10"/>
  <c r="H45" i="10"/>
  <c r="I45" i="10"/>
  <c r="J45" i="10"/>
  <c r="H46" i="10"/>
  <c r="I46" i="10"/>
  <c r="J46" i="10"/>
  <c r="H48" i="10"/>
  <c r="I48" i="10"/>
  <c r="J48" i="10"/>
  <c r="H49" i="10"/>
  <c r="I49" i="10"/>
  <c r="J49" i="10"/>
  <c r="H50" i="10"/>
  <c r="I50" i="10"/>
  <c r="J50" i="10"/>
  <c r="H51" i="10"/>
  <c r="I51" i="10"/>
  <c r="J51" i="10"/>
  <c r="H52" i="10"/>
  <c r="I52" i="10"/>
  <c r="J52" i="10"/>
  <c r="H53" i="10"/>
  <c r="I53" i="10"/>
  <c r="J53" i="10"/>
  <c r="H54" i="10"/>
  <c r="I54" i="10"/>
  <c r="J54" i="10"/>
  <c r="H55" i="10"/>
  <c r="I55" i="10"/>
  <c r="J55" i="10"/>
  <c r="H56" i="10"/>
  <c r="I56" i="10"/>
  <c r="J56" i="10"/>
  <c r="H57" i="10"/>
  <c r="I57" i="10"/>
  <c r="J57" i="10"/>
  <c r="H58" i="10"/>
  <c r="I58" i="10"/>
  <c r="J58" i="10"/>
  <c r="H59" i="10"/>
  <c r="I59" i="10"/>
  <c r="J59" i="10"/>
  <c r="H60" i="10"/>
  <c r="I60" i="10"/>
  <c r="J60" i="10"/>
  <c r="H61" i="10"/>
  <c r="I61" i="10"/>
  <c r="J61" i="10"/>
  <c r="H62" i="10"/>
  <c r="I62" i="10"/>
  <c r="J62" i="10"/>
  <c r="H63" i="10"/>
  <c r="I63" i="10"/>
  <c r="J63" i="10"/>
  <c r="H64" i="10"/>
  <c r="I64" i="10"/>
  <c r="J64" i="10"/>
  <c r="H65" i="10"/>
  <c r="I65" i="10"/>
  <c r="J65" i="10"/>
  <c r="H66" i="10"/>
  <c r="I66" i="10"/>
  <c r="J66" i="10"/>
  <c r="H67" i="10"/>
  <c r="I67" i="10"/>
  <c r="J67" i="10"/>
  <c r="J3" i="10"/>
  <c r="I3" i="10"/>
  <c r="H3" i="10"/>
  <c r="M122" i="10" l="1"/>
  <c r="M123" i="10"/>
  <c r="M162" i="10"/>
  <c r="M163" i="10"/>
  <c r="M166" i="10"/>
  <c r="M167" i="10"/>
  <c r="M174" i="10"/>
  <c r="M194" i="10"/>
  <c r="M195" i="10"/>
  <c r="M198" i="10"/>
  <c r="M199" i="10"/>
  <c r="M206" i="10"/>
  <c r="N68" i="10"/>
  <c r="N71" i="10"/>
  <c r="N72" i="10"/>
  <c r="N75" i="10"/>
  <c r="N76" i="10"/>
  <c r="N79" i="10"/>
  <c r="N80" i="10"/>
  <c r="N83" i="10"/>
  <c r="N84" i="10"/>
  <c r="N87" i="10"/>
  <c r="N88" i="10"/>
  <c r="N91" i="10"/>
  <c r="N92" i="10"/>
  <c r="N135" i="10"/>
  <c r="L139" i="10"/>
  <c r="L181" i="10"/>
  <c r="N182" i="10"/>
  <c r="L183" i="10"/>
  <c r="N188" i="10"/>
  <c r="N200" i="10"/>
  <c r="L215" i="10"/>
  <c r="M223" i="10"/>
  <c r="K221" i="18"/>
  <c r="L221" i="18"/>
  <c r="M221" i="18"/>
  <c r="L158" i="10"/>
  <c r="L166" i="10"/>
  <c r="L177" i="10"/>
  <c r="L178" i="10"/>
  <c r="L198" i="10"/>
  <c r="L209" i="10"/>
  <c r="L210" i="10"/>
  <c r="N123" i="10"/>
  <c r="N124" i="10"/>
  <c r="N155" i="10"/>
  <c r="N163" i="10"/>
  <c r="N167" i="10"/>
  <c r="N180" i="10"/>
  <c r="N195" i="10"/>
  <c r="N212" i="10"/>
  <c r="N223" i="10"/>
  <c r="Q87" i="18"/>
  <c r="Q91" i="18"/>
  <c r="Q71" i="18"/>
  <c r="Q75" i="18"/>
  <c r="Q79" i="18"/>
  <c r="Q95" i="18"/>
  <c r="Q103" i="18"/>
  <c r="Q107" i="18"/>
  <c r="Q109" i="18"/>
  <c r="Q127" i="18"/>
  <c r="P143" i="18"/>
  <c r="P146" i="18"/>
  <c r="P147" i="18"/>
  <c r="O215" i="18"/>
  <c r="N220" i="10"/>
  <c r="N95" i="10"/>
  <c r="N96" i="10"/>
  <c r="N99" i="10"/>
  <c r="N100" i="10"/>
  <c r="N103" i="10"/>
  <c r="N104" i="10"/>
  <c r="N107" i="10"/>
  <c r="N108" i="10"/>
  <c r="N111" i="10"/>
  <c r="N126" i="10"/>
  <c r="N132" i="10"/>
  <c r="L121" i="10"/>
  <c r="L122" i="10"/>
  <c r="L129" i="10"/>
  <c r="L130" i="10"/>
  <c r="L134" i="10"/>
  <c r="N136" i="10"/>
  <c r="N138" i="10"/>
  <c r="N140" i="10"/>
  <c r="L143" i="10"/>
  <c r="N146" i="10"/>
  <c r="N148" i="10"/>
  <c r="L151" i="10"/>
  <c r="N156" i="10"/>
  <c r="N170" i="10"/>
  <c r="N172" i="10"/>
  <c r="N176" i="10"/>
  <c r="N178" i="10"/>
  <c r="N199" i="10"/>
  <c r="M130" i="10"/>
  <c r="M131" i="10"/>
  <c r="M134" i="10"/>
  <c r="M135" i="10"/>
  <c r="M191" i="10"/>
  <c r="N202" i="10"/>
  <c r="N204" i="10"/>
  <c r="M74" i="10"/>
  <c r="M78" i="10"/>
  <c r="M82" i="10"/>
  <c r="M86" i="10"/>
  <c r="N112" i="10"/>
  <c r="N114" i="10"/>
  <c r="L115" i="10"/>
  <c r="N116" i="10"/>
  <c r="L117" i="10"/>
  <c r="L119" i="10"/>
  <c r="N131" i="10"/>
  <c r="M142" i="10"/>
  <c r="L153" i="10"/>
  <c r="L154" i="10"/>
  <c r="L155" i="10"/>
  <c r="N158" i="10"/>
  <c r="N159" i="10"/>
  <c r="N164" i="10"/>
  <c r="N175" i="10"/>
  <c r="M186" i="10"/>
  <c r="M187" i="10"/>
  <c r="L190" i="10"/>
  <c r="L195" i="10"/>
  <c r="N196" i="10"/>
  <c r="N207" i="10"/>
  <c r="M218" i="10"/>
  <c r="M219" i="10"/>
  <c r="M90" i="10"/>
  <c r="M94" i="10"/>
  <c r="M98" i="10"/>
  <c r="M102" i="10"/>
  <c r="M106" i="10"/>
  <c r="M110" i="10"/>
  <c r="L127" i="10"/>
  <c r="N143" i="10"/>
  <c r="M154" i="10"/>
  <c r="M155" i="10"/>
  <c r="L171" i="10"/>
  <c r="L175" i="10"/>
  <c r="N187" i="10"/>
  <c r="L203" i="10"/>
  <c r="L207" i="10"/>
  <c r="N218" i="10"/>
  <c r="N219" i="10"/>
  <c r="L145" i="10"/>
  <c r="L146" i="10"/>
  <c r="N150" i="10"/>
  <c r="L185" i="10"/>
  <c r="L186" i="10"/>
  <c r="N190" i="10"/>
  <c r="N191" i="10"/>
  <c r="L217" i="10"/>
  <c r="L218" i="10"/>
  <c r="M73" i="10"/>
  <c r="M76" i="10"/>
  <c r="M77" i="10"/>
  <c r="M80" i="10"/>
  <c r="M81" i="10"/>
  <c r="M84" i="10"/>
  <c r="M85" i="10"/>
  <c r="M88" i="10"/>
  <c r="M89" i="10"/>
  <c r="M92" i="10"/>
  <c r="M93" i="10"/>
  <c r="M96" i="10"/>
  <c r="M97" i="10"/>
  <c r="M100" i="10"/>
  <c r="M101" i="10"/>
  <c r="M104" i="10"/>
  <c r="M105" i="10"/>
  <c r="M108" i="10"/>
  <c r="M109" i="10"/>
  <c r="M112" i="10"/>
  <c r="M114" i="10"/>
  <c r="M115" i="10"/>
  <c r="L118" i="10"/>
  <c r="M119" i="10"/>
  <c r="M126" i="10"/>
  <c r="N127" i="10"/>
  <c r="N130" i="10"/>
  <c r="L131" i="10"/>
  <c r="L137" i="10"/>
  <c r="L138" i="10"/>
  <c r="N142" i="10"/>
  <c r="M146" i="10"/>
  <c r="M147" i="10"/>
  <c r="L150" i="10"/>
  <c r="M151" i="10"/>
  <c r="M158" i="10"/>
  <c r="N160" i="10"/>
  <c r="N162" i="10"/>
  <c r="L169" i="10"/>
  <c r="L170" i="10"/>
  <c r="N174" i="10"/>
  <c r="M178" i="10"/>
  <c r="M179" i="10"/>
  <c r="L182" i="10"/>
  <c r="M183" i="10"/>
  <c r="M190" i="10"/>
  <c r="N192" i="10"/>
  <c r="N194" i="10"/>
  <c r="L201" i="10"/>
  <c r="L202" i="10"/>
  <c r="N206" i="10"/>
  <c r="M210" i="10"/>
  <c r="M211" i="10"/>
  <c r="L214" i="10"/>
  <c r="M215" i="10"/>
  <c r="M222" i="10"/>
  <c r="N224" i="10"/>
  <c r="N69" i="10"/>
  <c r="N70" i="10"/>
  <c r="N73" i="10"/>
  <c r="N74" i="10"/>
  <c r="N77" i="10"/>
  <c r="N78" i="10"/>
  <c r="N81" i="10"/>
  <c r="N82" i="10"/>
  <c r="N85" i="10"/>
  <c r="N86" i="10"/>
  <c r="N89" i="10"/>
  <c r="N90" i="10"/>
  <c r="N93" i="10"/>
  <c r="N94" i="10"/>
  <c r="N97" i="10"/>
  <c r="N98" i="10"/>
  <c r="N101" i="10"/>
  <c r="N102" i="10"/>
  <c r="N105" i="10"/>
  <c r="N106" i="10"/>
  <c r="N109" i="10"/>
  <c r="N110" i="10"/>
  <c r="N115" i="10"/>
  <c r="M118" i="10"/>
  <c r="N119" i="10"/>
  <c r="N122" i="10"/>
  <c r="L123" i="10"/>
  <c r="N134" i="10"/>
  <c r="L135" i="10"/>
  <c r="M138" i="10"/>
  <c r="M139" i="10"/>
  <c r="L142" i="10"/>
  <c r="M143" i="10"/>
  <c r="N147" i="10"/>
  <c r="M150" i="10"/>
  <c r="N151" i="10"/>
  <c r="N154" i="10"/>
  <c r="L161" i="10"/>
  <c r="L162" i="10"/>
  <c r="L163" i="10"/>
  <c r="L165" i="10"/>
  <c r="N166" i="10"/>
  <c r="L167" i="10"/>
  <c r="M170" i="10"/>
  <c r="M171" i="10"/>
  <c r="L174" i="10"/>
  <c r="M175" i="10"/>
  <c r="N179" i="10"/>
  <c r="M182" i="10"/>
  <c r="N183" i="10"/>
  <c r="N184" i="10"/>
  <c r="N186" i="10"/>
  <c r="L187" i="10"/>
  <c r="L193" i="10"/>
  <c r="L194" i="10"/>
  <c r="N198" i="10"/>
  <c r="L199" i="10"/>
  <c r="M202" i="10"/>
  <c r="M203" i="10"/>
  <c r="L206" i="10"/>
  <c r="M207" i="10"/>
  <c r="N210" i="10"/>
  <c r="N211" i="10"/>
  <c r="M214" i="10"/>
  <c r="N215" i="10"/>
  <c r="N216" i="10"/>
  <c r="L219" i="10"/>
  <c r="N222" i="10"/>
  <c r="M70" i="10"/>
  <c r="N139" i="10"/>
  <c r="L147" i="10"/>
  <c r="L159" i="10"/>
  <c r="N171" i="10"/>
  <c r="L179" i="10"/>
  <c r="L191" i="10"/>
  <c r="N203" i="10"/>
  <c r="L211" i="10"/>
  <c r="N214" i="10"/>
  <c r="L223" i="10"/>
  <c r="L68" i="10"/>
  <c r="L69" i="10"/>
  <c r="L72" i="10"/>
  <c r="L73" i="10"/>
  <c r="L76" i="10"/>
  <c r="L77" i="10"/>
  <c r="L80" i="10"/>
  <c r="L81" i="10"/>
  <c r="L84" i="10"/>
  <c r="L85" i="10"/>
  <c r="L88" i="10"/>
  <c r="L89" i="10"/>
  <c r="L92" i="10"/>
  <c r="L93" i="10"/>
  <c r="L96" i="10"/>
  <c r="L97" i="10"/>
  <c r="L100" i="10"/>
  <c r="L101" i="10"/>
  <c r="L104" i="10"/>
  <c r="L105" i="10"/>
  <c r="L108" i="10"/>
  <c r="L109" i="10"/>
  <c r="L112" i="10"/>
  <c r="L113" i="10"/>
  <c r="L114" i="10"/>
  <c r="N118" i="10"/>
  <c r="L126" i="10"/>
  <c r="M127" i="10"/>
  <c r="M159" i="10"/>
  <c r="L222" i="10"/>
  <c r="P148" i="18"/>
  <c r="Q131" i="18"/>
  <c r="P155" i="18"/>
  <c r="P173" i="18"/>
  <c r="P174" i="18"/>
  <c r="P177" i="18"/>
  <c r="P178" i="18"/>
  <c r="P181" i="18"/>
  <c r="P182" i="18"/>
  <c r="P185" i="18"/>
  <c r="P186" i="18"/>
  <c r="P189" i="18"/>
  <c r="P190" i="18"/>
  <c r="P193" i="18"/>
  <c r="P194" i="18"/>
  <c r="O147" i="18"/>
  <c r="P197" i="18"/>
  <c r="Q139" i="18"/>
  <c r="Q143" i="18"/>
  <c r="Q147" i="18"/>
  <c r="Q151" i="18"/>
  <c r="Q171" i="18"/>
  <c r="Q174" i="18"/>
  <c r="O173" i="18"/>
  <c r="O177" i="18"/>
  <c r="O181" i="18"/>
  <c r="P198" i="18"/>
  <c r="P202" i="18"/>
  <c r="P203" i="18"/>
  <c r="P206" i="18"/>
  <c r="P207" i="18"/>
  <c r="P209" i="18"/>
  <c r="P210" i="18"/>
  <c r="P213" i="18"/>
  <c r="P214" i="18"/>
  <c r="P217" i="18"/>
  <c r="P218" i="18"/>
  <c r="Q175" i="18"/>
  <c r="Q178" i="18"/>
  <c r="Q179" i="18"/>
  <c r="Q182" i="18"/>
  <c r="Q183" i="18"/>
  <c r="Q186" i="18"/>
  <c r="Q187" i="18"/>
  <c r="Q190" i="18"/>
  <c r="Q191" i="18"/>
  <c r="Q194" i="18"/>
  <c r="Q195" i="18"/>
  <c r="Q198" i="18"/>
  <c r="Q199" i="18"/>
  <c r="Q201" i="18"/>
  <c r="Q202" i="18"/>
  <c r="Q203" i="18"/>
  <c r="Q204" i="18"/>
  <c r="Q206" i="18"/>
  <c r="Q209" i="18"/>
  <c r="Q210" i="18"/>
  <c r="Q211" i="18"/>
  <c r="Q213" i="18"/>
  <c r="Q214" i="18"/>
  <c r="Q215" i="18"/>
  <c r="O185" i="18"/>
  <c r="O189" i="18"/>
  <c r="O193" i="18"/>
  <c r="O197" i="18"/>
  <c r="O202" i="18"/>
  <c r="O206" i="18"/>
  <c r="O209" i="18"/>
  <c r="O213" i="18"/>
  <c r="O217" i="18"/>
  <c r="Q217" i="18"/>
  <c r="Q219" i="18"/>
  <c r="Q55" i="18"/>
  <c r="Q207" i="18"/>
  <c r="O65" i="18"/>
  <c r="P53" i="18"/>
  <c r="P54" i="18"/>
  <c r="P65" i="18"/>
  <c r="P68" i="18"/>
  <c r="P69" i="18"/>
  <c r="O72" i="18"/>
  <c r="P73" i="18"/>
  <c r="O76" i="18"/>
  <c r="O84" i="18"/>
  <c r="O88" i="18"/>
  <c r="Q112" i="18"/>
  <c r="N141" i="10"/>
  <c r="M141" i="10"/>
  <c r="N149" i="10"/>
  <c r="M149" i="10"/>
  <c r="N157" i="10"/>
  <c r="M157" i="10"/>
  <c r="L79" i="10"/>
  <c r="L87" i="10"/>
  <c r="L95" i="10"/>
  <c r="L99" i="10"/>
  <c r="L103" i="10"/>
  <c r="L107" i="10"/>
  <c r="L111" i="10"/>
  <c r="M120" i="10"/>
  <c r="L120" i="10"/>
  <c r="M128" i="10"/>
  <c r="L128" i="10"/>
  <c r="L141" i="10"/>
  <c r="M144" i="10"/>
  <c r="L144" i="10"/>
  <c r="M152" i="10"/>
  <c r="L152" i="10"/>
  <c r="M168" i="10"/>
  <c r="L168" i="10"/>
  <c r="M208" i="10"/>
  <c r="L208" i="10"/>
  <c r="L70" i="10"/>
  <c r="M71" i="10"/>
  <c r="L74" i="10"/>
  <c r="M75" i="10"/>
  <c r="L78" i="10"/>
  <c r="M79" i="10"/>
  <c r="L82" i="10"/>
  <c r="M83" i="10"/>
  <c r="L86" i="10"/>
  <c r="M87" i="10"/>
  <c r="L90" i="10"/>
  <c r="M91" i="10"/>
  <c r="L94" i="10"/>
  <c r="M95" i="10"/>
  <c r="L98" i="10"/>
  <c r="M99" i="10"/>
  <c r="L102" i="10"/>
  <c r="M103" i="10"/>
  <c r="L106" i="10"/>
  <c r="M107" i="10"/>
  <c r="L110" i="10"/>
  <c r="M111" i="10"/>
  <c r="N113" i="10"/>
  <c r="M113" i="10"/>
  <c r="N120" i="10"/>
  <c r="N121" i="10"/>
  <c r="M121" i="10"/>
  <c r="N128" i="10"/>
  <c r="N129" i="10"/>
  <c r="M129" i="10"/>
  <c r="N137" i="10"/>
  <c r="M137" i="10"/>
  <c r="N144" i="10"/>
  <c r="N145" i="10"/>
  <c r="M145" i="10"/>
  <c r="N152" i="10"/>
  <c r="N153" i="10"/>
  <c r="M153" i="10"/>
  <c r="N161" i="10"/>
  <c r="M161" i="10"/>
  <c r="N168" i="10"/>
  <c r="N169" i="10"/>
  <c r="M169" i="10"/>
  <c r="N177" i="10"/>
  <c r="M177" i="10"/>
  <c r="N185" i="10"/>
  <c r="M185" i="10"/>
  <c r="N193" i="10"/>
  <c r="M193" i="10"/>
  <c r="N201" i="10"/>
  <c r="M201" i="10"/>
  <c r="N208" i="10"/>
  <c r="N209" i="10"/>
  <c r="M209" i="10"/>
  <c r="N217" i="10"/>
  <c r="M217" i="10"/>
  <c r="N225" i="10"/>
  <c r="M225" i="10"/>
  <c r="N117" i="10"/>
  <c r="M117" i="10"/>
  <c r="N125" i="10"/>
  <c r="M125" i="10"/>
  <c r="N133" i="10"/>
  <c r="M133" i="10"/>
  <c r="N165" i="10"/>
  <c r="M165" i="10"/>
  <c r="N173" i="10"/>
  <c r="M173" i="10"/>
  <c r="N181" i="10"/>
  <c r="M181" i="10"/>
  <c r="N189" i="10"/>
  <c r="M189" i="10"/>
  <c r="N197" i="10"/>
  <c r="M197" i="10"/>
  <c r="N205" i="10"/>
  <c r="M205" i="10"/>
  <c r="N213" i="10"/>
  <c r="M213" i="10"/>
  <c r="N221" i="10"/>
  <c r="M221" i="10"/>
  <c r="L71" i="10"/>
  <c r="L75" i="10"/>
  <c r="L83" i="10"/>
  <c r="L91" i="10"/>
  <c r="L125" i="10"/>
  <c r="L133" i="10"/>
  <c r="M136" i="10"/>
  <c r="L136" i="10"/>
  <c r="L149" i="10"/>
  <c r="L157" i="10"/>
  <c r="M160" i="10"/>
  <c r="L160" i="10"/>
  <c r="L173" i="10"/>
  <c r="M176" i="10"/>
  <c r="L176" i="10"/>
  <c r="M184" i="10"/>
  <c r="L184" i="10"/>
  <c r="L189" i="10"/>
  <c r="M192" i="10"/>
  <c r="L192" i="10"/>
  <c r="L197" i="10"/>
  <c r="M200" i="10"/>
  <c r="L200" i="10"/>
  <c r="L205" i="10"/>
  <c r="L213" i="10"/>
  <c r="M216" i="10"/>
  <c r="L216" i="10"/>
  <c r="L221" i="10"/>
  <c r="M224" i="10"/>
  <c r="L224" i="10"/>
  <c r="M116" i="10"/>
  <c r="L116" i="10"/>
  <c r="M124" i="10"/>
  <c r="L124" i="10"/>
  <c r="M132" i="10"/>
  <c r="L132" i="10"/>
  <c r="M140" i="10"/>
  <c r="L140" i="10"/>
  <c r="M148" i="10"/>
  <c r="L148" i="10"/>
  <c r="M156" i="10"/>
  <c r="L156" i="10"/>
  <c r="M164" i="10"/>
  <c r="L164" i="10"/>
  <c r="M172" i="10"/>
  <c r="L172" i="10"/>
  <c r="M180" i="10"/>
  <c r="L180" i="10"/>
  <c r="M188" i="10"/>
  <c r="L188" i="10"/>
  <c r="M196" i="10"/>
  <c r="L196" i="10"/>
  <c r="M204" i="10"/>
  <c r="L204" i="10"/>
  <c r="M212" i="10"/>
  <c r="L212" i="10"/>
  <c r="M220" i="10"/>
  <c r="L220" i="10"/>
  <c r="L225" i="10"/>
  <c r="Q96" i="18"/>
  <c r="O44" i="18"/>
  <c r="O48" i="18"/>
  <c r="O51" i="18"/>
  <c r="P91" i="18"/>
  <c r="P95" i="18"/>
  <c r="P102" i="18"/>
  <c r="P103" i="18"/>
  <c r="P107" i="18"/>
  <c r="P111" i="18"/>
  <c r="Q80" i="18"/>
  <c r="Q43" i="18"/>
  <c r="Q44" i="18"/>
  <c r="Q45" i="18"/>
  <c r="Q47" i="18"/>
  <c r="Q48" i="18"/>
  <c r="Q50" i="18"/>
  <c r="Q54" i="18"/>
  <c r="Q65" i="18"/>
  <c r="O107" i="18"/>
  <c r="O109" i="18"/>
  <c r="O111" i="18"/>
  <c r="P113" i="18"/>
  <c r="Q114" i="18"/>
  <c r="P116" i="18"/>
  <c r="Q121" i="18"/>
  <c r="O124" i="18"/>
  <c r="P125" i="18"/>
  <c r="O132" i="18"/>
  <c r="Q148" i="18"/>
  <c r="Q132" i="18"/>
  <c r="P133" i="18"/>
  <c r="Q134" i="18"/>
  <c r="O136" i="18"/>
  <c r="P137" i="18"/>
  <c r="O140" i="18"/>
  <c r="O144" i="18"/>
  <c r="Q155" i="18"/>
  <c r="P130" i="18"/>
  <c r="P131" i="18"/>
  <c r="P149" i="18"/>
  <c r="O152" i="18"/>
  <c r="O156" i="18"/>
  <c r="O118" i="18"/>
  <c r="P118" i="18"/>
  <c r="P119" i="18"/>
  <c r="O119" i="18"/>
  <c r="Q122" i="18"/>
  <c r="O95" i="18"/>
  <c r="P97" i="18"/>
  <c r="Q98" i="18"/>
  <c r="O100" i="18"/>
  <c r="O104" i="18"/>
  <c r="Q110" i="18"/>
  <c r="Q119" i="18"/>
  <c r="O79" i="18"/>
  <c r="P81" i="18"/>
  <c r="Q82" i="18"/>
  <c r="P89" i="18"/>
  <c r="O92" i="18"/>
  <c r="O62" i="18"/>
  <c r="P63" i="18"/>
  <c r="P75" i="18"/>
  <c r="P79" i="18"/>
  <c r="P45" i="18"/>
  <c r="O54" i="18"/>
  <c r="P56" i="18"/>
  <c r="Q57" i="18"/>
  <c r="O59" i="18"/>
  <c r="P60" i="18"/>
  <c r="Q42" i="18"/>
  <c r="O58" i="18"/>
  <c r="Q60" i="18"/>
  <c r="Q70" i="18"/>
  <c r="P100" i="18"/>
  <c r="O115" i="18"/>
  <c r="O135" i="18"/>
  <c r="Q137" i="18"/>
  <c r="P141" i="18"/>
  <c r="Q141" i="18"/>
  <c r="O43" i="18"/>
  <c r="O47" i="18"/>
  <c r="O50" i="18"/>
  <c r="Q51" i="18"/>
  <c r="P52" i="18"/>
  <c r="Q53" i="18"/>
  <c r="O55" i="18"/>
  <c r="P57" i="18"/>
  <c r="P58" i="18"/>
  <c r="O63" i="18"/>
  <c r="Q63" i="18"/>
  <c r="Q64" i="18"/>
  <c r="O66" i="18"/>
  <c r="O70" i="18"/>
  <c r="O71" i="18"/>
  <c r="Q73" i="18"/>
  <c r="Q74" i="18"/>
  <c r="P77" i="18"/>
  <c r="P82" i="18"/>
  <c r="P83" i="18"/>
  <c r="Q84" i="18"/>
  <c r="P85" i="18"/>
  <c r="Q86" i="18"/>
  <c r="P98" i="18"/>
  <c r="P99" i="18"/>
  <c r="Q100" i="18"/>
  <c r="P101" i="18"/>
  <c r="Q102" i="18"/>
  <c r="P105" i="18"/>
  <c r="Q105" i="18"/>
  <c r="O116" i="18"/>
  <c r="Q116" i="18"/>
  <c r="Q46" i="18"/>
  <c r="O57" i="18"/>
  <c r="Q61" i="18"/>
  <c r="O83" i="18"/>
  <c r="P84" i="18"/>
  <c r="O99" i="18"/>
  <c r="O134" i="18"/>
  <c r="Q138" i="18"/>
  <c r="P43" i="18"/>
  <c r="P44" i="18"/>
  <c r="P47" i="18"/>
  <c r="P48" i="18"/>
  <c r="P50" i="18"/>
  <c r="P55" i="18"/>
  <c r="Q58" i="18"/>
  <c r="Q66" i="18"/>
  <c r="P67" i="18"/>
  <c r="Q68" i="18"/>
  <c r="P70" i="18"/>
  <c r="P71" i="18"/>
  <c r="O75" i="18"/>
  <c r="O77" i="18"/>
  <c r="Q77" i="18"/>
  <c r="Q78" i="18"/>
  <c r="O80" i="18"/>
  <c r="Q83" i="18"/>
  <c r="O86" i="18"/>
  <c r="O87" i="18"/>
  <c r="Q89" i="18"/>
  <c r="Q90" i="18"/>
  <c r="P93" i="18"/>
  <c r="Q93" i="18"/>
  <c r="O112" i="18"/>
  <c r="Q115" i="18"/>
  <c r="O123" i="18"/>
  <c r="O125" i="18"/>
  <c r="Q125" i="18"/>
  <c r="Q126" i="18"/>
  <c r="O128" i="18"/>
  <c r="Q128" i="18"/>
  <c r="Q150" i="18"/>
  <c r="P153" i="18"/>
  <c r="Q153" i="18"/>
  <c r="P123" i="18"/>
  <c r="O127" i="18"/>
  <c r="P129" i="18"/>
  <c r="Q130" i="18"/>
  <c r="P134" i="18"/>
  <c r="P135" i="18"/>
  <c r="O139" i="18"/>
  <c r="O141" i="18"/>
  <c r="Q142" i="18"/>
  <c r="O150" i="18"/>
  <c r="O151" i="18"/>
  <c r="Q154" i="18"/>
  <c r="P157" i="18"/>
  <c r="Q218" i="18"/>
  <c r="P86" i="18"/>
  <c r="P87" i="18"/>
  <c r="O91" i="18"/>
  <c r="O93" i="18"/>
  <c r="Q94" i="18"/>
  <c r="O96" i="18"/>
  <c r="Q99" i="18"/>
  <c r="O102" i="18"/>
  <c r="O103" i="18"/>
  <c r="Q106" i="18"/>
  <c r="O108" i="18"/>
  <c r="P109" i="18"/>
  <c r="Q111" i="18"/>
  <c r="P114" i="18"/>
  <c r="P115" i="18"/>
  <c r="P117" i="18"/>
  <c r="Q118" i="18"/>
  <c r="O120" i="18"/>
  <c r="P121" i="18"/>
  <c r="Q123" i="18"/>
  <c r="P127" i="18"/>
  <c r="O131" i="18"/>
  <c r="P132" i="18"/>
  <c r="Q135" i="18"/>
  <c r="P139" i="18"/>
  <c r="O143" i="18"/>
  <c r="Q144" i="18"/>
  <c r="P145" i="18"/>
  <c r="Q146" i="18"/>
  <c r="O148" i="18"/>
  <c r="P150" i="18"/>
  <c r="P151" i="18"/>
  <c r="O155" i="18"/>
  <c r="O157" i="18"/>
  <c r="Q157" i="18"/>
  <c r="Q158" i="18"/>
  <c r="P171" i="18"/>
  <c r="Q172" i="18"/>
  <c r="Q173" i="18"/>
  <c r="O174" i="18"/>
  <c r="P175" i="18"/>
  <c r="Q176" i="18"/>
  <c r="Q177" i="18"/>
  <c r="O178" i="18"/>
  <c r="P179" i="18"/>
  <c r="Q180" i="18"/>
  <c r="Q181" i="18"/>
  <c r="O182" i="18"/>
  <c r="P183" i="18"/>
  <c r="Q184" i="18"/>
  <c r="Q185" i="18"/>
  <c r="O186" i="18"/>
  <c r="P187" i="18"/>
  <c r="Q188" i="18"/>
  <c r="Q189" i="18"/>
  <c r="O190" i="18"/>
  <c r="P191" i="18"/>
  <c r="Q192" i="18"/>
  <c r="Q193" i="18"/>
  <c r="O194" i="18"/>
  <c r="P195" i="18"/>
  <c r="Q196" i="18"/>
  <c r="Q197" i="18"/>
  <c r="O198" i="18"/>
  <c r="P199" i="18"/>
  <c r="Q200" i="18"/>
  <c r="P201" i="18"/>
  <c r="O203" i="18"/>
  <c r="P204" i="18"/>
  <c r="Q205" i="18"/>
  <c r="O207" i="18"/>
  <c r="Q208" i="18"/>
  <c r="O210" i="18"/>
  <c r="P211" i="18"/>
  <c r="Q212" i="18"/>
  <c r="O214" i="18"/>
  <c r="P215" i="18"/>
  <c r="Q216" i="18"/>
  <c r="O218" i="18"/>
  <c r="P219" i="18"/>
  <c r="O212" i="18"/>
  <c r="O216" i="18"/>
  <c r="O211" i="18"/>
  <c r="P212" i="18"/>
  <c r="P216" i="18"/>
  <c r="O219" i="18"/>
  <c r="O205" i="18"/>
  <c r="O208" i="18"/>
  <c r="O201" i="18"/>
  <c r="O204" i="18"/>
  <c r="P205" i="18"/>
  <c r="P208" i="18"/>
  <c r="O176" i="18"/>
  <c r="O184" i="18"/>
  <c r="O192" i="18"/>
  <c r="O200" i="18"/>
  <c r="O171" i="18"/>
  <c r="P172" i="18"/>
  <c r="O175" i="18"/>
  <c r="P176" i="18"/>
  <c r="O179" i="18"/>
  <c r="P180" i="18"/>
  <c r="O183" i="18"/>
  <c r="P184" i="18"/>
  <c r="O187" i="18"/>
  <c r="P188" i="18"/>
  <c r="O191" i="18"/>
  <c r="P192" i="18"/>
  <c r="O195" i="18"/>
  <c r="P196" i="18"/>
  <c r="O199" i="18"/>
  <c r="P200" i="18"/>
  <c r="O172" i="18"/>
  <c r="O180" i="18"/>
  <c r="O188" i="18"/>
  <c r="O196" i="18"/>
  <c r="O42" i="18"/>
  <c r="O46" i="18"/>
  <c r="Q49" i="18"/>
  <c r="O52" i="18"/>
  <c r="P59" i="18"/>
  <c r="O61" i="18"/>
  <c r="O67" i="18"/>
  <c r="P72" i="18"/>
  <c r="O74" i="18"/>
  <c r="O81" i="18"/>
  <c r="P88" i="18"/>
  <c r="O90" i="18"/>
  <c r="O97" i="18"/>
  <c r="P104" i="18"/>
  <c r="O106" i="18"/>
  <c r="O113" i="18"/>
  <c r="P120" i="18"/>
  <c r="O122" i="18"/>
  <c r="O129" i="18"/>
  <c r="P136" i="18"/>
  <c r="O138" i="18"/>
  <c r="O158" i="18"/>
  <c r="O145" i="18"/>
  <c r="P152" i="18"/>
  <c r="O154" i="18"/>
  <c r="P42" i="18"/>
  <c r="O45" i="18"/>
  <c r="P46" i="18"/>
  <c r="O49" i="18"/>
  <c r="Q52" i="18"/>
  <c r="O56" i="18"/>
  <c r="Q59" i="18"/>
  <c r="P61" i="18"/>
  <c r="P62" i="18"/>
  <c r="O64" i="18"/>
  <c r="Q67" i="18"/>
  <c r="O69" i="18"/>
  <c r="Q72" i="18"/>
  <c r="P74" i="18"/>
  <c r="P76" i="18"/>
  <c r="O78" i="18"/>
  <c r="Q81" i="18"/>
  <c r="O85" i="18"/>
  <c r="Q88" i="18"/>
  <c r="P90" i="18"/>
  <c r="P92" i="18"/>
  <c r="O94" i="18"/>
  <c r="Q97" i="18"/>
  <c r="O101" i="18"/>
  <c r="Q104" i="18"/>
  <c r="P106" i="18"/>
  <c r="P108" i="18"/>
  <c r="O110" i="18"/>
  <c r="Q113" i="18"/>
  <c r="O117" i="18"/>
  <c r="Q120" i="18"/>
  <c r="P122" i="18"/>
  <c r="P124" i="18"/>
  <c r="O126" i="18"/>
  <c r="Q129" i="18"/>
  <c r="O133" i="18"/>
  <c r="Q136" i="18"/>
  <c r="P138" i="18"/>
  <c r="P140" i="18"/>
  <c r="O142" i="18"/>
  <c r="Q145" i="18"/>
  <c r="O149" i="18"/>
  <c r="Q152" i="18"/>
  <c r="P154" i="18"/>
  <c r="P156" i="18"/>
  <c r="P49" i="18"/>
  <c r="P51" i="18"/>
  <c r="O53" i="18"/>
  <c r="Q56" i="18"/>
  <c r="O60" i="18"/>
  <c r="Q62" i="18"/>
  <c r="P64" i="18"/>
  <c r="P66" i="18"/>
  <c r="O68" i="18"/>
  <c r="Q69" i="18"/>
  <c r="O73" i="18"/>
  <c r="Q76" i="18"/>
  <c r="P78" i="18"/>
  <c r="P80" i="18"/>
  <c r="O82" i="18"/>
  <c r="Q85" i="18"/>
  <c r="O89" i="18"/>
  <c r="Q92" i="18"/>
  <c r="P94" i="18"/>
  <c r="P96" i="18"/>
  <c r="O98" i="18"/>
  <c r="Q101" i="18"/>
  <c r="O105" i="18"/>
  <c r="Q108" i="18"/>
  <c r="P110" i="18"/>
  <c r="P112" i="18"/>
  <c r="O114" i="18"/>
  <c r="Q117" i="18"/>
  <c r="O121" i="18"/>
  <c r="Q124" i="18"/>
  <c r="P126" i="18"/>
  <c r="P128" i="18"/>
  <c r="O130" i="18"/>
  <c r="Q133" i="18"/>
  <c r="O137" i="18"/>
  <c r="Q140" i="18"/>
  <c r="P142" i="18"/>
  <c r="P144" i="18"/>
  <c r="O146" i="18"/>
  <c r="Q149" i="18"/>
  <c r="O153" i="18"/>
  <c r="Q156" i="18"/>
  <c r="P158" i="18"/>
  <c r="L223" i="18" l="1"/>
  <c r="N170" i="18"/>
  <c r="N169" i="18"/>
  <c r="N168" i="18"/>
  <c r="N167" i="18"/>
  <c r="N166" i="18"/>
  <c r="N165" i="18"/>
  <c r="N164" i="18"/>
  <c r="N162" i="18"/>
  <c r="N161" i="18"/>
  <c r="N160" i="18"/>
  <c r="N159" i="18"/>
  <c r="N41" i="18"/>
  <c r="N40" i="18"/>
  <c r="N39" i="18"/>
  <c r="N38" i="18"/>
  <c r="N37" i="18"/>
  <c r="N36" i="18"/>
  <c r="N35" i="18"/>
  <c r="N34" i="18"/>
  <c r="N33" i="18"/>
  <c r="N32" i="18"/>
  <c r="N31" i="18"/>
  <c r="N30" i="18"/>
  <c r="N29" i="18"/>
  <c r="N28" i="18"/>
  <c r="N27" i="18"/>
  <c r="N26" i="18"/>
  <c r="N25" i="18"/>
  <c r="N24" i="18"/>
  <c r="N23" i="18"/>
  <c r="N22" i="18"/>
  <c r="N21" i="18"/>
  <c r="N20" i="18"/>
  <c r="N19" i="18"/>
  <c r="N18" i="18"/>
  <c r="N17" i="18"/>
  <c r="N16" i="18"/>
  <c r="N15" i="18"/>
  <c r="N14" i="18"/>
  <c r="N13" i="18"/>
  <c r="N11" i="18"/>
  <c r="N10" i="18"/>
  <c r="N9" i="18"/>
  <c r="N8" i="18"/>
  <c r="N7" i="18"/>
  <c r="N6" i="18"/>
  <c r="N5" i="18"/>
  <c r="N4" i="18"/>
  <c r="O4" i="18" l="1"/>
  <c r="P4" i="18"/>
  <c r="Q4" i="18"/>
  <c r="P8" i="18"/>
  <c r="O8" i="18"/>
  <c r="Q8" i="18"/>
  <c r="P16" i="18"/>
  <c r="O16" i="18"/>
  <c r="Q16" i="18"/>
  <c r="P24" i="18"/>
  <c r="O24" i="18"/>
  <c r="Q24" i="18"/>
  <c r="O28" i="18"/>
  <c r="Q28" i="18"/>
  <c r="P28" i="18"/>
  <c r="O32" i="18"/>
  <c r="P32" i="18"/>
  <c r="Q32" i="18"/>
  <c r="O36" i="18"/>
  <c r="Q36" i="18"/>
  <c r="P36" i="18"/>
  <c r="O40" i="18"/>
  <c r="Q40" i="18"/>
  <c r="P40" i="18"/>
  <c r="O161" i="18"/>
  <c r="P161" i="18"/>
  <c r="Q161" i="18"/>
  <c r="P166" i="18"/>
  <c r="Q166" i="18"/>
  <c r="O166" i="18"/>
  <c r="Q170" i="18"/>
  <c r="O170" i="18"/>
  <c r="P170" i="18"/>
  <c r="O7" i="18"/>
  <c r="P7" i="18"/>
  <c r="Q7" i="18"/>
  <c r="P5" i="18"/>
  <c r="Q5" i="18"/>
  <c r="O5" i="18"/>
  <c r="P20" i="18"/>
  <c r="O20" i="18"/>
  <c r="Q20" i="18"/>
  <c r="Q9" i="18"/>
  <c r="P9" i="18"/>
  <c r="O9" i="18"/>
  <c r="P13" i="18"/>
  <c r="O13" i="18"/>
  <c r="Q13" i="18"/>
  <c r="Q17" i="18"/>
  <c r="O17" i="18"/>
  <c r="P17" i="18"/>
  <c r="P21" i="18"/>
  <c r="O21" i="18"/>
  <c r="Q21" i="18"/>
  <c r="Q25" i="18"/>
  <c r="P25" i="18"/>
  <c r="O25" i="18"/>
  <c r="Q29" i="18"/>
  <c r="O29" i="18"/>
  <c r="P29" i="18"/>
  <c r="Q33" i="18"/>
  <c r="P33" i="18"/>
  <c r="O33" i="18"/>
  <c r="Q37" i="18"/>
  <c r="O37" i="18"/>
  <c r="P37" i="18"/>
  <c r="Q41" i="18"/>
  <c r="P41" i="18"/>
  <c r="O41" i="18"/>
  <c r="Q162" i="18"/>
  <c r="O162" i="18"/>
  <c r="P162" i="18"/>
  <c r="P167" i="18"/>
  <c r="Q167" i="18"/>
  <c r="O167" i="18"/>
  <c r="P6" i="18"/>
  <c r="Q6" i="18"/>
  <c r="O6" i="18"/>
  <c r="Q10" i="18"/>
  <c r="O10" i="18"/>
  <c r="P10" i="18"/>
  <c r="P14" i="18"/>
  <c r="Q14" i="18"/>
  <c r="O14" i="18"/>
  <c r="Q18" i="18"/>
  <c r="P18" i="18"/>
  <c r="O18" i="18"/>
  <c r="P22" i="18"/>
  <c r="Q22" i="18"/>
  <c r="O22" i="18"/>
  <c r="Q26" i="18"/>
  <c r="P26" i="18"/>
  <c r="O26" i="18"/>
  <c r="Q30" i="18"/>
  <c r="P30" i="18"/>
  <c r="O30" i="18"/>
  <c r="Q34" i="18"/>
  <c r="P34" i="18"/>
  <c r="O34" i="18"/>
  <c r="Q38" i="18"/>
  <c r="P38" i="18"/>
  <c r="O38" i="18"/>
  <c r="Q159" i="18"/>
  <c r="P159" i="18"/>
  <c r="O159" i="18"/>
  <c r="O164" i="18"/>
  <c r="Q164" i="18"/>
  <c r="P164" i="18"/>
  <c r="Q168" i="18"/>
  <c r="O168" i="18"/>
  <c r="P168" i="18"/>
  <c r="O11" i="18"/>
  <c r="Q11" i="18"/>
  <c r="P11" i="18"/>
  <c r="P15" i="18"/>
  <c r="O15" i="18"/>
  <c r="Q15" i="18"/>
  <c r="Q19" i="18"/>
  <c r="O19" i="18"/>
  <c r="P19" i="18"/>
  <c r="P23" i="18"/>
  <c r="Q23" i="18"/>
  <c r="O23" i="18"/>
  <c r="Q27" i="18"/>
  <c r="P27" i="18"/>
  <c r="O27" i="18"/>
  <c r="Q31" i="18"/>
  <c r="O31" i="18"/>
  <c r="P31" i="18"/>
  <c r="O35" i="18"/>
  <c r="Q35" i="18"/>
  <c r="P35" i="18"/>
  <c r="Q39" i="18"/>
  <c r="P39" i="18"/>
  <c r="O39" i="18"/>
  <c r="Q160" i="18"/>
  <c r="O160" i="18"/>
  <c r="P160" i="18"/>
  <c r="O165" i="18"/>
  <c r="Q165" i="18"/>
  <c r="P165" i="18"/>
  <c r="O169" i="18"/>
  <c r="Q169" i="18"/>
  <c r="P169" i="18"/>
  <c r="N163" i="18"/>
  <c r="Q163" i="18" l="1"/>
  <c r="P163" i="18"/>
  <c r="O163" i="18"/>
  <c r="K3" i="10"/>
  <c r="N3" i="10" l="1"/>
  <c r="M3" i="10"/>
  <c r="L3" i="10"/>
  <c r="H47" i="10" l="1"/>
  <c r="I47" i="10"/>
  <c r="J47" i="10"/>
  <c r="K4" i="10" l="1"/>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L63" i="10" l="1"/>
  <c r="M63" i="10"/>
  <c r="N63" i="10"/>
  <c r="L55" i="10"/>
  <c r="M55" i="10"/>
  <c r="N55" i="10"/>
  <c r="L47" i="10"/>
  <c r="M47" i="10"/>
  <c r="N47" i="10"/>
  <c r="L39" i="10"/>
  <c r="M39" i="10"/>
  <c r="N39" i="10"/>
  <c r="L31" i="10"/>
  <c r="M31" i="10"/>
  <c r="N31" i="10"/>
  <c r="L23" i="10"/>
  <c r="M23" i="10"/>
  <c r="N23" i="10"/>
  <c r="L15" i="10"/>
  <c r="M15" i="10"/>
  <c r="N15" i="10"/>
  <c r="L7" i="10"/>
  <c r="M7" i="10"/>
  <c r="N7" i="10"/>
  <c r="N62" i="10"/>
  <c r="L62" i="10"/>
  <c r="M62" i="10"/>
  <c r="N54" i="10"/>
  <c r="L54" i="10"/>
  <c r="M54" i="10"/>
  <c r="N46" i="10"/>
  <c r="L46" i="10"/>
  <c r="M46" i="10"/>
  <c r="N38" i="10"/>
  <c r="L38" i="10"/>
  <c r="M38" i="10"/>
  <c r="N30" i="10"/>
  <c r="L30" i="10"/>
  <c r="M30" i="10"/>
  <c r="N22" i="10"/>
  <c r="L22" i="10"/>
  <c r="M22" i="10"/>
  <c r="N14" i="10"/>
  <c r="L14" i="10"/>
  <c r="M14" i="10"/>
  <c r="N10" i="10"/>
  <c r="L10" i="10"/>
  <c r="M10" i="10"/>
  <c r="M65" i="10"/>
  <c r="N65" i="10"/>
  <c r="L65" i="10"/>
  <c r="M61" i="10"/>
  <c r="N61" i="10"/>
  <c r="L61" i="10"/>
  <c r="M57" i="10"/>
  <c r="N57" i="10"/>
  <c r="L57" i="10"/>
  <c r="M53" i="10"/>
  <c r="N53" i="10"/>
  <c r="L53" i="10"/>
  <c r="M49" i="10"/>
  <c r="N49" i="10"/>
  <c r="L49" i="10"/>
  <c r="M45" i="10"/>
  <c r="N45" i="10"/>
  <c r="L45" i="10"/>
  <c r="M41" i="10"/>
  <c r="N41" i="10"/>
  <c r="L41" i="10"/>
  <c r="M37" i="10"/>
  <c r="N37" i="10"/>
  <c r="L37" i="10"/>
  <c r="M33" i="10"/>
  <c r="N33" i="10"/>
  <c r="L33" i="10"/>
  <c r="M29" i="10"/>
  <c r="N29" i="10"/>
  <c r="L29" i="10"/>
  <c r="M25" i="10"/>
  <c r="N25" i="10"/>
  <c r="L25" i="10"/>
  <c r="M21" i="10"/>
  <c r="N21" i="10"/>
  <c r="L21" i="10"/>
  <c r="M17" i="10"/>
  <c r="N17" i="10"/>
  <c r="L17" i="10"/>
  <c r="M13" i="10"/>
  <c r="N13" i="10"/>
  <c r="L13" i="10"/>
  <c r="M9" i="10"/>
  <c r="N9" i="10"/>
  <c r="L9" i="10"/>
  <c r="M5" i="10"/>
  <c r="N5" i="10"/>
  <c r="L5" i="10"/>
  <c r="L67" i="10"/>
  <c r="M67" i="10"/>
  <c r="N67" i="10"/>
  <c r="L59" i="10"/>
  <c r="M59" i="10"/>
  <c r="N59" i="10"/>
  <c r="L51" i="10"/>
  <c r="M51" i="10"/>
  <c r="N51" i="10"/>
  <c r="L43" i="10"/>
  <c r="M43" i="10"/>
  <c r="N43" i="10"/>
  <c r="L35" i="10"/>
  <c r="M35" i="10"/>
  <c r="N35" i="10"/>
  <c r="L27" i="10"/>
  <c r="M27" i="10"/>
  <c r="N27" i="10"/>
  <c r="L19" i="10"/>
  <c r="M19" i="10"/>
  <c r="N19" i="10"/>
  <c r="L11" i="10"/>
  <c r="M11" i="10"/>
  <c r="N11" i="10"/>
  <c r="N66" i="10"/>
  <c r="L66" i="10"/>
  <c r="M66" i="10"/>
  <c r="N58" i="10"/>
  <c r="L58" i="10"/>
  <c r="M58" i="10"/>
  <c r="N50" i="10"/>
  <c r="L50" i="10"/>
  <c r="M50" i="10"/>
  <c r="N42" i="10"/>
  <c r="L42" i="10"/>
  <c r="M42" i="10"/>
  <c r="N34" i="10"/>
  <c r="L34" i="10"/>
  <c r="M34" i="10"/>
  <c r="N26" i="10"/>
  <c r="L26" i="10"/>
  <c r="M26" i="10"/>
  <c r="N18" i="10"/>
  <c r="L18" i="10"/>
  <c r="M18" i="10"/>
  <c r="N6" i="10"/>
  <c r="L6" i="10"/>
  <c r="M6" i="10"/>
  <c r="L64" i="10"/>
  <c r="M64" i="10"/>
  <c r="N64" i="10"/>
  <c r="L60" i="10"/>
  <c r="M60" i="10"/>
  <c r="N60" i="10"/>
  <c r="L56" i="10"/>
  <c r="M56" i="10"/>
  <c r="N56" i="10"/>
  <c r="L52" i="10"/>
  <c r="M52" i="10"/>
  <c r="N52" i="10"/>
  <c r="L48" i="10"/>
  <c r="M48" i="10"/>
  <c r="N48" i="10"/>
  <c r="L44" i="10"/>
  <c r="M44" i="10"/>
  <c r="N44" i="10"/>
  <c r="L40" i="10"/>
  <c r="M40" i="10"/>
  <c r="N40" i="10"/>
  <c r="L36" i="10"/>
  <c r="M36" i="10"/>
  <c r="N36" i="10"/>
  <c r="L32" i="10"/>
  <c r="M32" i="10"/>
  <c r="N32" i="10"/>
  <c r="L28" i="10"/>
  <c r="M28" i="10"/>
  <c r="N28" i="10"/>
  <c r="L24" i="10"/>
  <c r="M24" i="10"/>
  <c r="N24" i="10"/>
  <c r="L20" i="10"/>
  <c r="M20" i="10"/>
  <c r="N20" i="10"/>
  <c r="L16" i="10"/>
  <c r="M16" i="10"/>
  <c r="N16" i="10"/>
  <c r="L12" i="10"/>
  <c r="M12" i="10"/>
  <c r="N12" i="10"/>
  <c r="L8" i="10"/>
  <c r="M8" i="10"/>
  <c r="N8" i="10"/>
  <c r="L4" i="10"/>
  <c r="M4" i="10"/>
  <c r="N4" i="10"/>
</calcChain>
</file>

<file path=xl/sharedStrings.xml><?xml version="1.0" encoding="utf-8"?>
<sst xmlns="http://schemas.openxmlformats.org/spreadsheetml/2006/main" count="1190" uniqueCount="324">
  <si>
    <t>CRITERIOS</t>
  </si>
  <si>
    <t>COTIZACIONES</t>
  </si>
  <si>
    <t>PROCESO FORMULACIÓN</t>
  </si>
  <si>
    <t>ITEM</t>
  </si>
  <si>
    <t>UNIDAD DE MEDIDA</t>
  </si>
  <si>
    <t>MEDIA GEOMETRICA</t>
  </si>
  <si>
    <t>DESVIACIÓN</t>
  </si>
  <si>
    <t>% DISPERSIÓN</t>
  </si>
  <si>
    <t>MEDIANA</t>
  </si>
  <si>
    <t>PROMEDIO</t>
  </si>
  <si>
    <t>PROCESO PLANEACIÓN ESTRATÉGICA
ANEXO 1 . DOCUMENTO DE VALIDACIÓN DE PRECIOS DE REFERENCIA</t>
  </si>
  <si>
    <t>Versión: 3</t>
  </si>
  <si>
    <t>Fecha: Memo I2023013828 - 15/05/2023</t>
  </si>
  <si>
    <t>INSTRUCCIONES DE DILIGENCIAMIENTO ANEXO 1. DOCUMENTO DE VALIDACIÓN PRECIOS DE REFERENCIA</t>
  </si>
  <si>
    <t>Favor diligenciar la información del anexo en la hoja que corresponde al nombre de la metodología (PROMEDIO, MEDIANA o MEDIA GEOMÉTRICA) que se definió por parte de la dependencia para el cálculo del precio de referencia, por ejemplo: si se define por metodología de PROMEDIO la información se debe registrar en la hoja denominada "PROMEDIO" únicamente.</t>
  </si>
  <si>
    <t>1. #: escriba el número del ítem establecido por el equipo técnico.</t>
  </si>
  <si>
    <t>2. ELEMENTO: escriba el nombre de elemento (Ej. Pañitos húmedos).</t>
  </si>
  <si>
    <t>3. DESCRIPCIÓN DEL ELEMENTO: escriba las características técnicas mínimas del elemento. (Ej. Toallitas húmedas para niña-o para complementar la rutina de higiene después de cada cambio de pañal. Son 3 en 1 porque humectan, protegen y limpian en cada uso. Con extracto de avena y vitamina E. 100 unidades).</t>
  </si>
  <si>
    <t>4. UNIDAD DE MEDIDA: escriba y establezca la unidad de medida (Ej. Paquete).</t>
  </si>
  <si>
    <t>5. VALOR  ANTES DE IVA: escriba los valores sin IVA establecidos en la cotización.</t>
  </si>
  <si>
    <t>6. VALOR INCLUIDO IVA: escriba los valores con IVA establecidos en la cotización.</t>
  </si>
  <si>
    <t>7 NOMBRE EMPRESA 1: escriba el nombre de empresa que provee en valor de ítem.</t>
  </si>
  <si>
    <t>8. NIT DE LA EMPRESA: escriba el número del NIT de la empresa que provee en valor de ítem.</t>
  </si>
  <si>
    <t>9. VALOR ANTES DE IVA: escriba los valores sin IVA establecidos en la cotización.</t>
  </si>
  <si>
    <t>10. VALOR INCLUIDO IVA: escriba los valores con IVA establecidos en la cotización.</t>
  </si>
  <si>
    <t>11. NOMBRE EMPRESA 2: escriba el nombre de empresa que provee en valor de ítem.</t>
  </si>
  <si>
    <t>12. NIT DE LA EMPRESA: escriba el número del NIT de la empresa que provee en valor de ítem.</t>
  </si>
  <si>
    <t>13. VALOR ANTES DE IVA: escriba los valores sin IVA establecidos en la cotización.</t>
  </si>
  <si>
    <t>14. VALOR INCLUIDO IVA: escriba los valores con IVA establecidos en la cotización.</t>
  </si>
  <si>
    <t>15. NOMBRE EMPRESA 3: escriba el nombre de empresa que provee en valor de ítem.</t>
  </si>
  <si>
    <t>16. NIT DE LA EMPRESA: escriba el número del NIT de la empresa que provee en valor de ítem.</t>
  </si>
  <si>
    <t>17. VALOR ANTES DE IVA: escriba los valores sin IVA establecidos en la cotización.</t>
  </si>
  <si>
    <t>18. VALOR INCLUIDO IVA: escriba los valores con IVA establecidos en la cotización.</t>
  </si>
  <si>
    <t>19. NOMBRE EMPRESA 4: escriba el nombre de empresa que provee en valor de ítem.</t>
  </si>
  <si>
    <t>20. NIT DE LA EMPRESA: escriba el número del NIT de la empresa que provee en valor de ítem.</t>
  </si>
  <si>
    <t>21. VALOR ANTES DE IVA: escriba los valores sin IVA establecidos en la cotización.</t>
  </si>
  <si>
    <t>22. VALOR INCLUIDO IVA: escriba los valores con IVA establecidos en la cotización.</t>
  </si>
  <si>
    <t>23. NOMBRE EMPRESA 5: escriba el nombre de empresa que provee en valor de ítem.</t>
  </si>
  <si>
    <t>24 NIT DE LA EMPRESA: escriba el número del NIT de la empresa que provee en valor de ítem.</t>
  </si>
  <si>
    <t>PROCESO FORMULACIÓN*</t>
  </si>
  <si>
    <t>25. PROMEDIO - MEDIANA - MEDIA GEOMÉTRICA: este campo se encuentra formulado, por lo anterior no modificar o ajustar.</t>
  </si>
  <si>
    <t>26. DESVIACIÓN: este campo se encuentra formulado, por lo anterior no modificar o ajustar.</t>
  </si>
  <si>
    <t>27. % DESVIACIÓN: este campo se encuentra formulado, por lo anterior no modificar o ajustar.</t>
  </si>
  <si>
    <t>28. TECHO - TUNEL ALTO: este campo se encuentra formulado, por lo anterior no modificar o ajustar.</t>
  </si>
  <si>
    <t>29. PISO - TUNEL BAJO: este campo se encuentra formulado, por lo anterior no modificar o ajustar.</t>
  </si>
  <si>
    <t>RECHAZO POR RANGO*</t>
  </si>
  <si>
    <t>30. PRECIO 1: este campo se encuentra formulado, por lo anterior no modificar o ajustar.</t>
  </si>
  <si>
    <t>31. PRECIO 2: este campo se encuentra formulado, por lo anterior no modificar o ajustar.</t>
  </si>
  <si>
    <t>32. PRECIO 3: este campo se encuentra formulado, por lo anterior no modificar o ajustar.</t>
  </si>
  <si>
    <t>33. PRECIO 4: este campo se encuentra formulado, por lo anterior no modificar o ajustar.</t>
  </si>
  <si>
    <t>34. PRECIO 5: este campo se encuentra formulado, por lo anterior no modificar o ajustar.</t>
  </si>
  <si>
    <t>PRECIO REFERENCIA*</t>
  </si>
  <si>
    <t>35. PROMEDIO - MEDIANA - MEDIA GEOMÉTRICA: este campo se encuentra formulado, por lo anterior no modificar o ajustar.</t>
  </si>
  <si>
    <t>* Para los cálculos establecidos en los campos de PROCESO DE FORMULACIÓN, RECHAZO POR RANGO y PRECIOS DE REFERENCIA, el área técnica debe analizar y justificar la metodología utilizada y de esta forma utilizar la hoja que corresponda a la metodología elegida "PROMEDIO, MEDIANA o MEDIA GEOMÉTRICA".</t>
  </si>
  <si>
    <t>Se reitera no modificar parcial o total frente a la formulación del documento, con excepción de incluir más campos en COTIZACIONES y RECHAZO POR RANGO cuando se cuente con más de cinco (5) cotizaciones, de ser así tener en cuenta la formulación anterior para que guarde la misma uniformidad, según sea el caso.</t>
  </si>
  <si>
    <t xml:space="preserve">Cantidad </t>
  </si>
  <si>
    <t xml:space="preserve">DESCRIPCION DEL ELEMENTO </t>
  </si>
  <si>
    <t xml:space="preserve">
CAJA PLASTICA SENCILLA PARA SOBREPONER 12.7 CM DE LARGO, 8.4 CM DE ANCHO Y 4.3 CM DE ALTO</t>
  </si>
  <si>
    <t>UND</t>
  </si>
  <si>
    <t>ACEITE MULTI-USOS DE 30 ML</t>
  </si>
  <si>
    <t>ACOPLE LAVAPLATOS DE 1/2" 1/2" PVC X 60 CM</t>
  </si>
  <si>
    <t>ACOPLE PARA LAVAMANOS DE 1/2" 1/2" PVC X 60 CM</t>
  </si>
  <si>
    <t>ACOPLE PLASTICO SANITARIO X 50 CM</t>
  </si>
  <si>
    <t>ADAPTADOR HEMBRA DE 1/2" PVC</t>
  </si>
  <si>
    <t>ADHESIVO DE CONTACTO BASE SOLVENTE DE USO GENERAL X 120 CC FRASCO</t>
  </si>
  <si>
    <t>ADHESIVO DE CONTACTO BASE SOLVENTE DE USO GENERAL X 500 CC FRASCO</t>
  </si>
  <si>
    <t xml:space="preserve">AGUA STOP PARA CISTERNA </t>
  </si>
  <si>
    <t>ALCOHOL ISOPROPÍLICO (≥90%)  BOTELLA X 500ML</t>
  </si>
  <si>
    <t>AMARRES PLATICOS 2,5 MM X 15 CM X 50 UNIDADES</t>
  </si>
  <si>
    <t>PAQUETE X 50 UND</t>
  </si>
  <si>
    <t>ÁRBOL DE ENTRADA PARA CISTERNA EN PVC UNIVERSAL</t>
  </si>
  <si>
    <t>ARBOL SANITARIO AHORRADOR UNIVERSAL</t>
  </si>
  <si>
    <t>ASIENTO CON TAPA SANITARIA UNIVERSAL COLOR  BEIGE</t>
  </si>
  <si>
    <t>ASIENTO CON TAPA SANITARIA UNIVERSAL COLOR BLANCO</t>
  </si>
  <si>
    <t>ASIENTO CON TAPA SANITARIA UNIVERSAL COLOR NEGRO</t>
  </si>
  <si>
    <t>BARNIZ BRILLANTE X 1/4 DE GALON</t>
  </si>
  <si>
    <t>1/4 GALON</t>
  </si>
  <si>
    <t>BAYETILLA BLANCA X METRO</t>
  </si>
  <si>
    <t>BISAGRA EN COBRE NUDO 2 1/2" X 2 1/2" CALIBRE 16 CABEZA PLANA</t>
  </si>
  <si>
    <t>BISAGRA EN COBRE NUDO 3" X 3" CALIBRE 16 CABEZA PLANA</t>
  </si>
  <si>
    <t>BISAGRA PARA COCINA CIERRE LENTO</t>
  </si>
  <si>
    <t>BOTON PUSH SANITARIO DOBLE DESCARGA</t>
  </si>
  <si>
    <t>BOTON PUSH SANITARIO SENCILLO</t>
  </si>
  <si>
    <t>BREAKER ENCHUFABLE DE 30 AMP</t>
  </si>
  <si>
    <t>BREAKER ENCHUFABLE DE 40 AMP</t>
  </si>
  <si>
    <t>BROCA PARA METAL  3/8"</t>
  </si>
  <si>
    <t>BROCA PARA METAL ¼</t>
  </si>
  <si>
    <t>BROCA PARA METAL 1/2</t>
  </si>
  <si>
    <t>BROCA PARA METAL 1/8</t>
  </si>
  <si>
    <t>BROCA PARA METAL 5/16</t>
  </si>
  <si>
    <t>BROCA TUGSTENO ¼</t>
  </si>
  <si>
    <t>BROCA TUGSTENO 1/2</t>
  </si>
  <si>
    <t>BROCA TUGSTENO 3/8</t>
  </si>
  <si>
    <t>BROCA TUGSTENO 5/16</t>
  </si>
  <si>
    <t>BROCHA ANTIESTÁTICA (SUAVE) DE 2"  </t>
  </si>
  <si>
    <t>BROCHA DE CERDA MONA DE 2"</t>
  </si>
  <si>
    <t>BROCHA DE CERDA MONA DE 3"</t>
  </si>
  <si>
    <t>CABLE DUPLEX DE 2X12 X METRO</t>
  </si>
  <si>
    <t>CABLE DUPLEX DE 2X14 X METRO</t>
  </si>
  <si>
    <t>CABLE ELECTRICO TRENZADO 3X12 7 HILOS POR 100 METROS ROLLO</t>
  </si>
  <si>
    <t>CABLE ENCAUCHETADO 3X12 X METRO</t>
  </si>
  <si>
    <t>CABLE ENCAUCHETADO 3X16 X METRO</t>
  </si>
  <si>
    <t>CAJA 5800 GALVANIZADA CALIBRE 20</t>
  </si>
  <si>
    <t>CAJA 5800 PVC</t>
  </si>
  <si>
    <t>CAJA PLASTICA DE SOBREPONER BLANCA 40 MM</t>
  </si>
  <si>
    <t>CANAL BASE 6 CALIBRE 26 X 2.44 M</t>
  </si>
  <si>
    <t>CANALETA 40X25</t>
  </si>
  <si>
    <t>CANALETA METÁLICA 10 X 4</t>
  </si>
  <si>
    <t>CANALETA PLÁSTICA ADHESIVA 20MM X 2 M</t>
  </si>
  <si>
    <t>CANALETA PLÁSTICA ADHESIVA 32MM X 2 M</t>
  </si>
  <si>
    <t>CANALETA PLASTICA ADHESIVA DE 60X40 MM X 2 M</t>
  </si>
  <si>
    <t>CANDADO 30 MM EN BROCE</t>
  </si>
  <si>
    <t xml:space="preserve">CANDADO 40 MM EN BROCE </t>
  </si>
  <si>
    <t xml:space="preserve">CANDADO DE SEGURIDAD 50 MM EN ACERO </t>
  </si>
  <si>
    <t xml:space="preserve">CANDADO DE SEGURIDAD 60 MM EN ACERO </t>
  </si>
  <si>
    <t xml:space="preserve">CANDADO DE SEGURIDAD 70 MM EN ACERO </t>
  </si>
  <si>
    <t>CERRADURA PARA BAÑO TIPO PALANCA</t>
  </si>
  <si>
    <t>CERRADURA PICO LORO CON CILINDRO ACERO INOXIDABLE PARA PUERTA CORREDIZA</t>
  </si>
  <si>
    <t>CERRADURA TIPO CERROJO METALICA CON DOS LLAVES</t>
  </si>
  <si>
    <t>CHAPA METALICA PARA ESCRITORIO CON DOS LLAVES</t>
  </si>
  <si>
    <t>CHAPA METALICA PORTACANDADO DE 2"</t>
  </si>
  <si>
    <t>CHAPA METALICA TRAMPA PARA ARCHIVADOR CON DOS LLAVES</t>
  </si>
  <si>
    <t>CHAPA PARA BAÑO TIPO POMA</t>
  </si>
  <si>
    <t>CHAPA PARA GABINETE O VITRINA NIQUELADA CON DOS LLAVES</t>
  </si>
  <si>
    <t>CHAPA PARA OFICINA METALICA TIPO PALANCA CON DOS  LLAVES</t>
  </si>
  <si>
    <t>CHAZO PLASTICO  MARIPOSA 1/4 X 1"</t>
  </si>
  <si>
    <t>CHAZO PLÁSTICO 1/2 CON TORNILLO</t>
  </si>
  <si>
    <t>CHAZO PLÁSTICO 1/4 CON TORNILLO</t>
  </si>
  <si>
    <t>CHAZO PLÁSTICO 3/16 CON TORNILLO</t>
  </si>
  <si>
    <t>CHAZO PLÁSTICO 5/16 CON TORNILLO</t>
  </si>
  <si>
    <t>CHAZO PUNTILLA 1/4 X 1 1/4</t>
  </si>
  <si>
    <t>CINCEL O PUNTERO DE 30 CMS</t>
  </si>
  <si>
    <t>CINTA AISLANTE NEGRA DE 19 MM X 10 MT ROLLO</t>
  </si>
  <si>
    <t>CINTA ANTIDESLIZANTE DE 48 O 50 MM X 5 M CON REFLECTIVO ROLLO</t>
  </si>
  <si>
    <t>CINTA ASFALTICA 15CMS X 10 M ROLLO</t>
  </si>
  <si>
    <t>CINTA DE ENMASCARAR DE 24 MM X ROLLO</t>
  </si>
  <si>
    <t>CINTA DOBLE FAZ INTERIORES DE 24 MM X ROLLO</t>
  </si>
  <si>
    <t>CINTA MALLA DE 5 CM ROLLO X 20 MT</t>
  </si>
  <si>
    <t>CINTA TEFLÓN DE 1/2” ROLLO X  7MT</t>
  </si>
  <si>
    <t>CINTA TRANSPARENTE DE EMPAQUE DE 48 MM X 100 M X ROLLO</t>
  </si>
  <si>
    <t>CLAVIJA DE CAUCHO ELECTRICA HEMBRA</t>
  </si>
  <si>
    <t>CLAVIJA DE CAUCHO ELECTRICA MACHO</t>
  </si>
  <si>
    <t>CODO HIDRAULICO PVC 1/2"</t>
  </si>
  <si>
    <t>CONEXIÓN PARA MANGUERA EN BRONCE</t>
  </si>
  <si>
    <t>DESAGUE PARA LAVAMANOS PLASTICO UNIVERSAL</t>
  </si>
  <si>
    <t>DESAGUE PARA LAVAPLATOS PLASTICO UNIVERSAL</t>
  </si>
  <si>
    <t>DESAGUE PUSH LAVAMANOS</t>
  </si>
  <si>
    <t>DESAGUE TIPO UNIVERSAL EN ACORDEON</t>
  </si>
  <si>
    <t>DESTAPADOR CAÑERÍAS LIQUIDO FRASCO DE 500 C.C.</t>
  </si>
  <si>
    <t>DESTORNILLADOR ESTRELLA DE100MM</t>
  </si>
  <si>
    <t>DESTORNILLADOR PALA DE 100MM</t>
  </si>
  <si>
    <t>DISCO PARA PULIDORA 4 1/2" CORTE MADERA</t>
  </si>
  <si>
    <t>DISCO PARA PULIDORA 4 1/2" CORTE METAL</t>
  </si>
  <si>
    <t>DISCO PARA PULIDORA 4 1/2" CORTE TUGSTENO</t>
  </si>
  <si>
    <t>DRIVER PARA LAMPARA LED DE 18W</t>
  </si>
  <si>
    <t>ESCUADRA METALICA DE 30 CENTIMETROS</t>
  </si>
  <si>
    <t>ESPATULA MANGO MADERA 2"</t>
  </si>
  <si>
    <t>ESPATULA MANGO MADERA 3"</t>
  </si>
  <si>
    <t>ESPATULA MANGO MADERA 5"</t>
  </si>
  <si>
    <t xml:space="preserve">ESPUMA LIMPIADORA DESDE 370ML A 400 ML </t>
  </si>
  <si>
    <t>ESTUCO PLÁSTICO CANECA X 30 KG</t>
  </si>
  <si>
    <t>ESTUCO PLÁSTICO X GALON</t>
  </si>
  <si>
    <t>GALON</t>
  </si>
  <si>
    <t>EXTENSIÓN ELÉCTRICA CON POLO A TIERRA DE 2 M</t>
  </si>
  <si>
    <t>EXTENSIÓN ELÉCTRICA CON POLO A TIERRA DE 6 M</t>
  </si>
  <si>
    <t>EXTENSIÓN ELECTRICA DE 2MT</t>
  </si>
  <si>
    <t>EXTENSIÓN ELECTRICA DE 6MT</t>
  </si>
  <si>
    <t xml:space="preserve">FACEPLATE 1 PUERTO SENCILLO DE 11.4 CM X 7 CM </t>
  </si>
  <si>
    <t>FLEXOMETRO DE 5 M</t>
  </si>
  <si>
    <t>FLEXOMETRO DE 8 M</t>
  </si>
  <si>
    <t>GRAFITO FRASCO X 50 GR</t>
  </si>
  <si>
    <t>GRAPA ABRAZADERA METALICA DOBLE ALA 1/2"</t>
  </si>
  <si>
    <t>GUARDAESCOBA EN MADERA X TIRA DE 2,40MT</t>
  </si>
  <si>
    <t>GUARDAESCOBA EN PVC X TIRA DE 2,40MT</t>
  </si>
  <si>
    <t>GUAYA PARA PANEL KIT COMPLETO</t>
  </si>
  <si>
    <t>KIT</t>
  </si>
  <si>
    <t>HILO NYLON INVISIBLE DE 1 MM X 100Mt ROLLO</t>
  </si>
  <si>
    <t>HOJA PARA SEGUETA BIMETALICA ESTANDAR</t>
  </si>
  <si>
    <t>INTERRUPTOR PLASTICO DOBLE</t>
  </si>
  <si>
    <t>INTERRUPTOR PLASTICO DOBLE CONMUTABLE</t>
  </si>
  <si>
    <t>INTERRUPTOR PLASTICO SENCILLO</t>
  </si>
  <si>
    <t>INTERRUPTOR PLASTICO TRIPLE</t>
  </si>
  <si>
    <t>INTERRUPTOR PLASTICO TRIPLE CONMUTABLE</t>
  </si>
  <si>
    <t>INTERRUPTOR PULSADOR TIMBRE DE SOBREPONER</t>
  </si>
  <si>
    <t>JACK CATEGORIA  6A PLASTICO</t>
  </si>
  <si>
    <t>LÁMINA FIBROCEMENTO 12 MM DE 2.44 X 1.22 MT</t>
  </si>
  <si>
    <t>LÁMINA FIBROCEMENTO 6 MM DE 2.44 X 1.22 M</t>
  </si>
  <si>
    <t>LÁMINA PARA DRYWALL DE MURO 2.44 MT X 1.22 M 12MM</t>
  </si>
  <si>
    <t>LAMPARA LED DE 120 X 30 CM COMPLETA 48W</t>
  </si>
  <si>
    <t>LAMPARA LED DE 30 X 30 CM COMPLETA</t>
  </si>
  <si>
    <t>LÁMPARA LED DE 60 X 60 CM COMPLETA</t>
  </si>
  <si>
    <t xml:space="preserve">LIMPIADOR DE CONTACTOS X 400 ML </t>
  </si>
  <si>
    <t>LIMPIADOR PVC X 120 ML FRASCO</t>
  </si>
  <si>
    <t>LLAVE EXPANSIVA DE 8" CROMADA</t>
  </si>
  <si>
    <t>LLAVE LAVAMANOS METALICA INDIVIDUAL DE PALANCA</t>
  </si>
  <si>
    <t>LLAVE PARA LAVAPLATOS PICO DE CISNE DOBLE</t>
  </si>
  <si>
    <t>LLAVE PARA LAVAPLATOS PICO DE CISNE SENCILLA</t>
  </si>
  <si>
    <t>LLAVE TERMINAL PARA LAVADERO CROMADA</t>
  </si>
  <si>
    <t>LLAVES BISTOL DE 1/16 A 3/8 X 10 UND  - JUEGO</t>
  </si>
  <si>
    <t>PAQUETE X 10 UND</t>
  </si>
  <si>
    <t>MALLA POLISOMBRA AZUL PARA FACHADA X METRO</t>
  </si>
  <si>
    <t>MANGUERA ACOPLADA DE 20 M</t>
  </si>
  <si>
    <t>MANIJA PARA CISTERNA CROMADA</t>
  </si>
  <si>
    <t xml:space="preserve">MARTILLO PEQUEÑO </t>
  </si>
  <si>
    <t>MULTITOMA CON FUSIBLE S/E 6 SALIDAS x 3 METROS</t>
  </si>
  <si>
    <t>OMEGA BASE 6 PARA DRYWALL</t>
  </si>
  <si>
    <t>PANEL DE SOBREPONER LED CUADRANDO DE  48 V 60 X 60</t>
  </si>
  <si>
    <t>PANEL DE SOBREPONER LED REDONDO DE 18 V</t>
  </si>
  <si>
    <t>PANEL LED DE 18 W DE INCRUSTAR</t>
  </si>
  <si>
    <t>PANEL LED DE EMPOTRAR CON BOMBILLO DE 18 W</t>
  </si>
  <si>
    <t>PANEL LED DE EMPOTRAR CON BOMBILLO DE 24 W</t>
  </si>
  <si>
    <t>PANEL LED REDONDO DE INCRUSTAR DE 12W</t>
  </si>
  <si>
    <t>PANEL LED REDONDO DE INCRUSTAR DE 24W</t>
  </si>
  <si>
    <t>PANEL LED REDONDO DE INCRUSTAR DE 6W</t>
  </si>
  <si>
    <t>PANEL LED REDONDO DE INCRUSTAR DE 9W</t>
  </si>
  <si>
    <t xml:space="preserve">PAÑOS DE MICROFIBRA DE 40 X 40 CM </t>
  </si>
  <si>
    <t>PARAL BASE 6 PARA DRYWALL</t>
  </si>
  <si>
    <t>PATCHCORD CATEGORIA 6A 1M</t>
  </si>
  <si>
    <t>PATCHCORD CATEGORIA 6A 3M</t>
  </si>
  <si>
    <t>PATCHCORD CATEGORIA 6A 5M</t>
  </si>
  <si>
    <t>PEGANTE CERAMICO EN POLVO X 10KG</t>
  </si>
  <si>
    <t>PELICULA DECORATIVA DE 1,22 MT X 2,00 MT</t>
  </si>
  <si>
    <t>PILAS ALCALINAS DOBLE AA PAQ X 2</t>
  </si>
  <si>
    <t>PAQUETE X 2 UND</t>
  </si>
  <si>
    <t>PILAS ALCALINAS TRIPLE AAA PAQ X 2</t>
  </si>
  <si>
    <t>PINTURA ACEITE BLANCA X GALON</t>
  </si>
  <si>
    <t>PINTURA ACEITE NEGRA X GALON</t>
  </si>
  <si>
    <t>PINTURA VINILO TIPO 1 -  COLOR BLANCO X CANECA DE 5 GL</t>
  </si>
  <si>
    <t>PINTURA VINILO TIPO 1 COLOR BLANCO X  GALON</t>
  </si>
  <si>
    <t>PINTURA VINILO TIPO 1 COLOR X 1/4</t>
  </si>
  <si>
    <t>PIRLAN EN MADERA X TIRA DE 2,40 MT</t>
  </si>
  <si>
    <t>PIRLAN PLASTICO X TIRA DE 2,40 MT</t>
  </si>
  <si>
    <t xml:space="preserve">PISTOLA CALAFATEO EN ALUMINIO </t>
  </si>
  <si>
    <t>PISTOLA REMACHADORA</t>
  </si>
  <si>
    <t xml:space="preserve">PLAFÓN ROSETA PLASTICA </t>
  </si>
  <si>
    <t>PLIEGO DE LIJA 150</t>
  </si>
  <si>
    <t>PLIEGO DE LIJA 180</t>
  </si>
  <si>
    <t>PLIEGO DE LIJA 220</t>
  </si>
  <si>
    <t>PORTACANDADO DE 2</t>
  </si>
  <si>
    <t>PORTACANDADO DE 4</t>
  </si>
  <si>
    <t>PORTACANDADO DE 4 1/2</t>
  </si>
  <si>
    <t>PUERTA DE MADERA HOJA SENCILLA CON MARCO DE 90 CM X 200 CM PINTADA</t>
  </si>
  <si>
    <t>PUNTA ESTRELLA PARA TALADRO # 2</t>
  </si>
  <si>
    <t>PUNTILLA 1" X CAJA 50 UND</t>
  </si>
  <si>
    <t>CAJA X 50 UND</t>
  </si>
  <si>
    <t>PUNTILLA 11/2" X CAJA 50 UND</t>
  </si>
  <si>
    <t>REJILLA ALUMINIO SOSCO TRADICIONAL 3*1 1/2</t>
  </si>
  <si>
    <t>REJILLA ALUMINIO SOSCO TRADICIONAL 3*2.</t>
  </si>
  <si>
    <t>REJILLA PARA SIFON EN PVC DE 3"</t>
  </si>
  <si>
    <t>REJILLA PARA SIFON EN PVC DE 4"</t>
  </si>
  <si>
    <t>REMACHE POP 1/4 X CAJA DE 50 UND</t>
  </si>
  <si>
    <t>REMACHE POP 3/16 x CAJA DE 50 UND</t>
  </si>
  <si>
    <t>RJ45 CATEGORIA 6A</t>
  </si>
  <si>
    <t>RODILLO DE FELPA 9"</t>
  </si>
  <si>
    <t>ROLLO ALAMBRE #12 X 100 M</t>
  </si>
  <si>
    <t>ROLLO ALAMBRE POLO TIERRA O DESNUDO X 100 M # 14</t>
  </si>
  <si>
    <t>SELLADOR ELASTICO BLANCO X TUBO 300 ML</t>
  </si>
  <si>
    <t>SIFON PARA LAVAMANOS PLASTICO ESTÁNDAR</t>
  </si>
  <si>
    <t>SIFON PARA LAVAPLATOS PLASTICO ESTÁNDAR</t>
  </si>
  <si>
    <t xml:space="preserve">SILICONA BLANCA ANTIHONGOS, X TUBO 280 ML </t>
  </si>
  <si>
    <t>SILICONA PARA BAÑOS-COCINA TRANSPARENTE, X TUBO 280 ML</t>
  </si>
  <si>
    <t>SOLDADURA PARA PVC X 118 ML FRASCO</t>
  </si>
  <si>
    <t>SOPORTE PARA T.V. A MURO DE 23" A 55"</t>
  </si>
  <si>
    <t>SOPORTE PARA T.V. A TECHO  23" A 55 "</t>
  </si>
  <si>
    <t>TALADRO ELÉCTRICO DE 1/2" PROFESIONAL DE 750W</t>
  </si>
  <si>
    <t>TALADRO INALÁMBRICA DE 20 V</t>
  </si>
  <si>
    <t>TAPA CIEGA 5800 PVC</t>
  </si>
  <si>
    <t>TAPA CIEGA PLASTICA 2400 CUADRADA</t>
  </si>
  <si>
    <t>TAPA CIEGA PLASTICA ELECTRICA 2X4</t>
  </si>
  <si>
    <t>TAPON DE 1/2" ROSCADO</t>
  </si>
  <si>
    <t xml:space="preserve">THINER EXTRAFINO CON ENVASE X GALON </t>
  </si>
  <si>
    <t>TIJERA TIPO AVION RECTA DE 10"</t>
  </si>
  <si>
    <t xml:space="preserve">TIMBRE INALÁMBRICO EXTERIOR UNIVERSAL ENCHUFABLE </t>
  </si>
  <si>
    <t>TOMA CORRIENTE DOBLE POLO A TIERRA GFCI</t>
  </si>
  <si>
    <t>TOMA DOBLE</t>
  </si>
  <si>
    <t>TORNILLO 8 1/2 PUNTA BROCA X 10 UND</t>
  </si>
  <si>
    <t>TORNILLO AUTOPERFORANTE DE 1" PARA LAMINA DE DRYWALL PUNTA FINA X 100 UND</t>
  </si>
  <si>
    <t>PAQUETE X 100 UND</t>
  </si>
  <si>
    <t>TORNILLO AUTOPERFORANTE DE 1.1/2" PARA MADERA PUNTA FINA X 100 UND</t>
  </si>
  <si>
    <t>TORNILLO AUTOPERFORANTE DE 1/2" PARA ESTRUCTURA DE DRYWALL PUNTA FINA X 100 UND</t>
  </si>
  <si>
    <t>TORNILLO AUTOPERFORANTE DE 3/4" PARA MADERA PUNTA FINA X 100 UND</t>
  </si>
  <si>
    <t>TORNILLO PLASTICO PARA ASIENTO CON TAPA SANITARIA UNIVERSAL</t>
  </si>
  <si>
    <t>TORNILLO PLASTICO PARA SANITARIO UNIVERSAL</t>
  </si>
  <si>
    <t>TUBO PVC DE 2" SANITARIO X 6M</t>
  </si>
  <si>
    <t>TUBO PVC DE 3" SANITARIO X 6M</t>
  </si>
  <si>
    <t>UNION ROSCA MACHO PLASTICA 1/2"</t>
  </si>
  <si>
    <t>VALVULA SALIDA SANITARIO</t>
  </si>
  <si>
    <t>WIN PLASTICO TIRA *2,4 MT</t>
  </si>
  <si>
    <t>YESO X  KILO</t>
  </si>
  <si>
    <t>Cotización No 1 - COMERCIALIZADORA ELECTROCON SAS</t>
  </si>
  <si>
    <t>Cotización No 2 -  INTERSUMINISTROS</t>
  </si>
  <si>
    <t>ACOPLE PARA LAVAPLATOS Y LAVAMANOS DE 1/2" 1/2" PVC X 60 CM</t>
  </si>
  <si>
    <t>xiomara</t>
  </si>
  <si>
    <t>Daniela</t>
  </si>
  <si>
    <t>Catalina</t>
  </si>
  <si>
    <t>Julieth</t>
  </si>
  <si>
    <t>cotizaciones</t>
  </si>
  <si>
    <t>OK</t>
  </si>
  <si>
    <t xml:space="preserve">ARBOL SANITARIO AHORRADOR UNIVERSAL </t>
  </si>
  <si>
    <t>BROCA TUNGSTENO 1/2</t>
  </si>
  <si>
    <t>PISTOLA DE CALAFATEO REFORZADA</t>
  </si>
  <si>
    <t>SELLADOR POLIURETANO BLANCO X TUBO 300 ML</t>
  </si>
  <si>
    <t>SIFON EXPANSIBLE PLASTICO LAVAMANOS</t>
  </si>
  <si>
    <t xml:space="preserve">SIFON PARA LAVAPLATOS  </t>
  </si>
  <si>
    <t xml:space="preserve">TAPA PLASTICA RECTANGULAR 5800 </t>
  </si>
  <si>
    <t>THINNER FINO X 750 ML</t>
  </si>
  <si>
    <t>BOTELLA</t>
  </si>
  <si>
    <t>TORNILLO PARA LAMINA DE DRYWALL 6 X 1" X 100 UND</t>
  </si>
  <si>
    <t>TORNILLO PARA LAMINA DE DRYWALL 8 1.1/2"  X 100 UND</t>
  </si>
  <si>
    <t xml:space="preserve">TORNILLO ESTRUCTURA 8 1/2" X 100 UND </t>
  </si>
  <si>
    <t>ESQUINERO PVC BLANCO TIRA *2,4 MT</t>
  </si>
  <si>
    <t>REMACHE POP 5/32 x 1/2" x CAJA DE 500 UND</t>
  </si>
  <si>
    <t>CAJA X 500 UND</t>
  </si>
  <si>
    <t>PANEL LED DE INCRUSTAR CON BOMBILLO DE 24 W</t>
  </si>
  <si>
    <t>Cotización No 3 - ULTRAENLINEA</t>
  </si>
  <si>
    <t>Cotización No 4 - Vía Internet</t>
  </si>
  <si>
    <t>Cotización No 5 -  Vía Internet</t>
  </si>
  <si>
    <t>Cotización No 6 -  Vía Internet</t>
  </si>
  <si>
    <t>BATERIA DE LITIO REFERENCIA XL-050 TAMAÑO 1/2AA - DATALOGGERS</t>
  </si>
  <si>
    <t>Elizabeth</t>
  </si>
  <si>
    <t>MIN</t>
  </si>
  <si>
    <t>BROCHA CERDAS SINTETICAS 2″</t>
  </si>
  <si>
    <t xml:space="preserve">CHAZO PLÁSTICO 1/2 </t>
  </si>
  <si>
    <t>AMARRES PLATICOS 2,5 MM X 15 CM X 100 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</si>
</sst>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0_-;\-&quot;$&quot;* #,##0_-;_-&quot;$&quot;* &quot;-&quot;_-;_-@_-"/>
    <numFmt numFmtId="165" formatCode="_(* #,##0.00_);_(* \(#,##0.00\);_(* &quot;-&quot;??_);_(@_)"/>
    <numFmt numFmtId="166" formatCode="_-&quot;$&quot;\ * #,##0_-;\-&quot;$&quot;\ * #,##0_-;_-&quot;$&quot;\ * &quot;-&quot;??_-;_-@_-"/>
    <numFmt numFmtId="167" formatCode="_-&quot;$&quot;\ * #,##0_-;\-&quot;$&quot;\ * #,##0_-;_-&quot;$&quot;\ * &quot;-&quot;_-;_-@"/>
  </numFmts>
  <fonts count="19" x14ac:knownFonts="1">
    <font>
      <sz val="10"/>
      <name val="Arial"/>
    </font>
    <font>
      <sz val="11"/>
      <color theme="1"/>
      <name val="Calibri"/>
      <family val="2"/>
      <scheme val="minor"/>
    </font>
    <font>
      <sz val="11"/>
      <color theme="1"/>
      <name val="Calibri"/>
      <family val="2"/>
      <scheme val="minor"/>
    </font>
    <font>
      <sz val="10"/>
      <name val="Arial"/>
      <family val="2"/>
    </font>
    <font>
      <sz val="11"/>
      <color theme="1"/>
      <name val="Arial Narrow"/>
      <family val="2"/>
    </font>
    <font>
      <sz val="11"/>
      <color rgb="FF000000"/>
      <name val="Arial"/>
      <family val="2"/>
    </font>
    <font>
      <sz val="10"/>
      <name val="Arial"/>
      <family val="2"/>
    </font>
    <font>
      <sz val="10"/>
      <name val="Arial"/>
      <family val="2"/>
    </font>
    <font>
      <sz val="10"/>
      <name val="Arial"/>
      <family val="2"/>
    </font>
    <font>
      <sz val="11"/>
      <color theme="1"/>
      <name val="Arial"/>
      <family val="2"/>
    </font>
    <font>
      <b/>
      <sz val="11"/>
      <color theme="1"/>
      <name val="Arial"/>
      <family val="2"/>
    </font>
    <font>
      <b/>
      <sz val="11"/>
      <color theme="1"/>
      <name val="Arial Narrow"/>
      <family val="2"/>
    </font>
    <font>
      <sz val="10"/>
      <color theme="1"/>
      <name val="Arial Narrow"/>
      <family val="2"/>
    </font>
    <font>
      <sz val="12"/>
      <color theme="1"/>
      <name val="Calibri"/>
      <family val="2"/>
    </font>
    <font>
      <b/>
      <sz val="12"/>
      <color theme="1"/>
      <name val="Calibri"/>
      <family val="2"/>
    </font>
    <font>
      <b/>
      <sz val="12"/>
      <name val="Calibri"/>
      <family val="2"/>
    </font>
    <font>
      <sz val="12"/>
      <name val="Calibri"/>
      <family val="2"/>
    </font>
    <font>
      <sz val="12"/>
      <color rgb="FF000000"/>
      <name val="Calibri"/>
      <family val="2"/>
    </font>
    <font>
      <u/>
      <sz val="10"/>
      <color theme="10"/>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theme="4"/>
      </patternFill>
    </fill>
    <fill>
      <patternFill patternType="solid">
        <fgColor theme="3" tint="0.79998168889431442"/>
        <bgColor indexed="64"/>
      </patternFill>
    </fill>
    <fill>
      <patternFill patternType="solid">
        <fgColor theme="4" tint="0.79998168889431442"/>
        <bgColor theme="4"/>
      </patternFill>
    </fill>
    <fill>
      <patternFill patternType="solid">
        <fgColor rgb="FFFFFFFF"/>
        <bgColor indexed="64"/>
      </patternFill>
    </fill>
    <fill>
      <patternFill patternType="solid">
        <fgColor theme="7" tint="0.79998168889431442"/>
        <bgColor indexed="64"/>
      </patternFill>
    </fill>
    <fill>
      <patternFill patternType="solid">
        <fgColor theme="7" tint="0.79998168889431442"/>
        <bgColor theme="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9">
    <xf numFmtId="0" fontId="0" fillId="0" borderId="0"/>
    <xf numFmtId="165" fontId="2" fillId="0" borderId="0" applyFont="0" applyFill="0" applyBorder="0" applyAlignment="0" applyProtection="0"/>
    <xf numFmtId="9" fontId="6" fillId="0" borderId="0" applyFont="0" applyFill="0" applyBorder="0" applyAlignment="0" applyProtection="0"/>
    <xf numFmtId="0" fontId="1" fillId="0" borderId="0"/>
    <xf numFmtId="44" fontId="7" fillId="0" borderId="0" applyFont="0" applyFill="0" applyBorder="0" applyAlignment="0" applyProtection="0"/>
    <xf numFmtId="164" fontId="8" fillId="0" borderId="0" applyFont="0" applyFill="0" applyBorder="0" applyAlignment="0" applyProtection="0"/>
    <xf numFmtId="44" fontId="3" fillId="0" borderId="0" applyFont="0" applyFill="0" applyBorder="0" applyAlignment="0" applyProtection="0"/>
    <xf numFmtId="0" fontId="3" fillId="0" borderId="0"/>
    <xf numFmtId="0" fontId="18" fillId="0" borderId="0" applyNumberFormat="0" applyFill="0" applyBorder="0" applyAlignment="0" applyProtection="0"/>
  </cellStyleXfs>
  <cellXfs count="100">
    <xf numFmtId="0" fontId="0" fillId="0" borderId="0" xfId="0"/>
    <xf numFmtId="0" fontId="0" fillId="2" borderId="0" xfId="0" applyFill="1" applyAlignment="1">
      <alignment horizontal="left" vertical="top"/>
    </xf>
    <xf numFmtId="0" fontId="0" fillId="2" borderId="0" xfId="0" applyFill="1"/>
    <xf numFmtId="0" fontId="3" fillId="2" borderId="0" xfId="0" applyFont="1" applyFill="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0" xfId="0" applyFont="1" applyFill="1" applyAlignment="1">
      <alignment horizontal="left" wrapText="1"/>
    </xf>
    <xf numFmtId="0" fontId="3" fillId="2" borderId="0" xfId="0" applyFont="1" applyFill="1"/>
    <xf numFmtId="0" fontId="3" fillId="2" borderId="9" xfId="0" applyFont="1" applyFill="1" applyBorder="1" applyAlignment="1">
      <alignment vertical="center"/>
    </xf>
    <xf numFmtId="0" fontId="3" fillId="2" borderId="0" xfId="0" applyFont="1" applyFill="1" applyAlignment="1">
      <alignment vertical="center"/>
    </xf>
    <xf numFmtId="0" fontId="3" fillId="2" borderId="4" xfId="0" applyFont="1" applyFill="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9" fillId="0" borderId="0" xfId="0" applyFont="1" applyAlignment="1">
      <alignment horizontal="center" vertical="center" wrapText="1"/>
    </xf>
    <xf numFmtId="165" fontId="4" fillId="4" borderId="1" xfId="1" applyFont="1" applyFill="1" applyBorder="1" applyAlignment="1">
      <alignment horizontal="center" vertical="center" wrapText="1"/>
    </xf>
    <xf numFmtId="166" fontId="4" fillId="3" borderId="1" xfId="4" applyNumberFormat="1" applyFont="1" applyFill="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horizontal="center" vertical="center"/>
    </xf>
    <xf numFmtId="166" fontId="4" fillId="0" borderId="0" xfId="4" applyNumberFormat="1" applyFont="1" applyFill="1" applyBorder="1" applyAlignment="1">
      <alignment horizontal="center" vertical="center" wrapText="1"/>
    </xf>
    <xf numFmtId="165" fontId="9" fillId="0" borderId="0" xfId="1" applyFont="1" applyFill="1" applyBorder="1" applyAlignment="1">
      <alignment horizontal="center" vertical="center" wrapText="1"/>
    </xf>
    <xf numFmtId="164" fontId="9" fillId="0" borderId="0" xfId="5" applyFont="1" applyFill="1" applyBorder="1" applyAlignment="1">
      <alignment horizontal="center" vertical="center" wrapText="1"/>
    </xf>
    <xf numFmtId="166" fontId="12" fillId="0" borderId="0" xfId="4" applyNumberFormat="1" applyFont="1" applyFill="1" applyBorder="1" applyAlignment="1">
      <alignment horizontal="center" vertical="center" wrapText="1"/>
    </xf>
    <xf numFmtId="164" fontId="13" fillId="3" borderId="1" xfId="5" applyFont="1" applyFill="1" applyBorder="1" applyAlignment="1">
      <alignment horizontal="center" vertical="center" wrapText="1"/>
    </xf>
    <xf numFmtId="0" fontId="14" fillId="0" borderId="0" xfId="0" applyFont="1" applyAlignment="1">
      <alignment horizontal="center" vertical="center" wrapText="1"/>
    </xf>
    <xf numFmtId="165" fontId="13" fillId="4" borderId="1" xfId="1" applyFont="1" applyFill="1" applyBorder="1" applyAlignment="1">
      <alignment horizontal="center" vertical="center" wrapText="1"/>
    </xf>
    <xf numFmtId="164" fontId="14" fillId="6" borderId="1" xfId="5" applyFont="1" applyFill="1" applyBorder="1" applyAlignment="1">
      <alignment horizontal="center" vertical="center" wrapText="1"/>
    </xf>
    <xf numFmtId="164" fontId="15" fillId="7" borderId="1" xfId="5" applyFont="1" applyFill="1" applyBorder="1" applyAlignment="1">
      <alignment horizontal="center" vertical="center" wrapText="1"/>
    </xf>
    <xf numFmtId="164" fontId="15" fillId="5" borderId="1" xfId="5" applyFont="1" applyFill="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166" fontId="13" fillId="0" borderId="1" xfId="4" applyNumberFormat="1" applyFont="1" applyFill="1" applyBorder="1" applyAlignment="1">
      <alignment horizontal="center" vertical="center" wrapText="1"/>
    </xf>
    <xf numFmtId="166" fontId="13" fillId="2" borderId="1" xfId="4" applyNumberFormat="1" applyFont="1" applyFill="1" applyBorder="1" applyAlignment="1">
      <alignment horizontal="center" vertical="center" wrapText="1"/>
    </xf>
    <xf numFmtId="9" fontId="13" fillId="0" borderId="1" xfId="2" applyFont="1" applyFill="1" applyBorder="1" applyAlignment="1">
      <alignment horizontal="center" vertical="center" wrapText="1"/>
    </xf>
    <xf numFmtId="166" fontId="13" fillId="0" borderId="0" xfId="4" applyNumberFormat="1" applyFont="1" applyFill="1" applyBorder="1" applyAlignment="1">
      <alignment horizontal="center" vertical="center" wrapText="1"/>
    </xf>
    <xf numFmtId="0" fontId="17" fillId="0" borderId="1" xfId="0" applyFont="1" applyBorder="1" applyAlignment="1">
      <alignment vertical="center" wrapText="1"/>
    </xf>
    <xf numFmtId="0" fontId="17" fillId="8" borderId="1" xfId="0" applyFont="1" applyFill="1" applyBorder="1" applyAlignment="1">
      <alignment vertical="center" wrapText="1"/>
    </xf>
    <xf numFmtId="0" fontId="17" fillId="0" borderId="1" xfId="0" applyFont="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164" fontId="13" fillId="0" borderId="0" xfId="5" applyFont="1" applyFill="1" applyBorder="1" applyAlignment="1">
      <alignment horizontal="center" vertical="center" wrapText="1"/>
    </xf>
    <xf numFmtId="165" fontId="13" fillId="0" borderId="0" xfId="1" applyFont="1" applyFill="1" applyBorder="1" applyAlignment="1">
      <alignment horizontal="center" vertical="center" wrapText="1"/>
    </xf>
    <xf numFmtId="165" fontId="13" fillId="3" borderId="1" xfId="1" applyFont="1" applyFill="1" applyBorder="1" applyAlignment="1">
      <alignment horizontal="center" vertical="center" wrapText="1"/>
    </xf>
    <xf numFmtId="165" fontId="14" fillId="3" borderId="1" xfId="1" applyFont="1" applyFill="1" applyBorder="1" applyAlignment="1">
      <alignment vertical="center" wrapText="1"/>
    </xf>
    <xf numFmtId="165" fontId="14" fillId="4" borderId="1" xfId="1" applyFont="1" applyFill="1" applyBorder="1" applyAlignment="1">
      <alignment horizontal="center" vertical="center" wrapText="1"/>
    </xf>
    <xf numFmtId="165" fontId="14" fillId="4" borderId="1" xfId="1" applyFont="1" applyFill="1" applyBorder="1" applyAlignment="1">
      <alignment horizontal="center" vertical="center"/>
    </xf>
    <xf numFmtId="167" fontId="13" fillId="3" borderId="1" xfId="0" applyNumberFormat="1" applyFont="1" applyFill="1" applyBorder="1" applyAlignment="1">
      <alignment horizontal="center" vertical="center" wrapText="1"/>
    </xf>
    <xf numFmtId="42" fontId="13" fillId="3" borderId="1" xfId="0" applyNumberFormat="1" applyFont="1" applyFill="1" applyBorder="1" applyAlignment="1">
      <alignment horizontal="center" vertical="center" wrapText="1"/>
    </xf>
    <xf numFmtId="166" fontId="13" fillId="3" borderId="1" xfId="4" applyNumberFormat="1" applyFont="1" applyFill="1" applyBorder="1" applyAlignment="1">
      <alignment horizontal="center" vertical="center" wrapText="1"/>
    </xf>
    <xf numFmtId="166" fontId="4" fillId="3" borderId="13" xfId="4"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1" xfId="4" applyNumberFormat="1" applyFont="1" applyFill="1" applyBorder="1" applyAlignment="1">
      <alignment horizontal="center" vertical="center" wrapText="1"/>
    </xf>
    <xf numFmtId="166" fontId="13" fillId="9" borderId="1" xfId="4" applyNumberFormat="1" applyFont="1" applyFill="1" applyBorder="1" applyAlignment="1">
      <alignment horizontal="center" vertical="center" wrapText="1"/>
    </xf>
    <xf numFmtId="164" fontId="15" fillId="10" borderId="1" xfId="5" applyFont="1" applyFill="1" applyBorder="1" applyAlignment="1">
      <alignment horizontal="center" vertical="center" wrapText="1"/>
    </xf>
    <xf numFmtId="164" fontId="14" fillId="0" borderId="1" xfId="5" applyFont="1" applyFill="1" applyBorder="1" applyAlignment="1">
      <alignment horizontal="center" vertical="center" wrapText="1"/>
    </xf>
    <xf numFmtId="164" fontId="14" fillId="9" borderId="1" xfId="5" applyFont="1" applyFill="1" applyBorder="1" applyAlignment="1">
      <alignment horizontal="center" vertical="center" wrapText="1"/>
    </xf>
    <xf numFmtId="164" fontId="13" fillId="9" borderId="1" xfId="5" applyFont="1" applyFill="1" applyBorder="1" applyAlignment="1">
      <alignment horizontal="center" vertical="center" wrapText="1"/>
    </xf>
    <xf numFmtId="165" fontId="13" fillId="9" borderId="1" xfId="1" applyFont="1" applyFill="1" applyBorder="1" applyAlignment="1">
      <alignment horizontal="center" vertical="center" wrapText="1"/>
    </xf>
    <xf numFmtId="165" fontId="14" fillId="3" borderId="1" xfId="1" applyFont="1" applyFill="1" applyBorder="1" applyAlignment="1">
      <alignment horizontal="center" vertical="center" wrapText="1"/>
    </xf>
    <xf numFmtId="164" fontId="14" fillId="3" borderId="1" xfId="5" applyFont="1" applyFill="1" applyBorder="1" applyAlignment="1">
      <alignment horizontal="center" vertical="center" wrapText="1"/>
    </xf>
    <xf numFmtId="165" fontId="14" fillId="3" borderId="2" xfId="1" applyFont="1" applyFill="1" applyBorder="1" applyAlignment="1">
      <alignment horizontal="center" vertical="center" wrapText="1"/>
    </xf>
    <xf numFmtId="165" fontId="14" fillId="3" borderId="11" xfId="1" applyFont="1" applyFill="1" applyBorder="1" applyAlignment="1">
      <alignment horizontal="center" vertical="center" wrapText="1"/>
    </xf>
    <xf numFmtId="165" fontId="14" fillId="3" borderId="12" xfId="1" applyFont="1" applyFill="1" applyBorder="1" applyAlignment="1">
      <alignment horizontal="center" vertical="center" wrapText="1"/>
    </xf>
    <xf numFmtId="165" fontId="4" fillId="3" borderId="1" xfId="1" applyFont="1" applyFill="1" applyBorder="1" applyAlignment="1">
      <alignment horizontal="center" vertical="center" wrapText="1"/>
    </xf>
    <xf numFmtId="164" fontId="4" fillId="3" borderId="1" xfId="5" applyFont="1" applyFill="1" applyBorder="1" applyAlignment="1">
      <alignment horizontal="center" vertical="center" wrapText="1"/>
    </xf>
    <xf numFmtId="165" fontId="4" fillId="3" borderId="2" xfId="1" applyFont="1" applyFill="1" applyBorder="1" applyAlignment="1">
      <alignment horizontal="center" vertical="center" wrapText="1"/>
    </xf>
    <xf numFmtId="165" fontId="4" fillId="3" borderId="11" xfId="1" applyFont="1" applyFill="1" applyBorder="1" applyAlignment="1">
      <alignment horizontal="center" vertical="center" wrapText="1"/>
    </xf>
    <xf numFmtId="165" fontId="4" fillId="3" borderId="12" xfId="1" applyFont="1" applyFill="1" applyBorder="1" applyAlignment="1">
      <alignment horizontal="center" vertical="center" wrapText="1"/>
    </xf>
    <xf numFmtId="165" fontId="13" fillId="3" borderId="10" xfId="1" applyFont="1" applyFill="1" applyBorder="1" applyAlignment="1">
      <alignment horizontal="center" vertical="center" wrapText="1"/>
    </xf>
    <xf numFmtId="165" fontId="13" fillId="3" borderId="6" xfId="1" applyFont="1" applyFill="1" applyBorder="1" applyAlignment="1">
      <alignment horizontal="center" vertical="center" wrapText="1"/>
    </xf>
    <xf numFmtId="0" fontId="3" fillId="2" borderId="9" xfId="0" applyFont="1" applyFill="1" applyBorder="1" applyAlignment="1">
      <alignment horizontal="left" vertical="center"/>
    </xf>
    <xf numFmtId="0" fontId="3" fillId="2" borderId="0" xfId="0" applyFont="1" applyFill="1" applyAlignment="1">
      <alignment horizontal="left" vertical="center"/>
    </xf>
    <xf numFmtId="0" fontId="3" fillId="2" borderId="4" xfId="0" applyFont="1" applyFill="1" applyBorder="1" applyAlignment="1">
      <alignment horizontal="left" vertical="center"/>
    </xf>
    <xf numFmtId="0" fontId="3" fillId="2" borderId="2"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9" xfId="0" applyFont="1" applyFill="1" applyBorder="1" applyAlignment="1">
      <alignment horizontal="left" vertical="top"/>
    </xf>
    <xf numFmtId="0" fontId="3" fillId="2" borderId="0" xfId="0" applyFont="1" applyFill="1" applyAlignment="1">
      <alignment horizontal="left" vertical="top"/>
    </xf>
    <xf numFmtId="0" fontId="3" fillId="2" borderId="4" xfId="0" applyFont="1" applyFill="1" applyBorder="1" applyAlignment="1">
      <alignment horizontal="left" vertical="top"/>
    </xf>
    <xf numFmtId="0" fontId="3" fillId="2" borderId="9" xfId="0" applyFont="1" applyFill="1" applyBorder="1" applyAlignment="1">
      <alignment horizontal="left" vertical="top" wrapText="1"/>
    </xf>
    <xf numFmtId="0" fontId="3" fillId="2" borderId="0" xfId="0" applyFont="1" applyFill="1" applyAlignment="1">
      <alignment horizontal="left" vertical="top" wrapText="1"/>
    </xf>
    <xf numFmtId="0" fontId="3" fillId="2" borderId="4" xfId="0" applyFont="1" applyFill="1" applyBorder="1" applyAlignment="1">
      <alignment horizontal="left" vertical="top" wrapText="1"/>
    </xf>
    <xf numFmtId="0" fontId="3" fillId="2" borderId="10" xfId="0" applyFont="1" applyFill="1" applyBorder="1" applyAlignment="1">
      <alignment horizontal="justify" vertical="center" wrapText="1"/>
    </xf>
    <xf numFmtId="0" fontId="3" fillId="2" borderId="6"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2" borderId="9" xfId="0" applyFont="1" applyFill="1" applyBorder="1" applyAlignment="1">
      <alignment vertical="center"/>
    </xf>
    <xf numFmtId="0" fontId="3" fillId="2" borderId="0" xfId="0" applyFont="1" applyFill="1" applyAlignment="1">
      <alignment vertical="center"/>
    </xf>
    <xf numFmtId="0" fontId="3" fillId="2" borderId="4" xfId="0" applyFont="1" applyFill="1" applyBorder="1" applyAlignment="1">
      <alignment vertical="center"/>
    </xf>
    <xf numFmtId="0" fontId="3" fillId="2" borderId="10" xfId="0" applyFont="1" applyFill="1" applyBorder="1" applyAlignment="1">
      <alignment vertical="center"/>
    </xf>
    <xf numFmtId="0" fontId="3" fillId="2" borderId="6" xfId="0" applyFont="1" applyFill="1" applyBorder="1" applyAlignment="1">
      <alignment vertical="center"/>
    </xf>
    <xf numFmtId="0" fontId="3" fillId="2" borderId="5" xfId="0" applyFont="1" applyFill="1" applyBorder="1" applyAlignment="1">
      <alignment vertical="center"/>
    </xf>
    <xf numFmtId="0" fontId="3" fillId="2" borderId="7"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8" xfId="0" applyFont="1" applyFill="1" applyBorder="1" applyAlignment="1">
      <alignment horizontal="justify" vertical="center" wrapText="1"/>
    </xf>
    <xf numFmtId="165" fontId="3" fillId="0" borderId="1" xfId="1" applyFont="1" applyFill="1" applyBorder="1" applyAlignment="1">
      <alignment horizontal="center" vertical="center" wrapText="1"/>
    </xf>
    <xf numFmtId="0" fontId="5" fillId="0" borderId="1" xfId="0" applyFont="1" applyBorder="1" applyAlignment="1">
      <alignment horizontal="center" vertical="center" wrapText="1"/>
    </xf>
  </cellXfs>
  <cellStyles count="9">
    <cellStyle name="Hyperlink" xfId="8" xr:uid="{6AB1B943-9697-E94F-9179-5D20E354E6CD}"/>
    <cellStyle name="Millares" xfId="1" builtinId="3"/>
    <cellStyle name="Moneda" xfId="4" builtinId="4"/>
    <cellStyle name="Moneda [0]" xfId="5" builtinId="7"/>
    <cellStyle name="Moneda 2" xfId="6" xr:uid="{B8CF952D-43B2-C840-AE17-80CE452462C3}"/>
    <cellStyle name="Normal" xfId="0" builtinId="0"/>
    <cellStyle name="Normal 2" xfId="3" xr:uid="{00000000-0005-0000-0000-000002000000}"/>
    <cellStyle name="Normal 3" xfId="7" xr:uid="{38366246-7226-0947-9760-091B671D08E0}"/>
    <cellStyle name="Porcentaje" xfId="2"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2FF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C8316-5114-A44C-8F7A-A0E630553E34}">
  <dimension ref="A1:S1048571"/>
  <sheetViews>
    <sheetView showGridLines="0" tabSelected="1" view="pageBreakPreview" zoomScale="65" zoomScaleNormal="98" zoomScaleSheetLayoutView="65" workbookViewId="0">
      <pane ySplit="2" topLeftCell="A3" activePane="bottomLeft" state="frozen"/>
      <selection activeCell="C25" sqref="C25"/>
      <selection pane="bottomLeft" activeCell="B15" sqref="B15"/>
    </sheetView>
  </sheetViews>
  <sheetFormatPr baseColWidth="10" defaultColWidth="7.33203125" defaultRowHeight="15.6" x14ac:dyDescent="0.25"/>
  <cols>
    <col min="1" max="1" width="5.33203125" style="39" customWidth="1"/>
    <col min="2" max="2" width="63.77734375" style="39" customWidth="1"/>
    <col min="3" max="3" width="9.109375" style="40" customWidth="1"/>
    <col min="4" max="4" width="17.77734375" style="40" customWidth="1"/>
    <col min="5" max="10" width="16.33203125" style="41" customWidth="1"/>
    <col min="11" max="11" width="19.33203125" style="41" customWidth="1"/>
    <col min="12" max="13" width="19.33203125" style="42" customWidth="1"/>
    <col min="14" max="15" width="15.77734375" style="42" customWidth="1"/>
    <col min="16" max="17" width="15.77734375" style="39" customWidth="1"/>
    <col min="18" max="18" width="20.109375" style="39" hidden="1" customWidth="1"/>
    <col min="19" max="19" width="16" style="39" customWidth="1"/>
    <col min="20" max="16384" width="7.33203125" style="39"/>
  </cols>
  <sheetData>
    <row r="1" spans="1:19" s="24" customFormat="1" x14ac:dyDescent="0.25">
      <c r="A1" s="59" t="s">
        <v>0</v>
      </c>
      <c r="B1" s="59"/>
      <c r="C1" s="59"/>
      <c r="D1" s="59"/>
      <c r="E1" s="60" t="s">
        <v>1</v>
      </c>
      <c r="F1" s="60"/>
      <c r="G1" s="60"/>
      <c r="H1" s="60"/>
      <c r="I1" s="60"/>
      <c r="J1" s="60"/>
      <c r="K1" s="61" t="s">
        <v>2</v>
      </c>
      <c r="L1" s="62"/>
      <c r="M1" s="63"/>
      <c r="N1" s="44" t="s">
        <v>6</v>
      </c>
      <c r="O1" s="61" t="s">
        <v>7</v>
      </c>
      <c r="P1" s="62"/>
      <c r="Q1" s="63"/>
    </row>
    <row r="2" spans="1:19" s="24" customFormat="1" ht="93.6" x14ac:dyDescent="0.25">
      <c r="A2" s="45" t="s">
        <v>3</v>
      </c>
      <c r="B2" s="46" t="s">
        <v>56</v>
      </c>
      <c r="C2" s="46" t="s">
        <v>55</v>
      </c>
      <c r="D2" s="46" t="s">
        <v>4</v>
      </c>
      <c r="E2" s="26" t="s">
        <v>289</v>
      </c>
      <c r="F2" s="27" t="s">
        <v>290</v>
      </c>
      <c r="G2" s="28" t="s">
        <v>314</v>
      </c>
      <c r="H2" s="54" t="s">
        <v>315</v>
      </c>
      <c r="I2" s="54" t="s">
        <v>316</v>
      </c>
      <c r="J2" s="54" t="s">
        <v>317</v>
      </c>
      <c r="K2" s="45" t="s">
        <v>5</v>
      </c>
      <c r="L2" s="45" t="s">
        <v>8</v>
      </c>
      <c r="M2" s="45" t="s">
        <v>9</v>
      </c>
      <c r="N2" s="45" t="s">
        <v>6</v>
      </c>
      <c r="O2" s="45" t="s">
        <v>5</v>
      </c>
      <c r="P2" s="45" t="s">
        <v>8</v>
      </c>
      <c r="Q2" s="45" t="s">
        <v>9</v>
      </c>
      <c r="R2" s="51"/>
      <c r="S2" s="51" t="s">
        <v>296</v>
      </c>
    </row>
    <row r="3" spans="1:19" s="35" customFormat="1" ht="46.8" x14ac:dyDescent="0.25">
      <c r="A3" s="29">
        <v>1</v>
      </c>
      <c r="B3" s="29" t="s">
        <v>57</v>
      </c>
      <c r="C3" s="30">
        <v>1</v>
      </c>
      <c r="D3" s="31" t="s">
        <v>58</v>
      </c>
      <c r="E3" s="23">
        <v>7500</v>
      </c>
      <c r="F3" s="23"/>
      <c r="G3" s="23"/>
      <c r="H3" s="47">
        <v>7900</v>
      </c>
      <c r="I3" s="48">
        <v>6198</v>
      </c>
      <c r="J3" s="48"/>
      <c r="K3" s="32">
        <f>ROUND(GEOMEAN(E3:J3),0)</f>
        <v>7161</v>
      </c>
      <c r="L3" s="32">
        <f>ROUND(MEDIAN(E3:J3),0)</f>
        <v>7500</v>
      </c>
      <c r="M3" s="33">
        <f>ROUND(AVERAGE(E3:J3),0)</f>
        <v>7199</v>
      </c>
      <c r="N3" s="49">
        <f>+STDEV(E3:J3)</f>
        <v>889.9445675621198</v>
      </c>
      <c r="O3" s="34">
        <f>$N3/K3</f>
        <v>0.12427657695323556</v>
      </c>
      <c r="P3" s="34">
        <f>$N3/L3</f>
        <v>0.11865927567494931</v>
      </c>
      <c r="Q3" s="34">
        <f>$N3/M3</f>
        <v>0.12362058168663978</v>
      </c>
      <c r="R3" s="32" t="s">
        <v>292</v>
      </c>
      <c r="S3" s="52">
        <f>COUNT(E3:J3)</f>
        <v>3</v>
      </c>
    </row>
    <row r="4" spans="1:19" s="35" customFormat="1" x14ac:dyDescent="0.25">
      <c r="A4" s="29">
        <v>2</v>
      </c>
      <c r="B4" s="29" t="s">
        <v>59</v>
      </c>
      <c r="C4" s="30">
        <v>1</v>
      </c>
      <c r="D4" s="31" t="s">
        <v>58</v>
      </c>
      <c r="E4" s="23">
        <v>5800</v>
      </c>
      <c r="F4" s="23">
        <v>5900</v>
      </c>
      <c r="G4" s="23">
        <v>4200</v>
      </c>
      <c r="H4" s="47"/>
      <c r="I4" s="48"/>
      <c r="J4" s="48"/>
      <c r="K4" s="32">
        <f>ROUND(GEOMEAN(E4:J4),0)</f>
        <v>5238</v>
      </c>
      <c r="L4" s="32">
        <f t="shared" ref="L4:L170" si="0">ROUND(MEDIAN(E4:J4),0)</f>
        <v>5800</v>
      </c>
      <c r="M4" s="33">
        <f t="shared" ref="M4:M170" si="1">ROUND(AVERAGE(E4:J4),0)</f>
        <v>5300</v>
      </c>
      <c r="N4" s="49">
        <f t="shared" ref="N4:N170" si="2">+STDEV(E4:J4)</f>
        <v>953.93920141694559</v>
      </c>
      <c r="O4" s="34">
        <f t="shared" ref="O4:O170" si="3">$N4/K4</f>
        <v>0.18211897697918014</v>
      </c>
      <c r="P4" s="34">
        <f t="shared" ref="P4:Q17" si="4">$N4/L4</f>
        <v>0.16447227610636994</v>
      </c>
      <c r="Q4" s="34">
        <f t="shared" si="4"/>
        <v>0.17998852856923503</v>
      </c>
      <c r="R4" s="32" t="s">
        <v>297</v>
      </c>
      <c r="S4" s="52">
        <f t="shared" ref="S4:S65" si="5">COUNT(E4:J4)</f>
        <v>3</v>
      </c>
    </row>
    <row r="5" spans="1:19" s="35" customFormat="1" ht="31.2" x14ac:dyDescent="0.25">
      <c r="A5" s="29">
        <v>3</v>
      </c>
      <c r="B5" s="29" t="s">
        <v>291</v>
      </c>
      <c r="C5" s="30">
        <v>1</v>
      </c>
      <c r="D5" s="31" t="s">
        <v>58</v>
      </c>
      <c r="E5" s="23">
        <v>6000</v>
      </c>
      <c r="F5" s="23"/>
      <c r="G5" s="23"/>
      <c r="H5" s="47">
        <v>5900</v>
      </c>
      <c r="I5" s="48">
        <v>6999</v>
      </c>
      <c r="J5" s="48"/>
      <c r="K5" s="32">
        <f t="shared" ref="K5:K170" si="6">ROUND(GEOMEAN(E5:J5),0)</f>
        <v>6281</v>
      </c>
      <c r="L5" s="32">
        <f t="shared" si="0"/>
        <v>6000</v>
      </c>
      <c r="M5" s="33">
        <f t="shared" si="1"/>
        <v>6300</v>
      </c>
      <c r="N5" s="49">
        <f t="shared" si="2"/>
        <v>607.70085842734602</v>
      </c>
      <c r="O5" s="34">
        <f t="shared" si="3"/>
        <v>9.6752246207187712E-2</v>
      </c>
      <c r="P5" s="34">
        <f t="shared" si="4"/>
        <v>0.10128347640455768</v>
      </c>
      <c r="Q5" s="34">
        <f t="shared" si="4"/>
        <v>9.6460453718626354E-2</v>
      </c>
      <c r="R5" s="32" t="s">
        <v>292</v>
      </c>
      <c r="S5" s="52">
        <f t="shared" si="5"/>
        <v>3</v>
      </c>
    </row>
    <row r="6" spans="1:19" s="35" customFormat="1" x14ac:dyDescent="0.25">
      <c r="A6" s="29">
        <v>5</v>
      </c>
      <c r="B6" s="29" t="s">
        <v>62</v>
      </c>
      <c r="C6" s="30">
        <v>1</v>
      </c>
      <c r="D6" s="31" t="s">
        <v>58</v>
      </c>
      <c r="E6" s="23">
        <v>5000</v>
      </c>
      <c r="F6" s="23"/>
      <c r="G6" s="23">
        <v>6300</v>
      </c>
      <c r="H6" s="47">
        <v>5100</v>
      </c>
      <c r="I6" s="48"/>
      <c r="J6" s="48"/>
      <c r="K6" s="32">
        <f t="shared" si="6"/>
        <v>5436</v>
      </c>
      <c r="L6" s="32">
        <f t="shared" si="0"/>
        <v>5100</v>
      </c>
      <c r="M6" s="33">
        <f t="shared" si="1"/>
        <v>5467</v>
      </c>
      <c r="N6" s="49">
        <f t="shared" si="2"/>
        <v>723.41781380702525</v>
      </c>
      <c r="O6" s="34">
        <f t="shared" si="3"/>
        <v>0.13307906802925409</v>
      </c>
      <c r="P6" s="34">
        <f t="shared" si="4"/>
        <v>0.14184663015824026</v>
      </c>
      <c r="Q6" s="34">
        <f t="shared" si="4"/>
        <v>0.13232445835138562</v>
      </c>
      <c r="R6" s="32" t="s">
        <v>292</v>
      </c>
      <c r="S6" s="52">
        <f t="shared" si="5"/>
        <v>3</v>
      </c>
    </row>
    <row r="7" spans="1:19" s="35" customFormat="1" x14ac:dyDescent="0.25">
      <c r="A7" s="29">
        <v>6</v>
      </c>
      <c r="B7" s="29" t="s">
        <v>63</v>
      </c>
      <c r="C7" s="30">
        <v>1</v>
      </c>
      <c r="D7" s="31" t="s">
        <v>58</v>
      </c>
      <c r="E7" s="23">
        <v>800</v>
      </c>
      <c r="F7" s="23">
        <v>600</v>
      </c>
      <c r="G7" s="23">
        <v>800</v>
      </c>
      <c r="H7" s="47"/>
      <c r="I7" s="48"/>
      <c r="J7" s="48"/>
      <c r="K7" s="32">
        <f t="shared" si="6"/>
        <v>727</v>
      </c>
      <c r="L7" s="32">
        <f t="shared" si="0"/>
        <v>800</v>
      </c>
      <c r="M7" s="33">
        <f t="shared" si="1"/>
        <v>733</v>
      </c>
      <c r="N7" s="49">
        <f t="shared" si="2"/>
        <v>115.47005383792532</v>
      </c>
      <c r="O7" s="34">
        <f t="shared" si="3"/>
        <v>0.15883088560925079</v>
      </c>
      <c r="P7" s="34">
        <f t="shared" si="4"/>
        <v>0.14433756729740665</v>
      </c>
      <c r="Q7" s="34">
        <f t="shared" si="4"/>
        <v>0.1575307692195434</v>
      </c>
      <c r="R7" s="32" t="s">
        <v>297</v>
      </c>
      <c r="S7" s="52">
        <f t="shared" si="5"/>
        <v>3</v>
      </c>
    </row>
    <row r="8" spans="1:19" s="35" customFormat="1" ht="31.2" x14ac:dyDescent="0.25">
      <c r="A8" s="29">
        <v>7</v>
      </c>
      <c r="B8" s="29" t="s">
        <v>64</v>
      </c>
      <c r="C8" s="30">
        <v>1</v>
      </c>
      <c r="D8" s="31" t="s">
        <v>58</v>
      </c>
      <c r="E8" s="23">
        <v>10000</v>
      </c>
      <c r="F8" s="23">
        <v>9500</v>
      </c>
      <c r="G8" s="23"/>
      <c r="H8" s="47">
        <v>6850</v>
      </c>
      <c r="I8" s="48"/>
      <c r="J8" s="48"/>
      <c r="K8" s="32">
        <f t="shared" si="6"/>
        <v>8666</v>
      </c>
      <c r="L8" s="32">
        <f t="shared" si="0"/>
        <v>9500</v>
      </c>
      <c r="M8" s="33">
        <f t="shared" si="1"/>
        <v>8783</v>
      </c>
      <c r="N8" s="49">
        <f t="shared" si="2"/>
        <v>1692.8772351630605</v>
      </c>
      <c r="O8" s="34">
        <f t="shared" si="3"/>
        <v>0.19534701536615054</v>
      </c>
      <c r="P8" s="34">
        <f t="shared" si="4"/>
        <v>0.1781976037013748</v>
      </c>
      <c r="Q8" s="34">
        <f t="shared" si="4"/>
        <v>0.19274476092030746</v>
      </c>
      <c r="R8" s="32" t="s">
        <v>292</v>
      </c>
      <c r="S8" s="52">
        <f t="shared" si="5"/>
        <v>3</v>
      </c>
    </row>
    <row r="9" spans="1:19" s="35" customFormat="1" ht="31.2" x14ac:dyDescent="0.25">
      <c r="A9" s="29">
        <v>8</v>
      </c>
      <c r="B9" s="29" t="s">
        <v>65</v>
      </c>
      <c r="C9" s="30">
        <v>1</v>
      </c>
      <c r="D9" s="31" t="s">
        <v>58</v>
      </c>
      <c r="E9" s="23">
        <v>23000</v>
      </c>
      <c r="F9" s="23">
        <v>28800</v>
      </c>
      <c r="G9" s="23">
        <v>36260</v>
      </c>
      <c r="H9" s="47"/>
      <c r="I9" s="48"/>
      <c r="J9" s="48"/>
      <c r="K9" s="32">
        <f t="shared" si="6"/>
        <v>28852</v>
      </c>
      <c r="L9" s="32">
        <f t="shared" si="0"/>
        <v>28800</v>
      </c>
      <c r="M9" s="33">
        <f t="shared" si="1"/>
        <v>29353</v>
      </c>
      <c r="N9" s="49">
        <f t="shared" si="2"/>
        <v>6647.2951892730971</v>
      </c>
      <c r="O9" s="34">
        <f t="shared" si="3"/>
        <v>0.23039287360574992</v>
      </c>
      <c r="P9" s="34">
        <f t="shared" si="4"/>
        <v>0.2308088607386492</v>
      </c>
      <c r="Q9" s="34">
        <f t="shared" si="4"/>
        <v>0.22646050452332289</v>
      </c>
      <c r="R9" s="32" t="s">
        <v>297</v>
      </c>
      <c r="S9" s="52">
        <f t="shared" si="5"/>
        <v>3</v>
      </c>
    </row>
    <row r="10" spans="1:19" s="35" customFormat="1" x14ac:dyDescent="0.25">
      <c r="A10" s="29">
        <v>9</v>
      </c>
      <c r="B10" s="36" t="s">
        <v>66</v>
      </c>
      <c r="C10" s="30">
        <v>1</v>
      </c>
      <c r="D10" s="31" t="s">
        <v>58</v>
      </c>
      <c r="E10" s="23">
        <v>12000</v>
      </c>
      <c r="F10" s="23"/>
      <c r="G10" s="23"/>
      <c r="H10" s="47">
        <v>9000</v>
      </c>
      <c r="I10" s="48">
        <v>10000</v>
      </c>
      <c r="J10" s="48"/>
      <c r="K10" s="32">
        <f t="shared" si="6"/>
        <v>10260</v>
      </c>
      <c r="L10" s="32">
        <f t="shared" si="0"/>
        <v>10000</v>
      </c>
      <c r="M10" s="33">
        <f t="shared" si="1"/>
        <v>10333</v>
      </c>
      <c r="N10" s="49">
        <f t="shared" si="2"/>
        <v>1527.52523165195</v>
      </c>
      <c r="O10" s="34">
        <f t="shared" si="3"/>
        <v>0.14888160152553118</v>
      </c>
      <c r="P10" s="34">
        <f t="shared" si="4"/>
        <v>0.152752523165195</v>
      </c>
      <c r="Q10" s="34">
        <f t="shared" si="4"/>
        <v>0.14782979112087002</v>
      </c>
      <c r="R10" s="32" t="s">
        <v>292</v>
      </c>
      <c r="S10" s="52">
        <f t="shared" si="5"/>
        <v>3</v>
      </c>
    </row>
    <row r="11" spans="1:19" s="35" customFormat="1" x14ac:dyDescent="0.25">
      <c r="A11" s="29">
        <v>10</v>
      </c>
      <c r="B11" s="36" t="s">
        <v>67</v>
      </c>
      <c r="C11" s="30">
        <v>1</v>
      </c>
      <c r="D11" s="31" t="s">
        <v>58</v>
      </c>
      <c r="E11" s="23">
        <v>35000</v>
      </c>
      <c r="F11" s="23">
        <v>31400</v>
      </c>
      <c r="G11" s="23">
        <v>44400</v>
      </c>
      <c r="H11" s="47"/>
      <c r="I11" s="48"/>
      <c r="J11" s="48"/>
      <c r="K11" s="32">
        <f t="shared" si="6"/>
        <v>36542</v>
      </c>
      <c r="L11" s="32">
        <f t="shared" si="0"/>
        <v>35000</v>
      </c>
      <c r="M11" s="33">
        <f t="shared" si="1"/>
        <v>36933</v>
      </c>
      <c r="N11" s="49">
        <f t="shared" si="2"/>
        <v>6712.1779873103224</v>
      </c>
      <c r="O11" s="34">
        <f t="shared" si="3"/>
        <v>0.1836839249989142</v>
      </c>
      <c r="P11" s="34">
        <f t="shared" si="4"/>
        <v>0.19177651392315206</v>
      </c>
      <c r="Q11" s="34">
        <f t="shared" si="4"/>
        <v>0.18173931138305371</v>
      </c>
      <c r="R11" s="32" t="s">
        <v>297</v>
      </c>
      <c r="S11" s="52">
        <f t="shared" si="5"/>
        <v>3</v>
      </c>
    </row>
    <row r="12" spans="1:19" s="35" customFormat="1" ht="31.2" x14ac:dyDescent="0.25">
      <c r="A12" s="29">
        <v>11</v>
      </c>
      <c r="B12" s="36" t="s">
        <v>323</v>
      </c>
      <c r="C12" s="30">
        <v>1</v>
      </c>
      <c r="D12" s="31" t="s">
        <v>277</v>
      </c>
      <c r="E12" s="23"/>
      <c r="F12" s="23"/>
      <c r="G12" s="23"/>
      <c r="H12" s="47">
        <v>6000</v>
      </c>
      <c r="I12" s="48">
        <v>5790</v>
      </c>
      <c r="J12" s="48">
        <v>4939</v>
      </c>
      <c r="K12" s="32">
        <f t="shared" ref="K12" si="7">ROUND(GEOMEAN(E12:J12),0)</f>
        <v>5557</v>
      </c>
      <c r="L12" s="32">
        <f t="shared" ref="L12" si="8">ROUND(MEDIAN(E12:J12),0)</f>
        <v>5790</v>
      </c>
      <c r="M12" s="33">
        <f t="shared" ref="M12" si="9">ROUND(AVERAGE(E12:J12),0)</f>
        <v>5576</v>
      </c>
      <c r="N12" s="49">
        <f t="shared" ref="N12" si="10">+STDEV(E12:J12)</f>
        <v>561.84547104460432</v>
      </c>
      <c r="O12" s="34">
        <f t="shared" ref="O12" si="11">$N12/K12</f>
        <v>0.10110589725474255</v>
      </c>
      <c r="P12" s="34">
        <f t="shared" ref="P12" si="12">$N12/L12</f>
        <v>9.7037214342764133E-2</v>
      </c>
      <c r="Q12" s="34">
        <f t="shared" ref="Q12" si="13">$N12/M12</f>
        <v>0.1007613828989606</v>
      </c>
      <c r="R12" s="32" t="s">
        <v>292</v>
      </c>
      <c r="S12" s="52">
        <f t="shared" si="5"/>
        <v>3</v>
      </c>
    </row>
    <row r="13" spans="1:19" s="35" customFormat="1" x14ac:dyDescent="0.25">
      <c r="A13" s="29">
        <v>12</v>
      </c>
      <c r="B13" s="36" t="s">
        <v>70</v>
      </c>
      <c r="C13" s="30">
        <v>1</v>
      </c>
      <c r="D13" s="31" t="s">
        <v>58</v>
      </c>
      <c r="E13" s="23">
        <v>28000</v>
      </c>
      <c r="F13" s="23"/>
      <c r="G13" s="23"/>
      <c r="H13" s="47">
        <v>26099</v>
      </c>
      <c r="I13" s="48">
        <v>18000</v>
      </c>
      <c r="J13" s="48"/>
      <c r="K13" s="32">
        <f t="shared" si="6"/>
        <v>23606</v>
      </c>
      <c r="L13" s="32">
        <f t="shared" si="0"/>
        <v>26099</v>
      </c>
      <c r="M13" s="33">
        <f t="shared" si="1"/>
        <v>24033</v>
      </c>
      <c r="N13" s="49">
        <f t="shared" si="2"/>
        <v>5310.4865125523102</v>
      </c>
      <c r="O13" s="34">
        <f t="shared" si="3"/>
        <v>0.22496342084861096</v>
      </c>
      <c r="P13" s="34">
        <f t="shared" si="4"/>
        <v>0.20347471215572666</v>
      </c>
      <c r="Q13" s="34">
        <f t="shared" si="4"/>
        <v>0.22096644249791164</v>
      </c>
      <c r="R13" s="32" t="s">
        <v>292</v>
      </c>
      <c r="S13" s="52">
        <f t="shared" si="5"/>
        <v>3</v>
      </c>
    </row>
    <row r="14" spans="1:19" s="35" customFormat="1" x14ac:dyDescent="0.25">
      <c r="A14" s="29">
        <v>13</v>
      </c>
      <c r="B14" s="36" t="s">
        <v>298</v>
      </c>
      <c r="C14" s="30">
        <v>1</v>
      </c>
      <c r="D14" s="31" t="s">
        <v>58</v>
      </c>
      <c r="E14" s="23">
        <v>38000</v>
      </c>
      <c r="F14" s="23">
        <v>52000</v>
      </c>
      <c r="G14" s="23">
        <v>62900</v>
      </c>
      <c r="H14" s="47"/>
      <c r="I14" s="48"/>
      <c r="J14" s="48"/>
      <c r="K14" s="32">
        <f>ROUND(GEOMEAN(E14:J14),0)</f>
        <v>49905</v>
      </c>
      <c r="L14" s="32">
        <f t="shared" si="0"/>
        <v>52000</v>
      </c>
      <c r="M14" s="33">
        <f t="shared" si="1"/>
        <v>50967</v>
      </c>
      <c r="N14" s="49">
        <f t="shared" si="2"/>
        <v>12482.120546338811</v>
      </c>
      <c r="O14" s="34">
        <f t="shared" si="3"/>
        <v>0.25011763443219737</v>
      </c>
      <c r="P14" s="34">
        <f t="shared" si="4"/>
        <v>0.24004077973728483</v>
      </c>
      <c r="Q14" s="34">
        <f t="shared" si="4"/>
        <v>0.24490593023601173</v>
      </c>
      <c r="R14" s="32" t="s">
        <v>292</v>
      </c>
      <c r="S14" s="52">
        <f t="shared" si="5"/>
        <v>3</v>
      </c>
    </row>
    <row r="15" spans="1:19" s="35" customFormat="1" x14ac:dyDescent="0.25">
      <c r="A15" s="29">
        <v>14</v>
      </c>
      <c r="B15" s="36" t="s">
        <v>72</v>
      </c>
      <c r="C15" s="30">
        <v>1</v>
      </c>
      <c r="D15" s="31" t="s">
        <v>58</v>
      </c>
      <c r="E15" s="23">
        <v>65000</v>
      </c>
      <c r="F15" s="23"/>
      <c r="G15" s="23">
        <v>74200</v>
      </c>
      <c r="H15" s="48">
        <v>82950</v>
      </c>
      <c r="I15" s="48"/>
      <c r="J15" s="48"/>
      <c r="K15" s="32">
        <f t="shared" si="6"/>
        <v>73685</v>
      </c>
      <c r="L15" s="32">
        <f t="shared" si="0"/>
        <v>74200</v>
      </c>
      <c r="M15" s="33">
        <f t="shared" si="1"/>
        <v>74050</v>
      </c>
      <c r="N15" s="49">
        <f t="shared" si="2"/>
        <v>8975.9400621884724</v>
      </c>
      <c r="O15" s="34">
        <f t="shared" si="3"/>
        <v>0.12181502425444082</v>
      </c>
      <c r="P15" s="34">
        <f t="shared" si="4"/>
        <v>0.12096954261709532</v>
      </c>
      <c r="Q15" s="34">
        <f t="shared" si="4"/>
        <v>0.12121458557985783</v>
      </c>
      <c r="R15" s="32" t="s">
        <v>292</v>
      </c>
      <c r="S15" s="52">
        <f t="shared" si="5"/>
        <v>3</v>
      </c>
    </row>
    <row r="16" spans="1:19" s="35" customFormat="1" x14ac:dyDescent="0.25">
      <c r="A16" s="29">
        <v>15</v>
      </c>
      <c r="B16" s="36" t="s">
        <v>73</v>
      </c>
      <c r="C16" s="30">
        <v>1</v>
      </c>
      <c r="D16" s="31" t="s">
        <v>58</v>
      </c>
      <c r="E16" s="23">
        <v>65000</v>
      </c>
      <c r="F16" s="23"/>
      <c r="G16" s="23"/>
      <c r="H16" s="47">
        <v>46900</v>
      </c>
      <c r="I16" s="48">
        <v>44999</v>
      </c>
      <c r="J16" s="48"/>
      <c r="K16" s="32">
        <f t="shared" si="6"/>
        <v>51574</v>
      </c>
      <c r="L16" s="32">
        <f t="shared" si="0"/>
        <v>46900</v>
      </c>
      <c r="M16" s="33">
        <f t="shared" si="1"/>
        <v>52300</v>
      </c>
      <c r="N16" s="49">
        <f t="shared" si="2"/>
        <v>11039.805267002381</v>
      </c>
      <c r="O16" s="34">
        <f t="shared" si="3"/>
        <v>0.2140575729437775</v>
      </c>
      <c r="P16" s="34">
        <f t="shared" si="4"/>
        <v>0.23539030420047721</v>
      </c>
      <c r="Q16" s="34">
        <f t="shared" si="4"/>
        <v>0.21108614277251206</v>
      </c>
      <c r="R16" s="32" t="s">
        <v>292</v>
      </c>
      <c r="S16" s="52">
        <f t="shared" si="5"/>
        <v>3</v>
      </c>
    </row>
    <row r="17" spans="1:19" s="35" customFormat="1" x14ac:dyDescent="0.25">
      <c r="A17" s="29">
        <v>16</v>
      </c>
      <c r="B17" s="36" t="s">
        <v>74</v>
      </c>
      <c r="C17" s="30">
        <v>1</v>
      </c>
      <c r="D17" s="31" t="s">
        <v>58</v>
      </c>
      <c r="E17" s="23">
        <v>65000</v>
      </c>
      <c r="F17" s="23"/>
      <c r="G17" s="23">
        <v>83600</v>
      </c>
      <c r="H17" s="47">
        <v>75900</v>
      </c>
      <c r="I17" s="48"/>
      <c r="J17" s="48"/>
      <c r="K17" s="32">
        <f t="shared" si="6"/>
        <v>74437</v>
      </c>
      <c r="L17" s="32">
        <f t="shared" si="0"/>
        <v>75900</v>
      </c>
      <c r="M17" s="33">
        <f t="shared" si="1"/>
        <v>74833</v>
      </c>
      <c r="N17" s="49">
        <f t="shared" si="2"/>
        <v>9345.7655295504301</v>
      </c>
      <c r="O17" s="34">
        <f t="shared" si="3"/>
        <v>0.12555268924796043</v>
      </c>
      <c r="P17" s="34">
        <f t="shared" si="4"/>
        <v>0.12313261567260118</v>
      </c>
      <c r="Q17" s="34">
        <f t="shared" si="4"/>
        <v>0.12488829165676146</v>
      </c>
      <c r="R17" s="32" t="s">
        <v>292</v>
      </c>
      <c r="S17" s="52">
        <f t="shared" si="5"/>
        <v>3</v>
      </c>
    </row>
    <row r="18" spans="1:19" s="35" customFormat="1" x14ac:dyDescent="0.25">
      <c r="A18" s="29">
        <v>17</v>
      </c>
      <c r="B18" s="36" t="s">
        <v>75</v>
      </c>
      <c r="C18" s="30">
        <v>1</v>
      </c>
      <c r="D18" s="31" t="s">
        <v>76</v>
      </c>
      <c r="E18" s="23">
        <v>25000</v>
      </c>
      <c r="F18" s="23">
        <v>32000</v>
      </c>
      <c r="G18" s="23"/>
      <c r="H18" s="47">
        <v>30400</v>
      </c>
      <c r="I18" s="48"/>
      <c r="J18" s="48"/>
      <c r="K18" s="32">
        <f t="shared" si="6"/>
        <v>28973</v>
      </c>
      <c r="L18" s="32">
        <f t="shared" si="0"/>
        <v>30400</v>
      </c>
      <c r="M18" s="33">
        <f t="shared" si="1"/>
        <v>29133</v>
      </c>
      <c r="N18" s="49">
        <f t="shared" si="2"/>
        <v>3667.8785875943677</v>
      </c>
      <c r="O18" s="34">
        <f t="shared" si="3"/>
        <v>0.12659643763484513</v>
      </c>
      <c r="P18" s="34">
        <f t="shared" ref="P18:P170" si="14">$N18/L18</f>
        <v>0.12065390090770946</v>
      </c>
      <c r="Q18" s="34">
        <f t="shared" ref="Q18:Q170" si="15">$N18/M18</f>
        <v>0.12590116320304698</v>
      </c>
      <c r="R18" s="32" t="s">
        <v>292</v>
      </c>
      <c r="S18" s="52">
        <f t="shared" si="5"/>
        <v>3</v>
      </c>
    </row>
    <row r="19" spans="1:19" s="35" customFormat="1" x14ac:dyDescent="0.25">
      <c r="A19" s="29">
        <v>18</v>
      </c>
      <c r="B19" s="36" t="s">
        <v>77</v>
      </c>
      <c r="C19" s="30">
        <v>1</v>
      </c>
      <c r="D19" s="31" t="s">
        <v>58</v>
      </c>
      <c r="E19" s="23">
        <v>20000</v>
      </c>
      <c r="F19" s="23">
        <v>15500</v>
      </c>
      <c r="G19" s="23">
        <v>22600</v>
      </c>
      <c r="H19" s="47"/>
      <c r="I19" s="48"/>
      <c r="J19" s="48"/>
      <c r="K19" s="32">
        <f t="shared" si="6"/>
        <v>19135</v>
      </c>
      <c r="L19" s="32">
        <f t="shared" si="0"/>
        <v>20000</v>
      </c>
      <c r="M19" s="33">
        <f t="shared" si="1"/>
        <v>19367</v>
      </c>
      <c r="N19" s="49">
        <f t="shared" si="2"/>
        <v>3592.1210076128245</v>
      </c>
      <c r="O19" s="34">
        <f t="shared" si="3"/>
        <v>0.18772516371114839</v>
      </c>
      <c r="P19" s="34">
        <f t="shared" si="14"/>
        <v>0.17960605038064123</v>
      </c>
      <c r="Q19" s="34">
        <f t="shared" si="15"/>
        <v>0.18547637773598516</v>
      </c>
      <c r="R19" s="32" t="s">
        <v>297</v>
      </c>
      <c r="S19" s="52">
        <f t="shared" si="5"/>
        <v>3</v>
      </c>
    </row>
    <row r="20" spans="1:19" s="35" customFormat="1" ht="31.2" x14ac:dyDescent="0.25">
      <c r="A20" s="29">
        <v>19</v>
      </c>
      <c r="B20" s="29" t="s">
        <v>78</v>
      </c>
      <c r="C20" s="30">
        <v>3</v>
      </c>
      <c r="D20" s="31" t="s">
        <v>58</v>
      </c>
      <c r="E20" s="23"/>
      <c r="F20" s="23"/>
      <c r="G20" s="23"/>
      <c r="H20" s="47">
        <v>7200</v>
      </c>
      <c r="I20" s="48">
        <v>7500</v>
      </c>
      <c r="J20" s="48">
        <v>8700</v>
      </c>
      <c r="K20" s="32">
        <f t="shared" si="6"/>
        <v>7774</v>
      </c>
      <c r="L20" s="32">
        <f t="shared" si="0"/>
        <v>7500</v>
      </c>
      <c r="M20" s="33">
        <f t="shared" si="1"/>
        <v>7800</v>
      </c>
      <c r="N20" s="49">
        <f t="shared" si="2"/>
        <v>793.72539331937719</v>
      </c>
      <c r="O20" s="34">
        <f t="shared" si="3"/>
        <v>0.10209999914064538</v>
      </c>
      <c r="P20" s="34">
        <f t="shared" si="14"/>
        <v>0.10583005244258363</v>
      </c>
      <c r="Q20" s="34">
        <f t="shared" si="15"/>
        <v>0.10175966581017656</v>
      </c>
      <c r="R20" s="32" t="s">
        <v>292</v>
      </c>
      <c r="S20" s="52">
        <f t="shared" si="5"/>
        <v>3</v>
      </c>
    </row>
    <row r="21" spans="1:19" s="35" customFormat="1" x14ac:dyDescent="0.25">
      <c r="A21" s="29">
        <v>20</v>
      </c>
      <c r="B21" s="29" t="s">
        <v>79</v>
      </c>
      <c r="C21" s="30">
        <v>3</v>
      </c>
      <c r="D21" s="31" t="s">
        <v>58</v>
      </c>
      <c r="E21" s="23"/>
      <c r="F21" s="23"/>
      <c r="G21" s="23"/>
      <c r="H21" s="47">
        <v>9600</v>
      </c>
      <c r="I21" s="48">
        <v>8832</v>
      </c>
      <c r="J21" s="48">
        <v>8100</v>
      </c>
      <c r="K21" s="32">
        <f t="shared" si="6"/>
        <v>8823</v>
      </c>
      <c r="L21" s="32">
        <f t="shared" si="0"/>
        <v>8832</v>
      </c>
      <c r="M21" s="33">
        <f t="shared" si="1"/>
        <v>8844</v>
      </c>
      <c r="N21" s="49">
        <f t="shared" si="2"/>
        <v>750.07199654433168</v>
      </c>
      <c r="O21" s="34">
        <f t="shared" si="3"/>
        <v>8.5013260403981827E-2</v>
      </c>
      <c r="P21" s="34">
        <f t="shared" si="14"/>
        <v>8.4926630043515819E-2</v>
      </c>
      <c r="Q21" s="34">
        <f t="shared" si="15"/>
        <v>8.4811397166930313E-2</v>
      </c>
      <c r="R21" s="32" t="s">
        <v>292</v>
      </c>
      <c r="S21" s="52">
        <f t="shared" si="5"/>
        <v>3</v>
      </c>
    </row>
    <row r="22" spans="1:19" s="35" customFormat="1" x14ac:dyDescent="0.25">
      <c r="A22" s="29">
        <v>21</v>
      </c>
      <c r="B22" s="36" t="s">
        <v>80</v>
      </c>
      <c r="C22" s="30">
        <v>1</v>
      </c>
      <c r="D22" s="31" t="s">
        <v>58</v>
      </c>
      <c r="E22" s="23">
        <v>8000</v>
      </c>
      <c r="F22" s="23">
        <v>9300</v>
      </c>
      <c r="G22" s="23">
        <v>12100</v>
      </c>
      <c r="H22" s="47"/>
      <c r="I22" s="48"/>
      <c r="J22" s="48"/>
      <c r="K22" s="32">
        <f t="shared" si="6"/>
        <v>9656</v>
      </c>
      <c r="L22" s="32">
        <f t="shared" si="0"/>
        <v>9300</v>
      </c>
      <c r="M22" s="33">
        <f t="shared" si="1"/>
        <v>9800</v>
      </c>
      <c r="N22" s="49">
        <f t="shared" si="2"/>
        <v>2095.2326839756961</v>
      </c>
      <c r="O22" s="34">
        <f t="shared" si="3"/>
        <v>0.2169876433280547</v>
      </c>
      <c r="P22" s="34">
        <f t="shared" si="14"/>
        <v>0.22529383698663399</v>
      </c>
      <c r="Q22" s="34">
        <f t="shared" si="15"/>
        <v>0.21379925346690776</v>
      </c>
      <c r="R22" s="32" t="s">
        <v>297</v>
      </c>
      <c r="S22" s="52">
        <f t="shared" si="5"/>
        <v>3</v>
      </c>
    </row>
    <row r="23" spans="1:19" s="35" customFormat="1" x14ac:dyDescent="0.25">
      <c r="A23" s="29">
        <v>22</v>
      </c>
      <c r="B23" s="36" t="s">
        <v>81</v>
      </c>
      <c r="C23" s="30">
        <v>1</v>
      </c>
      <c r="D23" s="31" t="s">
        <v>58</v>
      </c>
      <c r="E23" s="23">
        <v>38000</v>
      </c>
      <c r="F23" s="23"/>
      <c r="G23" s="23"/>
      <c r="H23" s="47">
        <v>37750</v>
      </c>
      <c r="I23" s="48">
        <v>35900</v>
      </c>
      <c r="J23" s="48"/>
      <c r="K23" s="32">
        <f t="shared" si="6"/>
        <v>37205</v>
      </c>
      <c r="L23" s="32">
        <f t="shared" si="0"/>
        <v>37750</v>
      </c>
      <c r="M23" s="33">
        <f t="shared" si="1"/>
        <v>37217</v>
      </c>
      <c r="N23" s="49">
        <f t="shared" si="2"/>
        <v>1147.0977871713176</v>
      </c>
      <c r="O23" s="34">
        <f t="shared" si="3"/>
        <v>3.0831817959180691E-2</v>
      </c>
      <c r="P23" s="34">
        <f t="shared" si="14"/>
        <v>3.0386696348909076E-2</v>
      </c>
      <c r="Q23" s="34">
        <f t="shared" si="15"/>
        <v>3.0821876754475577E-2</v>
      </c>
      <c r="R23" s="32" t="s">
        <v>292</v>
      </c>
      <c r="S23" s="52">
        <f t="shared" si="5"/>
        <v>3</v>
      </c>
    </row>
    <row r="24" spans="1:19" s="35" customFormat="1" x14ac:dyDescent="0.25">
      <c r="A24" s="29">
        <v>23</v>
      </c>
      <c r="B24" s="36" t="s">
        <v>82</v>
      </c>
      <c r="C24" s="30">
        <v>1</v>
      </c>
      <c r="D24" s="31" t="s">
        <v>58</v>
      </c>
      <c r="E24" s="23">
        <v>25000</v>
      </c>
      <c r="F24" s="23"/>
      <c r="G24" s="23">
        <v>36300</v>
      </c>
      <c r="H24" s="47">
        <v>34700</v>
      </c>
      <c r="I24" s="48"/>
      <c r="J24" s="48"/>
      <c r="K24" s="32">
        <f t="shared" si="6"/>
        <v>31579</v>
      </c>
      <c r="L24" s="32">
        <f t="shared" si="0"/>
        <v>34700</v>
      </c>
      <c r="M24" s="33">
        <f t="shared" si="1"/>
        <v>32000</v>
      </c>
      <c r="N24" s="49">
        <f t="shared" si="2"/>
        <v>6114.7362984841793</v>
      </c>
      <c r="O24" s="34">
        <f t="shared" si="3"/>
        <v>0.19363299339701001</v>
      </c>
      <c r="P24" s="34">
        <f t="shared" si="14"/>
        <v>0.17621718439435674</v>
      </c>
      <c r="Q24" s="34">
        <f t="shared" si="15"/>
        <v>0.1910855093276306</v>
      </c>
      <c r="R24" s="32" t="s">
        <v>292</v>
      </c>
      <c r="S24" s="52">
        <f t="shared" si="5"/>
        <v>3</v>
      </c>
    </row>
    <row r="25" spans="1:19" s="35" customFormat="1" x14ac:dyDescent="0.25">
      <c r="A25" s="29">
        <v>24</v>
      </c>
      <c r="B25" s="36" t="s">
        <v>83</v>
      </c>
      <c r="C25" s="30">
        <v>1</v>
      </c>
      <c r="D25" s="31" t="s">
        <v>58</v>
      </c>
      <c r="E25" s="23">
        <v>18000</v>
      </c>
      <c r="F25" s="23">
        <v>16900</v>
      </c>
      <c r="G25" s="23">
        <v>22100</v>
      </c>
      <c r="H25" s="47"/>
      <c r="I25" s="48"/>
      <c r="J25" s="48"/>
      <c r="K25" s="32">
        <f t="shared" si="6"/>
        <v>18873</v>
      </c>
      <c r="L25" s="32">
        <f t="shared" si="0"/>
        <v>18000</v>
      </c>
      <c r="M25" s="33">
        <f t="shared" si="1"/>
        <v>19000</v>
      </c>
      <c r="N25" s="49">
        <f t="shared" si="2"/>
        <v>2740.4379212089443</v>
      </c>
      <c r="O25" s="34">
        <f t="shared" si="3"/>
        <v>0.14520414990774885</v>
      </c>
      <c r="P25" s="34">
        <f t="shared" si="14"/>
        <v>0.15224655117827468</v>
      </c>
      <c r="Q25" s="34">
        <f t="shared" si="15"/>
        <v>0.14423357480047075</v>
      </c>
      <c r="R25" s="32" t="s">
        <v>297</v>
      </c>
      <c r="S25" s="52">
        <f t="shared" si="5"/>
        <v>3</v>
      </c>
    </row>
    <row r="26" spans="1:19" s="35" customFormat="1" x14ac:dyDescent="0.25">
      <c r="A26" s="29">
        <v>25</v>
      </c>
      <c r="B26" s="36" t="s">
        <v>84</v>
      </c>
      <c r="C26" s="30">
        <v>1</v>
      </c>
      <c r="D26" s="31" t="s">
        <v>58</v>
      </c>
      <c r="E26" s="23">
        <v>18000</v>
      </c>
      <c r="F26" s="23">
        <v>16900</v>
      </c>
      <c r="G26" s="23">
        <v>14300</v>
      </c>
      <c r="H26" s="47"/>
      <c r="I26" s="48"/>
      <c r="J26" s="48"/>
      <c r="K26" s="32">
        <f t="shared" si="6"/>
        <v>16324</v>
      </c>
      <c r="L26" s="32">
        <f t="shared" si="0"/>
        <v>16900</v>
      </c>
      <c r="M26" s="33">
        <f t="shared" si="1"/>
        <v>16400</v>
      </c>
      <c r="N26" s="49">
        <f t="shared" si="2"/>
        <v>1900</v>
      </c>
      <c r="O26" s="34">
        <f t="shared" si="3"/>
        <v>0.11639304092134281</v>
      </c>
      <c r="P26" s="34">
        <f t="shared" si="14"/>
        <v>0.11242603550295859</v>
      </c>
      <c r="Q26" s="34">
        <f t="shared" si="15"/>
        <v>0.11585365853658537</v>
      </c>
      <c r="R26" s="32" t="s">
        <v>297</v>
      </c>
      <c r="S26" s="52">
        <f t="shared" si="5"/>
        <v>3</v>
      </c>
    </row>
    <row r="27" spans="1:19" s="35" customFormat="1" x14ac:dyDescent="0.25">
      <c r="A27" s="29">
        <v>26</v>
      </c>
      <c r="B27" s="36" t="s">
        <v>85</v>
      </c>
      <c r="C27" s="30">
        <v>1</v>
      </c>
      <c r="D27" s="31" t="s">
        <v>58</v>
      </c>
      <c r="E27" s="23">
        <v>10000</v>
      </c>
      <c r="F27" s="23"/>
      <c r="G27" s="23"/>
      <c r="H27" s="47">
        <v>10500</v>
      </c>
      <c r="I27" s="48">
        <v>9900</v>
      </c>
      <c r="J27" s="48"/>
      <c r="K27" s="32">
        <f t="shared" si="6"/>
        <v>10130</v>
      </c>
      <c r="L27" s="32">
        <f t="shared" si="0"/>
        <v>10000</v>
      </c>
      <c r="M27" s="33">
        <f t="shared" si="1"/>
        <v>10133</v>
      </c>
      <c r="N27" s="49">
        <f t="shared" si="2"/>
        <v>321.45502536643187</v>
      </c>
      <c r="O27" s="34">
        <f t="shared" si="3"/>
        <v>3.1732973876251909E-2</v>
      </c>
      <c r="P27" s="34">
        <f t="shared" si="14"/>
        <v>3.2145502536643188E-2</v>
      </c>
      <c r="Q27" s="34">
        <f t="shared" si="15"/>
        <v>3.1723578936783958E-2</v>
      </c>
      <c r="R27" s="32" t="s">
        <v>292</v>
      </c>
      <c r="S27" s="52">
        <f t="shared" si="5"/>
        <v>3</v>
      </c>
    </row>
    <row r="28" spans="1:19" s="35" customFormat="1" x14ac:dyDescent="0.25">
      <c r="A28" s="29">
        <v>27</v>
      </c>
      <c r="B28" s="36" t="s">
        <v>86</v>
      </c>
      <c r="C28" s="30">
        <v>1</v>
      </c>
      <c r="D28" s="31" t="s">
        <v>58</v>
      </c>
      <c r="E28" s="23">
        <v>6000</v>
      </c>
      <c r="F28" s="23"/>
      <c r="G28" s="23"/>
      <c r="H28" s="47">
        <v>5550</v>
      </c>
      <c r="I28" s="48">
        <v>4800</v>
      </c>
      <c r="J28" s="48"/>
      <c r="K28" s="32">
        <f t="shared" si="6"/>
        <v>5427</v>
      </c>
      <c r="L28" s="32">
        <f t="shared" si="0"/>
        <v>5550</v>
      </c>
      <c r="M28" s="33">
        <f t="shared" si="1"/>
        <v>5450</v>
      </c>
      <c r="N28" s="49">
        <f t="shared" si="2"/>
        <v>606.21778264910711</v>
      </c>
      <c r="O28" s="34">
        <f t="shared" si="3"/>
        <v>0.11170403218151964</v>
      </c>
      <c r="P28" s="34">
        <f t="shared" si="14"/>
        <v>0.10922842930614543</v>
      </c>
      <c r="Q28" s="34">
        <f t="shared" si="15"/>
        <v>0.11123262066956094</v>
      </c>
      <c r="R28" s="32" t="s">
        <v>292</v>
      </c>
      <c r="S28" s="52">
        <f t="shared" si="5"/>
        <v>3</v>
      </c>
    </row>
    <row r="29" spans="1:19" s="35" customFormat="1" x14ac:dyDescent="0.25">
      <c r="A29" s="29">
        <v>28</v>
      </c>
      <c r="B29" s="36" t="s">
        <v>87</v>
      </c>
      <c r="C29" s="30">
        <v>1</v>
      </c>
      <c r="D29" s="31" t="s">
        <v>58</v>
      </c>
      <c r="E29" s="23">
        <v>20000</v>
      </c>
      <c r="F29" s="23"/>
      <c r="G29" s="23"/>
      <c r="H29" s="47">
        <v>17400</v>
      </c>
      <c r="I29" s="48">
        <v>14905</v>
      </c>
      <c r="J29" s="48"/>
      <c r="K29" s="32">
        <f t="shared" si="6"/>
        <v>17310</v>
      </c>
      <c r="L29" s="32">
        <f t="shared" si="0"/>
        <v>17400</v>
      </c>
      <c r="M29" s="33">
        <f t="shared" si="1"/>
        <v>17435</v>
      </c>
      <c r="N29" s="49">
        <f t="shared" si="2"/>
        <v>2547.6803174652819</v>
      </c>
      <c r="O29" s="34">
        <f t="shared" si="3"/>
        <v>0.1471796832735576</v>
      </c>
      <c r="P29" s="34">
        <f t="shared" si="14"/>
        <v>0.14641840904972883</v>
      </c>
      <c r="Q29" s="34">
        <f t="shared" si="15"/>
        <v>0.14612448049700499</v>
      </c>
      <c r="R29" s="32" t="s">
        <v>292</v>
      </c>
      <c r="S29" s="52">
        <f t="shared" si="5"/>
        <v>3</v>
      </c>
    </row>
    <row r="30" spans="1:19" s="35" customFormat="1" x14ac:dyDescent="0.25">
      <c r="A30" s="29">
        <v>29</v>
      </c>
      <c r="B30" s="36" t="s">
        <v>88</v>
      </c>
      <c r="C30" s="30">
        <v>1</v>
      </c>
      <c r="D30" s="31" t="s">
        <v>58</v>
      </c>
      <c r="E30" s="23">
        <v>2500</v>
      </c>
      <c r="F30" s="23"/>
      <c r="G30" s="23"/>
      <c r="H30" s="47">
        <v>2150</v>
      </c>
      <c r="I30" s="48">
        <v>2811</v>
      </c>
      <c r="J30" s="48"/>
      <c r="K30" s="32">
        <f t="shared" si="6"/>
        <v>2472</v>
      </c>
      <c r="L30" s="32">
        <f t="shared" si="0"/>
        <v>2500</v>
      </c>
      <c r="M30" s="33">
        <f t="shared" si="1"/>
        <v>2487</v>
      </c>
      <c r="N30" s="49">
        <f t="shared" si="2"/>
        <v>330.69169932128625</v>
      </c>
      <c r="O30" s="34">
        <f t="shared" si="3"/>
        <v>0.13377495927236499</v>
      </c>
      <c r="P30" s="34">
        <f t="shared" si="14"/>
        <v>0.13227667972851451</v>
      </c>
      <c r="Q30" s="34">
        <f t="shared" si="15"/>
        <v>0.13296811392090319</v>
      </c>
      <c r="R30" s="32" t="s">
        <v>292</v>
      </c>
      <c r="S30" s="52">
        <f t="shared" si="5"/>
        <v>3</v>
      </c>
    </row>
    <row r="31" spans="1:19" s="35" customFormat="1" x14ac:dyDescent="0.25">
      <c r="A31" s="29">
        <v>30</v>
      </c>
      <c r="B31" s="36" t="s">
        <v>89</v>
      </c>
      <c r="C31" s="30">
        <v>1</v>
      </c>
      <c r="D31" s="31" t="s">
        <v>58</v>
      </c>
      <c r="E31" s="23">
        <v>8000</v>
      </c>
      <c r="F31" s="23">
        <v>8100</v>
      </c>
      <c r="G31" s="23"/>
      <c r="H31" s="47">
        <v>6600</v>
      </c>
      <c r="I31" s="48"/>
      <c r="J31" s="48"/>
      <c r="K31" s="32">
        <f t="shared" si="6"/>
        <v>7534</v>
      </c>
      <c r="L31" s="32">
        <f t="shared" si="0"/>
        <v>8000</v>
      </c>
      <c r="M31" s="33">
        <f t="shared" si="1"/>
        <v>7567</v>
      </c>
      <c r="N31" s="49">
        <f t="shared" si="2"/>
        <v>838.64970836060832</v>
      </c>
      <c r="O31" s="34">
        <f t="shared" si="3"/>
        <v>0.11131533161144257</v>
      </c>
      <c r="P31" s="34">
        <f t="shared" si="14"/>
        <v>0.10483121354507605</v>
      </c>
      <c r="Q31" s="34">
        <f t="shared" si="15"/>
        <v>0.11082988084585811</v>
      </c>
      <c r="R31" s="32" t="s">
        <v>292</v>
      </c>
      <c r="S31" s="52">
        <f t="shared" si="5"/>
        <v>3</v>
      </c>
    </row>
    <row r="32" spans="1:19" s="35" customFormat="1" x14ac:dyDescent="0.25">
      <c r="A32" s="29">
        <v>31</v>
      </c>
      <c r="B32" s="36" t="s">
        <v>90</v>
      </c>
      <c r="C32" s="30">
        <v>1</v>
      </c>
      <c r="D32" s="31" t="s">
        <v>58</v>
      </c>
      <c r="E32" s="23">
        <v>6000</v>
      </c>
      <c r="F32" s="23">
        <v>6200</v>
      </c>
      <c r="G32" s="23">
        <v>4200</v>
      </c>
      <c r="H32" s="47"/>
      <c r="I32" s="48"/>
      <c r="J32" s="48"/>
      <c r="K32" s="32">
        <f t="shared" si="6"/>
        <v>5386</v>
      </c>
      <c r="L32" s="32">
        <f t="shared" si="0"/>
        <v>6000</v>
      </c>
      <c r="M32" s="33">
        <f t="shared" si="1"/>
        <v>5467</v>
      </c>
      <c r="N32" s="49">
        <f t="shared" si="2"/>
        <v>1101.5141094572216</v>
      </c>
      <c r="O32" s="34">
        <f t="shared" si="3"/>
        <v>0.20451431664634637</v>
      </c>
      <c r="P32" s="34">
        <f t="shared" si="14"/>
        <v>0.18358568490953694</v>
      </c>
      <c r="Q32" s="34">
        <f t="shared" si="15"/>
        <v>0.20148419781547861</v>
      </c>
      <c r="R32" s="32" t="s">
        <v>297</v>
      </c>
      <c r="S32" s="52">
        <f t="shared" si="5"/>
        <v>3</v>
      </c>
    </row>
    <row r="33" spans="1:19" s="35" customFormat="1" x14ac:dyDescent="0.25">
      <c r="A33" s="29">
        <v>32</v>
      </c>
      <c r="B33" s="36" t="s">
        <v>299</v>
      </c>
      <c r="C33" s="30">
        <v>1</v>
      </c>
      <c r="D33" s="31" t="s">
        <v>58</v>
      </c>
      <c r="E33" s="23">
        <v>20000</v>
      </c>
      <c r="F33" s="23">
        <v>19800</v>
      </c>
      <c r="G33" s="23"/>
      <c r="H33" s="47">
        <v>16350</v>
      </c>
      <c r="I33" s="48"/>
      <c r="J33" s="48"/>
      <c r="K33" s="32">
        <f t="shared" si="6"/>
        <v>18638</v>
      </c>
      <c r="L33" s="32">
        <f t="shared" si="0"/>
        <v>19800</v>
      </c>
      <c r="M33" s="33">
        <f t="shared" si="1"/>
        <v>18717</v>
      </c>
      <c r="N33" s="49">
        <f t="shared" si="2"/>
        <v>2052.0315137281232</v>
      </c>
      <c r="O33" s="34">
        <f t="shared" si="3"/>
        <v>0.11009934079451246</v>
      </c>
      <c r="P33" s="34">
        <f t="shared" si="14"/>
        <v>0.1036379552387941</v>
      </c>
      <c r="Q33" s="34">
        <f t="shared" si="15"/>
        <v>0.1096346376945089</v>
      </c>
      <c r="R33" s="32" t="s">
        <v>292</v>
      </c>
      <c r="S33" s="52">
        <f t="shared" si="5"/>
        <v>3</v>
      </c>
    </row>
    <row r="34" spans="1:19" s="35" customFormat="1" x14ac:dyDescent="0.25">
      <c r="A34" s="29">
        <v>33</v>
      </c>
      <c r="B34" s="36" t="s">
        <v>92</v>
      </c>
      <c r="C34" s="30">
        <v>1</v>
      </c>
      <c r="D34" s="31" t="s">
        <v>58</v>
      </c>
      <c r="E34" s="23">
        <v>10000</v>
      </c>
      <c r="F34" s="23">
        <v>11800</v>
      </c>
      <c r="G34" s="23">
        <v>7300</v>
      </c>
      <c r="H34" s="47"/>
      <c r="I34" s="48"/>
      <c r="J34" s="48"/>
      <c r="K34" s="32">
        <f t="shared" si="6"/>
        <v>9515</v>
      </c>
      <c r="L34" s="32">
        <f t="shared" si="0"/>
        <v>10000</v>
      </c>
      <c r="M34" s="33">
        <f t="shared" si="1"/>
        <v>9700</v>
      </c>
      <c r="N34" s="49">
        <f t="shared" si="2"/>
        <v>2264.950330581225</v>
      </c>
      <c r="O34" s="34">
        <f t="shared" si="3"/>
        <v>0.23803997168483709</v>
      </c>
      <c r="P34" s="34">
        <f t="shared" si="14"/>
        <v>0.22649503305812249</v>
      </c>
      <c r="Q34" s="34">
        <f t="shared" si="15"/>
        <v>0.23350003408053865</v>
      </c>
      <c r="R34" s="32" t="s">
        <v>297</v>
      </c>
      <c r="S34" s="52">
        <f t="shared" si="5"/>
        <v>3</v>
      </c>
    </row>
    <row r="35" spans="1:19" s="35" customFormat="1" x14ac:dyDescent="0.25">
      <c r="A35" s="29">
        <v>34</v>
      </c>
      <c r="B35" s="36" t="s">
        <v>93</v>
      </c>
      <c r="C35" s="30">
        <v>1</v>
      </c>
      <c r="D35" s="31" t="s">
        <v>58</v>
      </c>
      <c r="E35" s="23">
        <v>8000</v>
      </c>
      <c r="F35" s="23">
        <v>7700</v>
      </c>
      <c r="G35" s="23">
        <v>5200</v>
      </c>
      <c r="H35" s="47"/>
      <c r="I35" s="48"/>
      <c r="J35" s="48"/>
      <c r="K35" s="32">
        <f t="shared" si="6"/>
        <v>6842</v>
      </c>
      <c r="L35" s="32">
        <f t="shared" si="0"/>
        <v>7700</v>
      </c>
      <c r="M35" s="33">
        <f t="shared" si="1"/>
        <v>6967</v>
      </c>
      <c r="N35" s="49">
        <f t="shared" si="2"/>
        <v>1537.3136743466926</v>
      </c>
      <c r="O35" s="34">
        <f t="shared" si="3"/>
        <v>0.22468776298548562</v>
      </c>
      <c r="P35" s="34">
        <f t="shared" si="14"/>
        <v>0.19965112653853151</v>
      </c>
      <c r="Q35" s="34">
        <f t="shared" si="15"/>
        <v>0.22065647686905304</v>
      </c>
      <c r="R35" s="32" t="s">
        <v>297</v>
      </c>
      <c r="S35" s="52">
        <f t="shared" si="5"/>
        <v>3</v>
      </c>
    </row>
    <row r="36" spans="1:19" s="35" customFormat="1" x14ac:dyDescent="0.25">
      <c r="A36" s="29">
        <v>35</v>
      </c>
      <c r="B36" s="29" t="s">
        <v>321</v>
      </c>
      <c r="C36" s="30">
        <v>1</v>
      </c>
      <c r="D36" s="31" t="s">
        <v>58</v>
      </c>
      <c r="E36" s="23"/>
      <c r="F36" s="23"/>
      <c r="G36" s="23"/>
      <c r="H36" s="47">
        <v>8000</v>
      </c>
      <c r="I36" s="48">
        <v>8400</v>
      </c>
      <c r="J36" s="48">
        <v>8478</v>
      </c>
      <c r="K36" s="32">
        <f t="shared" si="6"/>
        <v>8290</v>
      </c>
      <c r="L36" s="32">
        <f t="shared" si="0"/>
        <v>8400</v>
      </c>
      <c r="M36" s="33">
        <f t="shared" si="1"/>
        <v>8293</v>
      </c>
      <c r="N36" s="49">
        <f t="shared" si="2"/>
        <v>256.43972651157878</v>
      </c>
      <c r="O36" s="34">
        <f t="shared" si="3"/>
        <v>3.0933622015871989E-2</v>
      </c>
      <c r="P36" s="34">
        <f t="shared" si="14"/>
        <v>3.0528538870426045E-2</v>
      </c>
      <c r="Q36" s="34">
        <f t="shared" si="15"/>
        <v>3.0922431751064607E-2</v>
      </c>
      <c r="R36" s="32" t="s">
        <v>292</v>
      </c>
      <c r="S36" s="52">
        <f t="shared" si="5"/>
        <v>3</v>
      </c>
    </row>
    <row r="37" spans="1:19" s="35" customFormat="1" x14ac:dyDescent="0.25">
      <c r="A37" s="29">
        <v>36</v>
      </c>
      <c r="B37" s="36" t="s">
        <v>95</v>
      </c>
      <c r="C37" s="30">
        <v>1</v>
      </c>
      <c r="D37" s="31" t="s">
        <v>58</v>
      </c>
      <c r="E37" s="23"/>
      <c r="F37" s="23">
        <v>3800</v>
      </c>
      <c r="G37" s="23">
        <v>3800</v>
      </c>
      <c r="H37" s="47">
        <v>3600</v>
      </c>
      <c r="I37" s="48"/>
      <c r="J37" s="48"/>
      <c r="K37" s="32">
        <f t="shared" si="6"/>
        <v>3732</v>
      </c>
      <c r="L37" s="32">
        <f t="shared" si="0"/>
        <v>3800</v>
      </c>
      <c r="M37" s="33">
        <f t="shared" si="1"/>
        <v>3733</v>
      </c>
      <c r="N37" s="49">
        <f t="shared" si="2"/>
        <v>115.47005383792515</v>
      </c>
      <c r="O37" s="34">
        <f t="shared" si="3"/>
        <v>3.0940528895478336E-2</v>
      </c>
      <c r="P37" s="34">
        <f t="shared" si="14"/>
        <v>3.0386856273138196E-2</v>
      </c>
      <c r="Q37" s="34">
        <f t="shared" si="15"/>
        <v>3.0932240513775824E-2</v>
      </c>
      <c r="R37" s="32" t="s">
        <v>292</v>
      </c>
      <c r="S37" s="52">
        <f t="shared" si="5"/>
        <v>3</v>
      </c>
    </row>
    <row r="38" spans="1:19" s="35" customFormat="1" x14ac:dyDescent="0.25">
      <c r="A38" s="29">
        <v>37</v>
      </c>
      <c r="B38" s="29" t="s">
        <v>96</v>
      </c>
      <c r="C38" s="30">
        <v>1</v>
      </c>
      <c r="D38" s="31" t="s">
        <v>58</v>
      </c>
      <c r="E38" s="23">
        <v>8000</v>
      </c>
      <c r="F38" s="23">
        <v>7400</v>
      </c>
      <c r="G38" s="23"/>
      <c r="H38" s="47">
        <v>8000</v>
      </c>
      <c r="I38" s="48"/>
      <c r="J38" s="48"/>
      <c r="K38" s="32">
        <f t="shared" si="6"/>
        <v>7795</v>
      </c>
      <c r="L38" s="32">
        <f t="shared" si="0"/>
        <v>8000</v>
      </c>
      <c r="M38" s="33">
        <f t="shared" si="1"/>
        <v>7800</v>
      </c>
      <c r="N38" s="49">
        <f t="shared" si="2"/>
        <v>346.41016151377545</v>
      </c>
      <c r="O38" s="34">
        <f t="shared" si="3"/>
        <v>4.4440046377649194E-2</v>
      </c>
      <c r="P38" s="34">
        <f t="shared" si="14"/>
        <v>4.3301270189221933E-2</v>
      </c>
      <c r="Q38" s="34">
        <f t="shared" si="15"/>
        <v>4.441155916843275E-2</v>
      </c>
      <c r="R38" s="32" t="s">
        <v>292</v>
      </c>
      <c r="S38" s="52">
        <f t="shared" si="5"/>
        <v>3</v>
      </c>
    </row>
    <row r="39" spans="1:19" s="35" customFormat="1" x14ac:dyDescent="0.25">
      <c r="A39" s="29">
        <v>38</v>
      </c>
      <c r="B39" s="29" t="s">
        <v>97</v>
      </c>
      <c r="C39" s="30">
        <v>1</v>
      </c>
      <c r="D39" s="31" t="s">
        <v>58</v>
      </c>
      <c r="E39" s="23"/>
      <c r="F39" s="23">
        <v>9900</v>
      </c>
      <c r="G39" s="23"/>
      <c r="H39" s="47">
        <v>6500</v>
      </c>
      <c r="I39" s="48">
        <v>7500</v>
      </c>
      <c r="J39" s="48"/>
      <c r="K39" s="32">
        <f t="shared" si="6"/>
        <v>7844</v>
      </c>
      <c r="L39" s="32">
        <f t="shared" si="0"/>
        <v>7500</v>
      </c>
      <c r="M39" s="33">
        <f t="shared" si="1"/>
        <v>7967</v>
      </c>
      <c r="N39" s="49">
        <f t="shared" si="2"/>
        <v>1747.3789896108194</v>
      </c>
      <c r="O39" s="34">
        <f t="shared" si="3"/>
        <v>0.22276631688052262</v>
      </c>
      <c r="P39" s="34">
        <f t="shared" si="14"/>
        <v>0.23298386528144258</v>
      </c>
      <c r="Q39" s="34">
        <f t="shared" si="15"/>
        <v>0.21932709798052208</v>
      </c>
      <c r="R39" s="32" t="s">
        <v>292</v>
      </c>
      <c r="S39" s="52">
        <f t="shared" si="5"/>
        <v>3</v>
      </c>
    </row>
    <row r="40" spans="1:19" s="35" customFormat="1" x14ac:dyDescent="0.25">
      <c r="A40" s="29">
        <v>39</v>
      </c>
      <c r="B40" s="29" t="s">
        <v>98</v>
      </c>
      <c r="C40" s="30">
        <v>1</v>
      </c>
      <c r="D40" s="31" t="s">
        <v>58</v>
      </c>
      <c r="E40" s="23">
        <v>3500</v>
      </c>
      <c r="F40" s="23"/>
      <c r="G40" s="23"/>
      <c r="H40" s="47">
        <v>4900</v>
      </c>
      <c r="I40" s="48">
        <v>4900</v>
      </c>
      <c r="J40" s="48"/>
      <c r="K40" s="32">
        <f t="shared" si="6"/>
        <v>4380</v>
      </c>
      <c r="L40" s="32">
        <f t="shared" si="0"/>
        <v>4900</v>
      </c>
      <c r="M40" s="33">
        <f t="shared" si="1"/>
        <v>4433</v>
      </c>
      <c r="N40" s="49">
        <f t="shared" si="2"/>
        <v>808.29037686547531</v>
      </c>
      <c r="O40" s="34">
        <f t="shared" si="3"/>
        <v>0.18454118193275693</v>
      </c>
      <c r="P40" s="34">
        <f t="shared" si="14"/>
        <v>0.16495721976846434</v>
      </c>
      <c r="Q40" s="34">
        <f t="shared" si="15"/>
        <v>0.18233484702582345</v>
      </c>
      <c r="R40" s="32" t="s">
        <v>292</v>
      </c>
      <c r="S40" s="52">
        <f t="shared" si="5"/>
        <v>3</v>
      </c>
    </row>
    <row r="41" spans="1:19" s="35" customFormat="1" ht="31.2" x14ac:dyDescent="0.25">
      <c r="A41" s="29">
        <v>40</v>
      </c>
      <c r="B41" s="29" t="s">
        <v>99</v>
      </c>
      <c r="C41" s="30">
        <v>1</v>
      </c>
      <c r="D41" s="31" t="s">
        <v>58</v>
      </c>
      <c r="E41" s="23">
        <v>1200000</v>
      </c>
      <c r="F41" s="23">
        <v>1370000</v>
      </c>
      <c r="G41" s="23">
        <v>1610900</v>
      </c>
      <c r="H41" s="47"/>
      <c r="I41" s="48"/>
      <c r="J41" s="48"/>
      <c r="K41" s="32">
        <f t="shared" si="6"/>
        <v>1383535</v>
      </c>
      <c r="L41" s="32">
        <f t="shared" si="0"/>
        <v>1370000</v>
      </c>
      <c r="M41" s="33">
        <f t="shared" si="1"/>
        <v>1393633</v>
      </c>
      <c r="N41" s="49">
        <f t="shared" si="2"/>
        <v>206466.95457950042</v>
      </c>
      <c r="O41" s="34">
        <f t="shared" si="3"/>
        <v>0.14923146474754917</v>
      </c>
      <c r="P41" s="34">
        <f t="shared" si="14"/>
        <v>0.15070580626240906</v>
      </c>
      <c r="Q41" s="34">
        <f t="shared" si="15"/>
        <v>0.14815016190022798</v>
      </c>
      <c r="R41" s="32" t="s">
        <v>297</v>
      </c>
      <c r="S41" s="52">
        <f t="shared" si="5"/>
        <v>3</v>
      </c>
    </row>
    <row r="42" spans="1:19" s="35" customFormat="1" x14ac:dyDescent="0.25">
      <c r="A42" s="29">
        <v>41</v>
      </c>
      <c r="B42" s="29" t="s">
        <v>100</v>
      </c>
      <c r="C42" s="30">
        <v>1</v>
      </c>
      <c r="D42" s="31" t="s">
        <v>58</v>
      </c>
      <c r="E42" s="23">
        <v>12000</v>
      </c>
      <c r="F42" s="23">
        <v>17300</v>
      </c>
      <c r="G42" s="23"/>
      <c r="H42" s="47">
        <v>12900</v>
      </c>
      <c r="I42" s="48"/>
      <c r="J42" s="48"/>
      <c r="K42" s="32">
        <f t="shared" ref="K42:K102" si="16">ROUND(GEOMEAN(E42:J42),0)</f>
        <v>13887</v>
      </c>
      <c r="L42" s="32">
        <f t="shared" ref="L42:L102" si="17">ROUND(MEDIAN(E42:J42),0)</f>
        <v>12900</v>
      </c>
      <c r="M42" s="33">
        <f t="shared" ref="M42:M102" si="18">ROUND(AVERAGE(E42:J42),0)</f>
        <v>14067</v>
      </c>
      <c r="N42" s="49">
        <f t="shared" ref="N42:N102" si="19">+STDEV(E42:J42)</f>
        <v>2836.0771028541012</v>
      </c>
      <c r="O42" s="34">
        <f t="shared" ref="O42:O102" si="20">$N42/K42</f>
        <v>0.20422532604983806</v>
      </c>
      <c r="P42" s="34">
        <f t="shared" ref="P42:P102" si="21">$N42/L42</f>
        <v>0.21985093820574428</v>
      </c>
      <c r="Q42" s="34">
        <f t="shared" ref="Q42:Q102" si="22">$N42/M42</f>
        <v>0.20161207811573906</v>
      </c>
      <c r="R42" s="32" t="s">
        <v>292</v>
      </c>
      <c r="S42" s="52">
        <f t="shared" si="5"/>
        <v>3</v>
      </c>
    </row>
    <row r="43" spans="1:19" s="35" customFormat="1" x14ac:dyDescent="0.25">
      <c r="A43" s="29">
        <v>42</v>
      </c>
      <c r="B43" s="29" t="s">
        <v>101</v>
      </c>
      <c r="C43" s="30">
        <v>1</v>
      </c>
      <c r="D43" s="31" t="s">
        <v>58</v>
      </c>
      <c r="E43" s="23">
        <v>6500</v>
      </c>
      <c r="F43" s="23">
        <v>8600</v>
      </c>
      <c r="G43" s="23"/>
      <c r="H43" s="47">
        <v>6900</v>
      </c>
      <c r="I43" s="48"/>
      <c r="J43" s="48"/>
      <c r="K43" s="32">
        <f t="shared" si="16"/>
        <v>7279</v>
      </c>
      <c r="L43" s="32">
        <f t="shared" si="17"/>
        <v>6900</v>
      </c>
      <c r="M43" s="33">
        <f t="shared" si="18"/>
        <v>7333</v>
      </c>
      <c r="N43" s="49">
        <f t="shared" si="19"/>
        <v>1115.0485789118466</v>
      </c>
      <c r="O43" s="34">
        <f t="shared" si="20"/>
        <v>0.15318705576478178</v>
      </c>
      <c r="P43" s="34">
        <f t="shared" si="21"/>
        <v>0.16160124332055747</v>
      </c>
      <c r="Q43" s="34">
        <f t="shared" si="22"/>
        <v>0.15205899071482976</v>
      </c>
      <c r="R43" s="32" t="s">
        <v>292</v>
      </c>
      <c r="S43" s="52">
        <f t="shared" si="5"/>
        <v>3</v>
      </c>
    </row>
    <row r="44" spans="1:19" s="35" customFormat="1" x14ac:dyDescent="0.25">
      <c r="A44" s="29">
        <v>43</v>
      </c>
      <c r="B44" s="29" t="s">
        <v>102</v>
      </c>
      <c r="C44" s="30">
        <v>1</v>
      </c>
      <c r="D44" s="31" t="s">
        <v>58</v>
      </c>
      <c r="E44" s="23">
        <v>3000</v>
      </c>
      <c r="F44" s="23">
        <v>3900</v>
      </c>
      <c r="G44" s="23">
        <v>2600</v>
      </c>
      <c r="H44" s="47"/>
      <c r="I44" s="48"/>
      <c r="J44" s="48"/>
      <c r="K44" s="32">
        <f t="shared" si="16"/>
        <v>3122</v>
      </c>
      <c r="L44" s="32">
        <f t="shared" si="17"/>
        <v>3000</v>
      </c>
      <c r="M44" s="33">
        <f t="shared" si="18"/>
        <v>3167</v>
      </c>
      <c r="N44" s="49">
        <f t="shared" si="19"/>
        <v>665.83281184793975</v>
      </c>
      <c r="O44" s="34">
        <f t="shared" si="20"/>
        <v>0.21327124018191537</v>
      </c>
      <c r="P44" s="34">
        <f t="shared" si="21"/>
        <v>0.22194427061597991</v>
      </c>
      <c r="Q44" s="34">
        <f t="shared" si="22"/>
        <v>0.2102408625980233</v>
      </c>
      <c r="R44" s="32" t="s">
        <v>297</v>
      </c>
      <c r="S44" s="52">
        <f t="shared" si="5"/>
        <v>3</v>
      </c>
    </row>
    <row r="45" spans="1:19" s="35" customFormat="1" x14ac:dyDescent="0.25">
      <c r="A45" s="29">
        <v>44</v>
      </c>
      <c r="B45" s="29" t="s">
        <v>103</v>
      </c>
      <c r="C45" s="30">
        <v>1</v>
      </c>
      <c r="D45" s="31" t="s">
        <v>58</v>
      </c>
      <c r="E45" s="23"/>
      <c r="F45" s="23">
        <v>800</v>
      </c>
      <c r="G45" s="23"/>
      <c r="H45" s="47">
        <v>800</v>
      </c>
      <c r="I45" s="48">
        <v>650</v>
      </c>
      <c r="J45" s="48"/>
      <c r="K45" s="32">
        <f t="shared" si="16"/>
        <v>747</v>
      </c>
      <c r="L45" s="32">
        <f t="shared" si="17"/>
        <v>800</v>
      </c>
      <c r="M45" s="33">
        <f t="shared" si="18"/>
        <v>750</v>
      </c>
      <c r="N45" s="49">
        <f t="shared" si="19"/>
        <v>86.602540378443862</v>
      </c>
      <c r="O45" s="34">
        <f t="shared" si="20"/>
        <v>0.11593378899390075</v>
      </c>
      <c r="P45" s="34">
        <f t="shared" si="21"/>
        <v>0.10825317547305482</v>
      </c>
      <c r="Q45" s="34">
        <f t="shared" si="22"/>
        <v>0.11547005383792515</v>
      </c>
      <c r="R45" s="32" t="s">
        <v>292</v>
      </c>
      <c r="S45" s="52">
        <f t="shared" si="5"/>
        <v>3</v>
      </c>
    </row>
    <row r="46" spans="1:19" s="35" customFormat="1" x14ac:dyDescent="0.25">
      <c r="A46" s="29">
        <v>45</v>
      </c>
      <c r="B46" s="29" t="s">
        <v>104</v>
      </c>
      <c r="C46" s="30">
        <v>1</v>
      </c>
      <c r="D46" s="31" t="s">
        <v>58</v>
      </c>
      <c r="E46" s="23">
        <v>6500</v>
      </c>
      <c r="F46" s="23"/>
      <c r="G46" s="23">
        <v>9500</v>
      </c>
      <c r="H46" s="47">
        <v>7400</v>
      </c>
      <c r="I46" s="48"/>
      <c r="J46" s="48"/>
      <c r="K46" s="32">
        <f t="shared" si="16"/>
        <v>7702</v>
      </c>
      <c r="L46" s="32">
        <f t="shared" si="17"/>
        <v>7400</v>
      </c>
      <c r="M46" s="33">
        <f t="shared" si="18"/>
        <v>7800</v>
      </c>
      <c r="N46" s="49">
        <f t="shared" si="19"/>
        <v>1539.4804318340653</v>
      </c>
      <c r="O46" s="34">
        <f t="shared" si="20"/>
        <v>0.19988060657414505</v>
      </c>
      <c r="P46" s="34">
        <f t="shared" si="21"/>
        <v>0.20803789619379259</v>
      </c>
      <c r="Q46" s="34">
        <f t="shared" si="22"/>
        <v>0.19736928613257246</v>
      </c>
      <c r="R46" s="32" t="s">
        <v>292</v>
      </c>
      <c r="S46" s="52">
        <f t="shared" si="5"/>
        <v>3</v>
      </c>
    </row>
    <row r="47" spans="1:19" s="35" customFormat="1" x14ac:dyDescent="0.25">
      <c r="A47" s="29">
        <v>46</v>
      </c>
      <c r="B47" s="29" t="s">
        <v>105</v>
      </c>
      <c r="C47" s="30">
        <v>1</v>
      </c>
      <c r="D47" s="31" t="s">
        <v>58</v>
      </c>
      <c r="E47" s="23">
        <v>11000</v>
      </c>
      <c r="F47" s="23">
        <v>9800</v>
      </c>
      <c r="G47" s="23">
        <v>9600</v>
      </c>
      <c r="H47" s="47"/>
      <c r="I47" s="48"/>
      <c r="J47" s="48"/>
      <c r="K47" s="32">
        <f t="shared" si="16"/>
        <v>10115</v>
      </c>
      <c r="L47" s="32">
        <f t="shared" si="17"/>
        <v>9800</v>
      </c>
      <c r="M47" s="33">
        <f t="shared" si="18"/>
        <v>10133</v>
      </c>
      <c r="N47" s="49">
        <f t="shared" si="19"/>
        <v>757.18777944003648</v>
      </c>
      <c r="O47" s="34">
        <f t="shared" si="20"/>
        <v>7.4857911956503848E-2</v>
      </c>
      <c r="P47" s="34">
        <f t="shared" si="21"/>
        <v>7.7264059126534335E-2</v>
      </c>
      <c r="Q47" s="34">
        <f t="shared" si="22"/>
        <v>7.4724936291328967E-2</v>
      </c>
      <c r="R47" s="32" t="s">
        <v>297</v>
      </c>
      <c r="S47" s="52">
        <f t="shared" si="5"/>
        <v>3</v>
      </c>
    </row>
    <row r="48" spans="1:19" s="35" customFormat="1" x14ac:dyDescent="0.25">
      <c r="A48" s="29">
        <v>47</v>
      </c>
      <c r="B48" s="29" t="s">
        <v>106</v>
      </c>
      <c r="C48" s="30">
        <v>1</v>
      </c>
      <c r="D48" s="31" t="s">
        <v>58</v>
      </c>
      <c r="E48" s="23">
        <v>42000</v>
      </c>
      <c r="F48" s="23">
        <v>35200</v>
      </c>
      <c r="G48" s="23">
        <v>48900</v>
      </c>
      <c r="H48" s="47"/>
      <c r="I48" s="48"/>
      <c r="J48" s="48"/>
      <c r="K48" s="32">
        <f t="shared" si="16"/>
        <v>41658</v>
      </c>
      <c r="L48" s="32">
        <f t="shared" si="17"/>
        <v>42000</v>
      </c>
      <c r="M48" s="33">
        <f t="shared" si="18"/>
        <v>42033</v>
      </c>
      <c r="N48" s="49">
        <f t="shared" si="19"/>
        <v>6850.0608269805525</v>
      </c>
      <c r="O48" s="34">
        <f t="shared" si="20"/>
        <v>0.16443566246532604</v>
      </c>
      <c r="P48" s="34">
        <f t="shared" si="21"/>
        <v>0.16309668635667982</v>
      </c>
      <c r="Q48" s="34">
        <f t="shared" si="22"/>
        <v>0.16296863956844748</v>
      </c>
      <c r="R48" s="32" t="s">
        <v>297</v>
      </c>
      <c r="S48" s="52">
        <f t="shared" si="5"/>
        <v>3</v>
      </c>
    </row>
    <row r="49" spans="1:19" s="35" customFormat="1" x14ac:dyDescent="0.25">
      <c r="A49" s="29">
        <v>48</v>
      </c>
      <c r="B49" s="29" t="s">
        <v>107</v>
      </c>
      <c r="C49" s="30">
        <v>1</v>
      </c>
      <c r="D49" s="31" t="s">
        <v>58</v>
      </c>
      <c r="E49" s="23">
        <v>58000</v>
      </c>
      <c r="F49" s="23"/>
      <c r="G49" s="23"/>
      <c r="H49" s="47">
        <v>59920</v>
      </c>
      <c r="I49" s="48">
        <v>52000</v>
      </c>
      <c r="J49" s="47"/>
      <c r="K49" s="32">
        <f t="shared" si="16"/>
        <v>56537</v>
      </c>
      <c r="L49" s="32">
        <f t="shared" si="17"/>
        <v>58000</v>
      </c>
      <c r="M49" s="33">
        <f t="shared" si="18"/>
        <v>56640</v>
      </c>
      <c r="N49" s="49">
        <f t="shared" si="19"/>
        <v>4131.4404267761138</v>
      </c>
      <c r="O49" s="34">
        <f t="shared" si="20"/>
        <v>7.3074984997012815E-2</v>
      </c>
      <c r="P49" s="34">
        <f t="shared" si="21"/>
        <v>7.12317314961399E-2</v>
      </c>
      <c r="Q49" s="34">
        <f t="shared" si="22"/>
        <v>7.2942097930369237E-2</v>
      </c>
      <c r="R49" s="32" t="s">
        <v>292</v>
      </c>
      <c r="S49" s="52">
        <f t="shared" si="5"/>
        <v>3</v>
      </c>
    </row>
    <row r="50" spans="1:19" s="35" customFormat="1" x14ac:dyDescent="0.25">
      <c r="A50" s="29">
        <v>49</v>
      </c>
      <c r="B50" s="29" t="s">
        <v>108</v>
      </c>
      <c r="C50" s="30">
        <v>1</v>
      </c>
      <c r="D50" s="31" t="s">
        <v>58</v>
      </c>
      <c r="E50" s="23">
        <v>10000</v>
      </c>
      <c r="F50" s="23">
        <v>13600</v>
      </c>
      <c r="G50" s="23"/>
      <c r="H50" s="47">
        <v>9585</v>
      </c>
      <c r="I50" s="48"/>
      <c r="J50" s="48"/>
      <c r="K50" s="32">
        <f t="shared" si="16"/>
        <v>10924</v>
      </c>
      <c r="L50" s="32">
        <f t="shared" si="17"/>
        <v>10000</v>
      </c>
      <c r="M50" s="33">
        <f t="shared" si="18"/>
        <v>11062</v>
      </c>
      <c r="N50" s="49">
        <f t="shared" si="19"/>
        <v>2208.032683936844</v>
      </c>
      <c r="O50" s="34">
        <f t="shared" si="20"/>
        <v>0.20212675612750311</v>
      </c>
      <c r="P50" s="34">
        <f t="shared" si="21"/>
        <v>0.22080326839368442</v>
      </c>
      <c r="Q50" s="34">
        <f t="shared" si="22"/>
        <v>0.19960519652294739</v>
      </c>
      <c r="R50" s="32" t="s">
        <v>292</v>
      </c>
      <c r="S50" s="52">
        <f t="shared" si="5"/>
        <v>3</v>
      </c>
    </row>
    <row r="51" spans="1:19" s="35" customFormat="1" x14ac:dyDescent="0.25">
      <c r="A51" s="29">
        <v>50</v>
      </c>
      <c r="B51" s="29" t="s">
        <v>109</v>
      </c>
      <c r="C51" s="30">
        <v>1</v>
      </c>
      <c r="D51" s="31" t="s">
        <v>58</v>
      </c>
      <c r="E51" s="23">
        <v>20000</v>
      </c>
      <c r="F51" s="23">
        <v>20100</v>
      </c>
      <c r="G51" s="23">
        <v>25500</v>
      </c>
      <c r="H51" s="47"/>
      <c r="I51" s="48"/>
      <c r="J51" s="48"/>
      <c r="K51" s="32">
        <f t="shared" si="16"/>
        <v>21723</v>
      </c>
      <c r="L51" s="32">
        <f t="shared" si="17"/>
        <v>20100</v>
      </c>
      <c r="M51" s="33">
        <f t="shared" si="18"/>
        <v>21867</v>
      </c>
      <c r="N51" s="49">
        <f t="shared" si="19"/>
        <v>3146.9562013687723</v>
      </c>
      <c r="O51" s="34">
        <f t="shared" si="20"/>
        <v>0.14486747693084623</v>
      </c>
      <c r="P51" s="34">
        <f t="shared" si="21"/>
        <v>0.15656498514272499</v>
      </c>
      <c r="Q51" s="34">
        <f t="shared" si="22"/>
        <v>0.14391348613750274</v>
      </c>
      <c r="R51" s="32" t="s">
        <v>297</v>
      </c>
      <c r="S51" s="52">
        <f t="shared" si="5"/>
        <v>3</v>
      </c>
    </row>
    <row r="52" spans="1:19" s="35" customFormat="1" x14ac:dyDescent="0.25">
      <c r="A52" s="29">
        <v>51</v>
      </c>
      <c r="B52" s="29" t="s">
        <v>110</v>
      </c>
      <c r="C52" s="30">
        <v>1</v>
      </c>
      <c r="D52" s="31" t="s">
        <v>58</v>
      </c>
      <c r="E52" s="23">
        <v>35000</v>
      </c>
      <c r="F52" s="23">
        <v>52600</v>
      </c>
      <c r="G52" s="23">
        <v>41300</v>
      </c>
      <c r="H52" s="47"/>
      <c r="I52" s="48"/>
      <c r="J52" s="48"/>
      <c r="K52" s="32">
        <f t="shared" si="16"/>
        <v>42364</v>
      </c>
      <c r="L52" s="32">
        <f t="shared" si="17"/>
        <v>41300</v>
      </c>
      <c r="M52" s="33">
        <f t="shared" si="18"/>
        <v>42967</v>
      </c>
      <c r="N52" s="49">
        <f t="shared" si="19"/>
        <v>8917.5856224279396</v>
      </c>
      <c r="O52" s="34">
        <f t="shared" si="20"/>
        <v>0.21049914130931779</v>
      </c>
      <c r="P52" s="34">
        <f t="shared" si="21"/>
        <v>0.21592217003457481</v>
      </c>
      <c r="Q52" s="34">
        <f t="shared" si="22"/>
        <v>0.20754499086340539</v>
      </c>
      <c r="R52" s="32" t="s">
        <v>297</v>
      </c>
      <c r="S52" s="52">
        <f t="shared" si="5"/>
        <v>3</v>
      </c>
    </row>
    <row r="53" spans="1:19" s="35" customFormat="1" x14ac:dyDescent="0.25">
      <c r="A53" s="29">
        <v>52</v>
      </c>
      <c r="B53" s="29" t="s">
        <v>111</v>
      </c>
      <c r="C53" s="30">
        <v>1</v>
      </c>
      <c r="D53" s="31" t="s">
        <v>58</v>
      </c>
      <c r="E53" s="23">
        <v>15000</v>
      </c>
      <c r="F53" s="23"/>
      <c r="G53" s="23">
        <v>17900</v>
      </c>
      <c r="H53" s="47">
        <v>13900</v>
      </c>
      <c r="I53" s="48"/>
      <c r="J53" s="48"/>
      <c r="K53" s="32">
        <f t="shared" si="16"/>
        <v>15511</v>
      </c>
      <c r="L53" s="32">
        <f t="shared" si="17"/>
        <v>15000</v>
      </c>
      <c r="M53" s="33">
        <f t="shared" si="18"/>
        <v>15600</v>
      </c>
      <c r="N53" s="49">
        <f t="shared" si="19"/>
        <v>2066.3978319771822</v>
      </c>
      <c r="O53" s="34">
        <f t="shared" si="20"/>
        <v>0.13322144490859275</v>
      </c>
      <c r="P53" s="34">
        <f t="shared" si="21"/>
        <v>0.13775985546514549</v>
      </c>
      <c r="Q53" s="34">
        <f t="shared" si="22"/>
        <v>0.13246139948571681</v>
      </c>
      <c r="R53" s="32" t="s">
        <v>292</v>
      </c>
      <c r="S53" s="52">
        <f t="shared" si="5"/>
        <v>3</v>
      </c>
    </row>
    <row r="54" spans="1:19" s="35" customFormat="1" x14ac:dyDescent="0.25">
      <c r="A54" s="29">
        <v>53</v>
      </c>
      <c r="B54" s="29" t="s">
        <v>112</v>
      </c>
      <c r="C54" s="30">
        <v>1</v>
      </c>
      <c r="D54" s="31" t="s">
        <v>58</v>
      </c>
      <c r="E54" s="23">
        <v>24000</v>
      </c>
      <c r="F54" s="23"/>
      <c r="G54" s="23">
        <v>25700</v>
      </c>
      <c r="H54" s="47">
        <v>25774</v>
      </c>
      <c r="I54" s="48"/>
      <c r="J54" s="48"/>
      <c r="K54" s="32">
        <f t="shared" si="16"/>
        <v>25144</v>
      </c>
      <c r="L54" s="32">
        <f t="shared" si="17"/>
        <v>25700</v>
      </c>
      <c r="M54" s="33">
        <f t="shared" si="18"/>
        <v>25158</v>
      </c>
      <c r="N54" s="49">
        <f t="shared" si="19"/>
        <v>1003.5397351375778</v>
      </c>
      <c r="O54" s="34">
        <f t="shared" si="20"/>
        <v>3.9911698024879809E-2</v>
      </c>
      <c r="P54" s="34">
        <f t="shared" si="21"/>
        <v>3.9048238721306534E-2</v>
      </c>
      <c r="Q54" s="34">
        <f t="shared" si="22"/>
        <v>3.9889487842339526E-2</v>
      </c>
      <c r="R54" s="32" t="s">
        <v>292</v>
      </c>
      <c r="S54" s="52">
        <f t="shared" si="5"/>
        <v>3</v>
      </c>
    </row>
    <row r="55" spans="1:19" s="35" customFormat="1" x14ac:dyDescent="0.25">
      <c r="A55" s="29">
        <v>54</v>
      </c>
      <c r="B55" s="29" t="s">
        <v>113</v>
      </c>
      <c r="C55" s="30">
        <v>1</v>
      </c>
      <c r="D55" s="31" t="s">
        <v>58</v>
      </c>
      <c r="E55" s="23">
        <v>28000</v>
      </c>
      <c r="F55" s="23"/>
      <c r="G55" s="23">
        <v>27000</v>
      </c>
      <c r="H55" s="47">
        <v>20200</v>
      </c>
      <c r="I55" s="48"/>
      <c r="J55" s="48"/>
      <c r="K55" s="32">
        <f t="shared" si="16"/>
        <v>24810</v>
      </c>
      <c r="L55" s="32">
        <f t="shared" si="17"/>
        <v>27000</v>
      </c>
      <c r="M55" s="33">
        <f t="shared" si="18"/>
        <v>25067</v>
      </c>
      <c r="N55" s="49">
        <f t="shared" si="19"/>
        <v>4244.2117446392058</v>
      </c>
      <c r="O55" s="34">
        <f t="shared" si="20"/>
        <v>0.17106859107775921</v>
      </c>
      <c r="P55" s="34">
        <f t="shared" si="21"/>
        <v>0.15719302757922984</v>
      </c>
      <c r="Q55" s="34">
        <f t="shared" si="22"/>
        <v>0.16931470637248996</v>
      </c>
      <c r="R55" s="32" t="s">
        <v>292</v>
      </c>
      <c r="S55" s="52">
        <f t="shared" si="5"/>
        <v>3</v>
      </c>
    </row>
    <row r="56" spans="1:19" s="35" customFormat="1" x14ac:dyDescent="0.25">
      <c r="A56" s="29">
        <v>55</v>
      </c>
      <c r="B56" s="29" t="s">
        <v>114</v>
      </c>
      <c r="C56" s="30">
        <v>1</v>
      </c>
      <c r="D56" s="31" t="s">
        <v>58</v>
      </c>
      <c r="E56" s="23">
        <v>45000</v>
      </c>
      <c r="F56" s="23"/>
      <c r="G56" s="23">
        <v>28400</v>
      </c>
      <c r="H56" s="47">
        <v>38200</v>
      </c>
      <c r="I56" s="48"/>
      <c r="J56" s="48"/>
      <c r="K56" s="32">
        <f t="shared" si="16"/>
        <v>36548</v>
      </c>
      <c r="L56" s="32">
        <f t="shared" si="17"/>
        <v>38200</v>
      </c>
      <c r="M56" s="33">
        <f t="shared" si="18"/>
        <v>37200</v>
      </c>
      <c r="N56" s="49">
        <f t="shared" si="19"/>
        <v>8345.0584180100268</v>
      </c>
      <c r="O56" s="34">
        <f t="shared" si="20"/>
        <v>0.22833146596284412</v>
      </c>
      <c r="P56" s="34">
        <f t="shared" si="21"/>
        <v>0.21845702664947714</v>
      </c>
      <c r="Q56" s="34">
        <f t="shared" si="22"/>
        <v>0.22432952736586093</v>
      </c>
      <c r="R56" s="32" t="s">
        <v>292</v>
      </c>
      <c r="S56" s="52">
        <f t="shared" si="5"/>
        <v>3</v>
      </c>
    </row>
    <row r="57" spans="1:19" s="35" customFormat="1" x14ac:dyDescent="0.25">
      <c r="A57" s="29">
        <v>56</v>
      </c>
      <c r="B57" s="29" t="s">
        <v>115</v>
      </c>
      <c r="C57" s="30">
        <v>1</v>
      </c>
      <c r="D57" s="31" t="s">
        <v>58</v>
      </c>
      <c r="E57" s="23">
        <v>65000</v>
      </c>
      <c r="F57" s="23">
        <v>73400</v>
      </c>
      <c r="G57" s="23">
        <v>48100</v>
      </c>
      <c r="H57" s="47"/>
      <c r="I57" s="48"/>
      <c r="J57" s="48"/>
      <c r="K57" s="32">
        <f t="shared" si="16"/>
        <v>61224</v>
      </c>
      <c r="L57" s="32">
        <f t="shared" si="17"/>
        <v>65000</v>
      </c>
      <c r="M57" s="33">
        <f t="shared" si="18"/>
        <v>62167</v>
      </c>
      <c r="N57" s="49">
        <f t="shared" si="19"/>
        <v>12885.780276464946</v>
      </c>
      <c r="O57" s="34">
        <f t="shared" si="20"/>
        <v>0.21046942827102028</v>
      </c>
      <c r="P57" s="34">
        <f t="shared" si="21"/>
        <v>0.1982427734840761</v>
      </c>
      <c r="Q57" s="34">
        <f t="shared" si="22"/>
        <v>0.20727685550959427</v>
      </c>
      <c r="R57" s="32" t="s">
        <v>297</v>
      </c>
      <c r="S57" s="52">
        <f t="shared" si="5"/>
        <v>3</v>
      </c>
    </row>
    <row r="58" spans="1:19" s="35" customFormat="1" x14ac:dyDescent="0.25">
      <c r="A58" s="29">
        <v>57</v>
      </c>
      <c r="B58" s="29" t="s">
        <v>116</v>
      </c>
      <c r="C58" s="30">
        <v>1</v>
      </c>
      <c r="D58" s="31" t="s">
        <v>58</v>
      </c>
      <c r="E58" s="23">
        <v>58000</v>
      </c>
      <c r="F58" s="23">
        <v>58600</v>
      </c>
      <c r="G58" s="23"/>
      <c r="H58" s="47">
        <v>43900</v>
      </c>
      <c r="I58" s="48"/>
      <c r="J58" s="48"/>
      <c r="K58" s="32">
        <f t="shared" si="16"/>
        <v>53039</v>
      </c>
      <c r="L58" s="32">
        <f t="shared" si="17"/>
        <v>58000</v>
      </c>
      <c r="M58" s="33">
        <f t="shared" si="18"/>
        <v>53500</v>
      </c>
      <c r="N58" s="49">
        <f t="shared" si="19"/>
        <v>8319.254774317229</v>
      </c>
      <c r="O58" s="34">
        <f t="shared" si="20"/>
        <v>0.15685165207332771</v>
      </c>
      <c r="P58" s="34">
        <f t="shared" si="21"/>
        <v>0.14343542714340049</v>
      </c>
      <c r="Q58" s="34">
        <f t="shared" si="22"/>
        <v>0.15550008923957437</v>
      </c>
      <c r="R58" s="32" t="s">
        <v>292</v>
      </c>
      <c r="S58" s="52">
        <f t="shared" si="5"/>
        <v>3</v>
      </c>
    </row>
    <row r="59" spans="1:19" s="35" customFormat="1" ht="31.2" x14ac:dyDescent="0.25">
      <c r="A59" s="29">
        <v>58</v>
      </c>
      <c r="B59" s="29" t="s">
        <v>117</v>
      </c>
      <c r="C59" s="30">
        <v>1</v>
      </c>
      <c r="D59" s="31" t="s">
        <v>58</v>
      </c>
      <c r="E59" s="23">
        <v>85000</v>
      </c>
      <c r="F59" s="23"/>
      <c r="G59" s="23">
        <v>83600</v>
      </c>
      <c r="H59" s="47">
        <v>61900</v>
      </c>
      <c r="I59" s="48"/>
      <c r="J59" s="48"/>
      <c r="K59" s="32">
        <f t="shared" si="16"/>
        <v>76051</v>
      </c>
      <c r="L59" s="32">
        <f t="shared" si="17"/>
        <v>83600</v>
      </c>
      <c r="M59" s="33">
        <f t="shared" si="18"/>
        <v>76833</v>
      </c>
      <c r="N59" s="49">
        <f t="shared" si="19"/>
        <v>12951.576480619415</v>
      </c>
      <c r="O59" s="34">
        <f t="shared" si="20"/>
        <v>0.17030119894044016</v>
      </c>
      <c r="P59" s="34">
        <f t="shared" si="21"/>
        <v>0.1549231636437729</v>
      </c>
      <c r="Q59" s="34">
        <f t="shared" si="22"/>
        <v>0.16856788724401514</v>
      </c>
      <c r="R59" s="32" t="s">
        <v>292</v>
      </c>
      <c r="S59" s="52">
        <f t="shared" si="5"/>
        <v>3</v>
      </c>
    </row>
    <row r="60" spans="1:19" s="35" customFormat="1" x14ac:dyDescent="0.25">
      <c r="A60" s="29">
        <v>59</v>
      </c>
      <c r="B60" s="29" t="s">
        <v>118</v>
      </c>
      <c r="C60" s="30">
        <v>1</v>
      </c>
      <c r="D60" s="31" t="s">
        <v>58</v>
      </c>
      <c r="E60" s="23"/>
      <c r="F60" s="23">
        <v>37000</v>
      </c>
      <c r="G60" s="23">
        <v>32400</v>
      </c>
      <c r="H60" s="47">
        <v>28300</v>
      </c>
      <c r="I60" s="48"/>
      <c r="J60" s="48"/>
      <c r="K60" s="32">
        <f t="shared" si="16"/>
        <v>32373</v>
      </c>
      <c r="L60" s="32">
        <f t="shared" si="17"/>
        <v>32400</v>
      </c>
      <c r="M60" s="33">
        <f t="shared" si="18"/>
        <v>32567</v>
      </c>
      <c r="N60" s="49">
        <f t="shared" si="19"/>
        <v>4352.3939772650701</v>
      </c>
      <c r="O60" s="34">
        <f t="shared" si="20"/>
        <v>0.13444518510070336</v>
      </c>
      <c r="P60" s="34">
        <f t="shared" si="21"/>
        <v>0.13433314744645278</v>
      </c>
      <c r="Q60" s="34">
        <f t="shared" si="22"/>
        <v>0.13364430181671846</v>
      </c>
      <c r="R60" s="32" t="s">
        <v>292</v>
      </c>
      <c r="S60" s="52">
        <f t="shared" si="5"/>
        <v>3</v>
      </c>
    </row>
    <row r="61" spans="1:19" s="35" customFormat="1" x14ac:dyDescent="0.25">
      <c r="A61" s="29">
        <v>60</v>
      </c>
      <c r="B61" s="29" t="s">
        <v>119</v>
      </c>
      <c r="C61" s="30">
        <v>1</v>
      </c>
      <c r="D61" s="31" t="s">
        <v>58</v>
      </c>
      <c r="E61" s="23">
        <v>12000</v>
      </c>
      <c r="F61" s="23">
        <v>14900</v>
      </c>
      <c r="G61" s="23"/>
      <c r="H61" s="47">
        <v>10600</v>
      </c>
      <c r="I61" s="48"/>
      <c r="J61" s="48"/>
      <c r="K61" s="32">
        <f t="shared" si="16"/>
        <v>12375</v>
      </c>
      <c r="L61" s="32">
        <f t="shared" si="17"/>
        <v>12000</v>
      </c>
      <c r="M61" s="33">
        <f t="shared" si="18"/>
        <v>12500</v>
      </c>
      <c r="N61" s="49">
        <f t="shared" si="19"/>
        <v>2193.1712199461308</v>
      </c>
      <c r="O61" s="34">
        <f t="shared" si="20"/>
        <v>0.17722595716736411</v>
      </c>
      <c r="P61" s="34">
        <f t="shared" si="21"/>
        <v>0.18276426832884424</v>
      </c>
      <c r="Q61" s="34">
        <f t="shared" si="22"/>
        <v>0.17545369759569046</v>
      </c>
      <c r="R61" s="32" t="s">
        <v>292</v>
      </c>
      <c r="S61" s="52">
        <f t="shared" si="5"/>
        <v>3</v>
      </c>
    </row>
    <row r="62" spans="1:19" s="35" customFormat="1" x14ac:dyDescent="0.25">
      <c r="A62" s="29">
        <v>62</v>
      </c>
      <c r="B62" s="29" t="s">
        <v>121</v>
      </c>
      <c r="C62" s="30">
        <v>1</v>
      </c>
      <c r="D62" s="31" t="s">
        <v>58</v>
      </c>
      <c r="E62" s="23">
        <v>13000</v>
      </c>
      <c r="F62" s="23">
        <v>9600</v>
      </c>
      <c r="G62" s="23"/>
      <c r="H62" s="47">
        <v>10303</v>
      </c>
      <c r="I62" s="48"/>
      <c r="J62" s="48"/>
      <c r="K62" s="32">
        <f t="shared" si="16"/>
        <v>10874</v>
      </c>
      <c r="L62" s="32">
        <f t="shared" si="17"/>
        <v>10303</v>
      </c>
      <c r="M62" s="33">
        <f t="shared" si="18"/>
        <v>10968</v>
      </c>
      <c r="N62" s="49">
        <f t="shared" si="19"/>
        <v>1794.8081605935893</v>
      </c>
      <c r="O62" s="34">
        <f t="shared" si="20"/>
        <v>0.16505500833121109</v>
      </c>
      <c r="P62" s="34">
        <f t="shared" si="21"/>
        <v>0.17420248088843923</v>
      </c>
      <c r="Q62" s="34">
        <f t="shared" si="22"/>
        <v>0.16364042310298954</v>
      </c>
      <c r="R62" s="32" t="s">
        <v>295</v>
      </c>
      <c r="S62" s="52">
        <f t="shared" si="5"/>
        <v>3</v>
      </c>
    </row>
    <row r="63" spans="1:19" s="35" customFormat="1" x14ac:dyDescent="0.25">
      <c r="A63" s="29">
        <v>63</v>
      </c>
      <c r="B63" s="29" t="s">
        <v>122</v>
      </c>
      <c r="C63" s="30">
        <v>1</v>
      </c>
      <c r="D63" s="31" t="s">
        <v>58</v>
      </c>
      <c r="E63" s="23">
        <v>30000</v>
      </c>
      <c r="F63" s="23">
        <v>29600</v>
      </c>
      <c r="G63" s="23">
        <v>24400</v>
      </c>
      <c r="H63" s="47"/>
      <c r="I63" s="48"/>
      <c r="J63" s="48"/>
      <c r="K63" s="32">
        <f t="shared" si="16"/>
        <v>27878</v>
      </c>
      <c r="L63" s="32">
        <f t="shared" si="17"/>
        <v>29600</v>
      </c>
      <c r="M63" s="33">
        <f t="shared" si="18"/>
        <v>28000</v>
      </c>
      <c r="N63" s="49">
        <f t="shared" si="19"/>
        <v>3124.0998703626619</v>
      </c>
      <c r="O63" s="34">
        <f t="shared" si="20"/>
        <v>0.11206327105110345</v>
      </c>
      <c r="P63" s="34">
        <f t="shared" si="21"/>
        <v>0.10554391453927912</v>
      </c>
      <c r="Q63" s="34">
        <f t="shared" si="22"/>
        <v>0.11157499537009508</v>
      </c>
      <c r="R63" s="32" t="s">
        <v>297</v>
      </c>
      <c r="S63" s="52">
        <f t="shared" si="5"/>
        <v>3</v>
      </c>
    </row>
    <row r="64" spans="1:19" s="35" customFormat="1" x14ac:dyDescent="0.25">
      <c r="A64" s="29">
        <v>64</v>
      </c>
      <c r="B64" s="29" t="s">
        <v>123</v>
      </c>
      <c r="C64" s="30">
        <v>1</v>
      </c>
      <c r="D64" s="31" t="s">
        <v>58</v>
      </c>
      <c r="E64" s="23">
        <v>20000</v>
      </c>
      <c r="F64" s="23">
        <v>26800</v>
      </c>
      <c r="G64" s="23">
        <v>21800</v>
      </c>
      <c r="H64" s="47"/>
      <c r="I64" s="48"/>
      <c r="J64" s="48"/>
      <c r="K64" s="32">
        <f t="shared" si="16"/>
        <v>22692</v>
      </c>
      <c r="L64" s="32">
        <f t="shared" si="17"/>
        <v>21800</v>
      </c>
      <c r="M64" s="33">
        <f t="shared" si="18"/>
        <v>22867</v>
      </c>
      <c r="N64" s="49">
        <f t="shared" si="19"/>
        <v>3523.2560697930221</v>
      </c>
      <c r="O64" s="34">
        <f t="shared" si="20"/>
        <v>0.15526423716697613</v>
      </c>
      <c r="P64" s="34">
        <f t="shared" si="21"/>
        <v>0.1616172509079368</v>
      </c>
      <c r="Q64" s="34">
        <f t="shared" si="22"/>
        <v>0.1540760077750917</v>
      </c>
      <c r="R64" s="32" t="s">
        <v>297</v>
      </c>
      <c r="S64" s="52">
        <f t="shared" si="5"/>
        <v>3</v>
      </c>
    </row>
    <row r="65" spans="1:19" s="35" customFormat="1" x14ac:dyDescent="0.25">
      <c r="A65" s="29">
        <v>65</v>
      </c>
      <c r="B65" s="29" t="s">
        <v>124</v>
      </c>
      <c r="C65" s="30">
        <v>1</v>
      </c>
      <c r="D65" s="31" t="s">
        <v>58</v>
      </c>
      <c r="E65" s="23">
        <v>75000</v>
      </c>
      <c r="F65" s="23">
        <v>58600</v>
      </c>
      <c r="G65" s="23">
        <v>53200</v>
      </c>
      <c r="H65" s="47"/>
      <c r="I65" s="48"/>
      <c r="J65" s="48"/>
      <c r="K65" s="32">
        <f t="shared" si="16"/>
        <v>61606</v>
      </c>
      <c r="L65" s="32">
        <f t="shared" si="17"/>
        <v>58600</v>
      </c>
      <c r="M65" s="33">
        <f t="shared" si="18"/>
        <v>62267</v>
      </c>
      <c r="N65" s="49">
        <f t="shared" si="19"/>
        <v>11353.119982336706</v>
      </c>
      <c r="O65" s="34">
        <f t="shared" si="20"/>
        <v>0.18428594588736011</v>
      </c>
      <c r="P65" s="34">
        <f t="shared" si="21"/>
        <v>0.19373924884533628</v>
      </c>
      <c r="Q65" s="34">
        <f t="shared" si="22"/>
        <v>0.18232964463257756</v>
      </c>
      <c r="R65" s="32" t="s">
        <v>297</v>
      </c>
      <c r="S65" s="52">
        <f t="shared" si="5"/>
        <v>3</v>
      </c>
    </row>
    <row r="66" spans="1:19" s="35" customFormat="1" x14ac:dyDescent="0.25">
      <c r="A66" s="29">
        <v>66</v>
      </c>
      <c r="B66" s="29" t="s">
        <v>125</v>
      </c>
      <c r="C66" s="30">
        <v>1</v>
      </c>
      <c r="D66" s="31" t="s">
        <v>58</v>
      </c>
      <c r="E66" s="23">
        <v>500</v>
      </c>
      <c r="F66" s="23">
        <v>600</v>
      </c>
      <c r="G66" s="23"/>
      <c r="H66" s="47">
        <v>400</v>
      </c>
      <c r="I66" s="48"/>
      <c r="J66" s="48"/>
      <c r="K66" s="32">
        <f t="shared" si="16"/>
        <v>493</v>
      </c>
      <c r="L66" s="32">
        <f t="shared" si="17"/>
        <v>500</v>
      </c>
      <c r="M66" s="33">
        <f t="shared" si="18"/>
        <v>500</v>
      </c>
      <c r="N66" s="49">
        <f t="shared" si="19"/>
        <v>100</v>
      </c>
      <c r="O66" s="34">
        <f t="shared" si="20"/>
        <v>0.20283975659229209</v>
      </c>
      <c r="P66" s="34">
        <f t="shared" si="21"/>
        <v>0.2</v>
      </c>
      <c r="Q66" s="34">
        <f t="shared" si="22"/>
        <v>0.2</v>
      </c>
      <c r="R66" s="53" t="s">
        <v>292</v>
      </c>
      <c r="S66" s="52">
        <f t="shared" ref="S66:S127" si="23">COUNT(E66:J66)</f>
        <v>3</v>
      </c>
    </row>
    <row r="67" spans="1:19" s="35" customFormat="1" x14ac:dyDescent="0.25">
      <c r="A67" s="29">
        <v>67</v>
      </c>
      <c r="B67" s="29" t="s">
        <v>322</v>
      </c>
      <c r="C67" s="30">
        <v>1</v>
      </c>
      <c r="D67" s="31" t="s">
        <v>58</v>
      </c>
      <c r="E67" s="23"/>
      <c r="F67" s="23"/>
      <c r="G67" s="23"/>
      <c r="H67" s="47">
        <v>150</v>
      </c>
      <c r="I67" s="48">
        <v>200</v>
      </c>
      <c r="J67" s="48">
        <v>165</v>
      </c>
      <c r="K67" s="32">
        <f t="shared" si="16"/>
        <v>170</v>
      </c>
      <c r="L67" s="32">
        <f t="shared" si="17"/>
        <v>165</v>
      </c>
      <c r="M67" s="33">
        <f t="shared" si="18"/>
        <v>172</v>
      </c>
      <c r="N67" s="49">
        <f t="shared" si="19"/>
        <v>25.658007197234468</v>
      </c>
      <c r="O67" s="34">
        <f t="shared" si="20"/>
        <v>0.15092945410137923</v>
      </c>
      <c r="P67" s="34">
        <f t="shared" si="21"/>
        <v>0.15550307392263313</v>
      </c>
      <c r="Q67" s="34">
        <f t="shared" si="22"/>
        <v>0.14917446044903759</v>
      </c>
      <c r="R67" s="32" t="s">
        <v>295</v>
      </c>
      <c r="S67" s="52">
        <f t="shared" si="23"/>
        <v>3</v>
      </c>
    </row>
    <row r="68" spans="1:19" s="35" customFormat="1" x14ac:dyDescent="0.25">
      <c r="A68" s="29">
        <v>68</v>
      </c>
      <c r="B68" s="29" t="s">
        <v>127</v>
      </c>
      <c r="C68" s="30">
        <v>1</v>
      </c>
      <c r="D68" s="31" t="s">
        <v>58</v>
      </c>
      <c r="E68" s="23">
        <v>200</v>
      </c>
      <c r="F68" s="23"/>
      <c r="G68" s="23"/>
      <c r="H68" s="47">
        <v>200</v>
      </c>
      <c r="I68" s="48">
        <v>150</v>
      </c>
      <c r="J68" s="48"/>
      <c r="K68" s="32">
        <f t="shared" si="16"/>
        <v>182</v>
      </c>
      <c r="L68" s="32">
        <f t="shared" si="17"/>
        <v>200</v>
      </c>
      <c r="M68" s="33">
        <f t="shared" si="18"/>
        <v>183</v>
      </c>
      <c r="N68" s="49">
        <f t="shared" si="19"/>
        <v>28.86751345948133</v>
      </c>
      <c r="O68" s="34">
        <f t="shared" si="20"/>
        <v>0.15861271131583149</v>
      </c>
      <c r="P68" s="34">
        <f t="shared" si="21"/>
        <v>0.14433756729740665</v>
      </c>
      <c r="Q68" s="34">
        <f t="shared" si="22"/>
        <v>0.15774597518842257</v>
      </c>
      <c r="R68" s="32" t="s">
        <v>295</v>
      </c>
      <c r="S68" s="52">
        <f t="shared" si="23"/>
        <v>3</v>
      </c>
    </row>
    <row r="69" spans="1:19" s="35" customFormat="1" x14ac:dyDescent="0.25">
      <c r="A69" s="29">
        <v>71</v>
      </c>
      <c r="B69" s="29" t="s">
        <v>130</v>
      </c>
      <c r="C69" s="30">
        <v>1</v>
      </c>
      <c r="D69" s="31" t="s">
        <v>58</v>
      </c>
      <c r="E69" s="23"/>
      <c r="F69" s="23"/>
      <c r="G69" s="23"/>
      <c r="H69" s="47">
        <v>200</v>
      </c>
      <c r="I69" s="48">
        <v>250</v>
      </c>
      <c r="J69" s="48">
        <v>190</v>
      </c>
      <c r="K69" s="32">
        <f t="shared" si="16"/>
        <v>212</v>
      </c>
      <c r="L69" s="32">
        <f t="shared" si="17"/>
        <v>200</v>
      </c>
      <c r="M69" s="33">
        <f t="shared" si="18"/>
        <v>213</v>
      </c>
      <c r="N69" s="49">
        <f t="shared" si="19"/>
        <v>32.145502536643107</v>
      </c>
      <c r="O69" s="34">
        <f t="shared" si="20"/>
        <v>0.15162972894642976</v>
      </c>
      <c r="P69" s="34">
        <f t="shared" si="21"/>
        <v>0.16072751268321553</v>
      </c>
      <c r="Q69" s="34">
        <f t="shared" si="22"/>
        <v>0.15091785228470941</v>
      </c>
      <c r="R69" s="32" t="s">
        <v>295</v>
      </c>
      <c r="S69" s="52">
        <f t="shared" si="23"/>
        <v>3</v>
      </c>
    </row>
    <row r="70" spans="1:19" s="35" customFormat="1" x14ac:dyDescent="0.25">
      <c r="A70" s="29">
        <v>72</v>
      </c>
      <c r="B70" s="29" t="s">
        <v>131</v>
      </c>
      <c r="C70" s="30">
        <v>1</v>
      </c>
      <c r="D70" s="31" t="s">
        <v>58</v>
      </c>
      <c r="E70" s="23">
        <v>30000</v>
      </c>
      <c r="F70" s="23"/>
      <c r="G70" s="23"/>
      <c r="H70" s="47">
        <v>27900</v>
      </c>
      <c r="I70" s="48">
        <v>29929</v>
      </c>
      <c r="J70" s="48"/>
      <c r="K70" s="32">
        <f t="shared" si="16"/>
        <v>29260</v>
      </c>
      <c r="L70" s="32">
        <f t="shared" si="17"/>
        <v>29929</v>
      </c>
      <c r="M70" s="33">
        <f t="shared" si="18"/>
        <v>29276</v>
      </c>
      <c r="N70" s="49">
        <f t="shared" si="19"/>
        <v>1192.4681686876734</v>
      </c>
      <c r="O70" s="34">
        <f t="shared" si="20"/>
        <v>4.0754209456174757E-2</v>
      </c>
      <c r="P70" s="34">
        <f t="shared" si="21"/>
        <v>3.9843234611503006E-2</v>
      </c>
      <c r="Q70" s="34">
        <f t="shared" si="22"/>
        <v>4.0731936353589064E-2</v>
      </c>
      <c r="R70" s="32" t="s">
        <v>295</v>
      </c>
      <c r="S70" s="52">
        <f t="shared" si="23"/>
        <v>3</v>
      </c>
    </row>
    <row r="71" spans="1:19" s="35" customFormat="1" x14ac:dyDescent="0.25">
      <c r="A71" s="29">
        <v>73</v>
      </c>
      <c r="B71" s="29" t="s">
        <v>132</v>
      </c>
      <c r="C71" s="30">
        <v>1</v>
      </c>
      <c r="D71" s="31" t="s">
        <v>58</v>
      </c>
      <c r="E71" s="23"/>
      <c r="F71" s="23">
        <v>6200</v>
      </c>
      <c r="G71" s="23"/>
      <c r="H71" s="47">
        <v>4950</v>
      </c>
      <c r="I71" s="48">
        <v>4000</v>
      </c>
      <c r="J71" s="48"/>
      <c r="K71" s="32">
        <f t="shared" si="16"/>
        <v>4970</v>
      </c>
      <c r="L71" s="32">
        <f t="shared" si="17"/>
        <v>4950</v>
      </c>
      <c r="M71" s="33">
        <f t="shared" si="18"/>
        <v>5050</v>
      </c>
      <c r="N71" s="49">
        <f t="shared" si="19"/>
        <v>1103.4038245356955</v>
      </c>
      <c r="O71" s="34">
        <f t="shared" si="20"/>
        <v>0.22201284195889245</v>
      </c>
      <c r="P71" s="34">
        <f t="shared" si="21"/>
        <v>0.22290986354256476</v>
      </c>
      <c r="Q71" s="34">
        <f t="shared" si="22"/>
        <v>0.21849580683875158</v>
      </c>
      <c r="R71" s="32" t="s">
        <v>295</v>
      </c>
      <c r="S71" s="52">
        <f t="shared" si="23"/>
        <v>3</v>
      </c>
    </row>
    <row r="72" spans="1:19" s="35" customFormat="1" ht="31.2" x14ac:dyDescent="0.25">
      <c r="A72" s="29">
        <v>74</v>
      </c>
      <c r="B72" s="29" t="s">
        <v>133</v>
      </c>
      <c r="C72" s="30">
        <v>1</v>
      </c>
      <c r="D72" s="31" t="s">
        <v>58</v>
      </c>
      <c r="E72" s="23">
        <v>38000</v>
      </c>
      <c r="F72" s="23">
        <v>38700</v>
      </c>
      <c r="G72" s="23"/>
      <c r="H72" s="47">
        <v>35000</v>
      </c>
      <c r="I72" s="48"/>
      <c r="J72" s="48"/>
      <c r="K72" s="32">
        <f t="shared" si="16"/>
        <v>37198</v>
      </c>
      <c r="L72" s="32">
        <f t="shared" si="17"/>
        <v>38000</v>
      </c>
      <c r="M72" s="33">
        <f t="shared" si="18"/>
        <v>37233</v>
      </c>
      <c r="N72" s="49">
        <f t="shared" si="19"/>
        <v>1965.5363983740756</v>
      </c>
      <c r="O72" s="34">
        <f t="shared" si="20"/>
        <v>5.2839840807948693E-2</v>
      </c>
      <c r="P72" s="34">
        <f t="shared" si="21"/>
        <v>5.1724642062475672E-2</v>
      </c>
      <c r="Q72" s="34">
        <f t="shared" si="22"/>
        <v>5.2790169966805675E-2</v>
      </c>
      <c r="R72" s="32" t="s">
        <v>295</v>
      </c>
      <c r="S72" s="52">
        <f t="shared" si="23"/>
        <v>3</v>
      </c>
    </row>
    <row r="73" spans="1:19" s="35" customFormat="1" x14ac:dyDescent="0.25">
      <c r="A73" s="29">
        <v>75</v>
      </c>
      <c r="B73" s="29" t="s">
        <v>134</v>
      </c>
      <c r="C73" s="30">
        <v>1</v>
      </c>
      <c r="D73" s="31" t="s">
        <v>58</v>
      </c>
      <c r="E73" s="23"/>
      <c r="F73" s="23">
        <v>166800</v>
      </c>
      <c r="G73" s="23">
        <v>186200</v>
      </c>
      <c r="H73" s="47">
        <v>167900</v>
      </c>
      <c r="I73" s="48"/>
      <c r="J73" s="48"/>
      <c r="K73" s="32">
        <f t="shared" si="16"/>
        <v>173411</v>
      </c>
      <c r="L73" s="32">
        <f t="shared" si="17"/>
        <v>167900</v>
      </c>
      <c r="M73" s="33">
        <f t="shared" si="18"/>
        <v>173633</v>
      </c>
      <c r="N73" s="49">
        <f t="shared" si="19"/>
        <v>10896.941466913242</v>
      </c>
      <c r="O73" s="34">
        <f t="shared" si="20"/>
        <v>6.2838813379273759E-2</v>
      </c>
      <c r="P73" s="34">
        <f t="shared" si="21"/>
        <v>6.4901378599840631E-2</v>
      </c>
      <c r="Q73" s="34">
        <f t="shared" si="22"/>
        <v>6.2758470261489702E-2</v>
      </c>
      <c r="R73" s="32" t="s">
        <v>295</v>
      </c>
      <c r="S73" s="52">
        <f t="shared" si="23"/>
        <v>3</v>
      </c>
    </row>
    <row r="74" spans="1:19" s="35" customFormat="1" x14ac:dyDescent="0.25">
      <c r="A74" s="29">
        <v>76</v>
      </c>
      <c r="B74" s="29" t="s">
        <v>135</v>
      </c>
      <c r="C74" s="30">
        <v>1</v>
      </c>
      <c r="D74" s="31" t="s">
        <v>58</v>
      </c>
      <c r="E74" s="23">
        <v>8000</v>
      </c>
      <c r="F74" s="23"/>
      <c r="G74" s="23">
        <v>8800</v>
      </c>
      <c r="H74" s="47">
        <v>9900</v>
      </c>
      <c r="I74" s="48"/>
      <c r="J74" s="48"/>
      <c r="K74" s="32">
        <f t="shared" si="16"/>
        <v>8866</v>
      </c>
      <c r="L74" s="32">
        <f t="shared" si="17"/>
        <v>8800</v>
      </c>
      <c r="M74" s="33">
        <f t="shared" si="18"/>
        <v>8900</v>
      </c>
      <c r="N74" s="49">
        <f t="shared" si="19"/>
        <v>953.93920141694559</v>
      </c>
      <c r="O74" s="34">
        <f t="shared" si="20"/>
        <v>0.10759521784535818</v>
      </c>
      <c r="P74" s="34">
        <f t="shared" si="21"/>
        <v>0.10840218197919836</v>
      </c>
      <c r="Q74" s="34">
        <f t="shared" si="22"/>
        <v>0.10718417993448827</v>
      </c>
      <c r="R74" s="32" t="s">
        <v>295</v>
      </c>
      <c r="S74" s="52">
        <f t="shared" si="23"/>
        <v>3</v>
      </c>
    </row>
    <row r="75" spans="1:19" s="35" customFormat="1" x14ac:dyDescent="0.25">
      <c r="A75" s="29">
        <v>77</v>
      </c>
      <c r="B75" s="29" t="s">
        <v>136</v>
      </c>
      <c r="C75" s="30">
        <v>1</v>
      </c>
      <c r="D75" s="31" t="s">
        <v>58</v>
      </c>
      <c r="E75" s="23">
        <v>20000</v>
      </c>
      <c r="F75" s="23"/>
      <c r="G75" s="23">
        <v>13500</v>
      </c>
      <c r="H75" s="47">
        <v>20900</v>
      </c>
      <c r="I75" s="48"/>
      <c r="J75" s="48"/>
      <c r="K75" s="32">
        <f t="shared" si="16"/>
        <v>17803</v>
      </c>
      <c r="L75" s="32">
        <f t="shared" si="17"/>
        <v>20000</v>
      </c>
      <c r="M75" s="33">
        <f t="shared" si="18"/>
        <v>18133</v>
      </c>
      <c r="N75" s="49">
        <f t="shared" si="19"/>
        <v>4037.7386410382373</v>
      </c>
      <c r="O75" s="34">
        <f t="shared" si="20"/>
        <v>0.22680102460474288</v>
      </c>
      <c r="P75" s="34">
        <f t="shared" si="21"/>
        <v>0.20188693205191185</v>
      </c>
      <c r="Q75" s="34">
        <f t="shared" si="22"/>
        <v>0.22267350361430746</v>
      </c>
      <c r="R75" s="32" t="s">
        <v>295</v>
      </c>
      <c r="S75" s="52">
        <f t="shared" si="23"/>
        <v>3</v>
      </c>
    </row>
    <row r="76" spans="1:19" s="35" customFormat="1" x14ac:dyDescent="0.25">
      <c r="A76" s="29">
        <v>78</v>
      </c>
      <c r="B76" s="29" t="s">
        <v>137</v>
      </c>
      <c r="C76" s="30">
        <v>1</v>
      </c>
      <c r="D76" s="31" t="s">
        <v>58</v>
      </c>
      <c r="E76" s="23">
        <v>7000</v>
      </c>
      <c r="F76" s="23">
        <v>4800</v>
      </c>
      <c r="G76" s="23">
        <v>6600</v>
      </c>
      <c r="H76" s="47"/>
      <c r="I76" s="48"/>
      <c r="J76" s="48"/>
      <c r="K76" s="32">
        <f t="shared" si="16"/>
        <v>6053</v>
      </c>
      <c r="L76" s="32">
        <f t="shared" si="17"/>
        <v>6600</v>
      </c>
      <c r="M76" s="33">
        <f t="shared" si="18"/>
        <v>6133</v>
      </c>
      <c r="N76" s="49">
        <f t="shared" si="19"/>
        <v>1171.893055416464</v>
      </c>
      <c r="O76" s="34">
        <f t="shared" si="20"/>
        <v>0.19360532883139997</v>
      </c>
      <c r="P76" s="34">
        <f t="shared" si="21"/>
        <v>0.17755955385097941</v>
      </c>
      <c r="Q76" s="34">
        <f t="shared" si="22"/>
        <v>0.19107990468228664</v>
      </c>
      <c r="R76" s="32" t="s">
        <v>297</v>
      </c>
      <c r="S76" s="52">
        <f t="shared" si="23"/>
        <v>3</v>
      </c>
    </row>
    <row r="77" spans="1:19" s="35" customFormat="1" x14ac:dyDescent="0.25">
      <c r="A77" s="29">
        <v>79</v>
      </c>
      <c r="B77" s="29" t="s">
        <v>138</v>
      </c>
      <c r="C77" s="30">
        <v>1</v>
      </c>
      <c r="D77" s="31" t="s">
        <v>58</v>
      </c>
      <c r="E77" s="23">
        <v>2000</v>
      </c>
      <c r="F77" s="23"/>
      <c r="G77" s="23">
        <v>3300</v>
      </c>
      <c r="H77" s="47">
        <v>2708</v>
      </c>
      <c r="I77" s="48"/>
      <c r="J77" s="48"/>
      <c r="K77" s="32">
        <f t="shared" si="16"/>
        <v>2615</v>
      </c>
      <c r="L77" s="32">
        <f t="shared" si="17"/>
        <v>2708</v>
      </c>
      <c r="M77" s="33">
        <f t="shared" si="18"/>
        <v>2669</v>
      </c>
      <c r="N77" s="49">
        <f t="shared" si="19"/>
        <v>650.8619925401498</v>
      </c>
      <c r="O77" s="34">
        <f t="shared" si="20"/>
        <v>0.24889559944173989</v>
      </c>
      <c r="P77" s="34">
        <f t="shared" si="21"/>
        <v>0.24034785544318679</v>
      </c>
      <c r="Q77" s="34">
        <f t="shared" si="22"/>
        <v>0.24385986981646676</v>
      </c>
      <c r="R77" s="32" t="s">
        <v>295</v>
      </c>
      <c r="S77" s="52">
        <f t="shared" si="23"/>
        <v>3</v>
      </c>
    </row>
    <row r="78" spans="1:19" s="35" customFormat="1" x14ac:dyDescent="0.25">
      <c r="A78" s="29">
        <v>80</v>
      </c>
      <c r="B78" s="29" t="s">
        <v>139</v>
      </c>
      <c r="C78" s="30">
        <v>1</v>
      </c>
      <c r="D78" s="31" t="s">
        <v>58</v>
      </c>
      <c r="E78" s="23">
        <v>10000</v>
      </c>
      <c r="F78" s="23">
        <v>9600</v>
      </c>
      <c r="G78" s="23">
        <v>12700</v>
      </c>
      <c r="H78" s="47"/>
      <c r="I78" s="48"/>
      <c r="J78" s="48"/>
      <c r="K78" s="32">
        <f t="shared" si="16"/>
        <v>10683</v>
      </c>
      <c r="L78" s="32">
        <f t="shared" si="17"/>
        <v>10000</v>
      </c>
      <c r="M78" s="33">
        <f t="shared" si="18"/>
        <v>10767</v>
      </c>
      <c r="N78" s="49">
        <f t="shared" si="19"/>
        <v>1686.2186493255681</v>
      </c>
      <c r="O78" s="34">
        <f t="shared" si="20"/>
        <v>0.15784130387770925</v>
      </c>
      <c r="P78" s="34">
        <f t="shared" si="21"/>
        <v>0.16862186493255682</v>
      </c>
      <c r="Q78" s="34">
        <f t="shared" si="22"/>
        <v>0.15660988662817574</v>
      </c>
      <c r="R78" s="32" t="s">
        <v>297</v>
      </c>
      <c r="S78" s="52">
        <f t="shared" si="23"/>
        <v>3</v>
      </c>
    </row>
    <row r="79" spans="1:19" s="35" customFormat="1" x14ac:dyDescent="0.25">
      <c r="A79" s="29">
        <v>81</v>
      </c>
      <c r="B79" s="29" t="s">
        <v>140</v>
      </c>
      <c r="C79" s="30">
        <v>1</v>
      </c>
      <c r="D79" s="31" t="s">
        <v>58</v>
      </c>
      <c r="E79" s="23">
        <v>9000</v>
      </c>
      <c r="F79" s="23">
        <v>9000</v>
      </c>
      <c r="G79" s="23"/>
      <c r="H79" s="47">
        <v>9100</v>
      </c>
      <c r="I79" s="48"/>
      <c r="J79" s="48"/>
      <c r="K79" s="32">
        <f t="shared" si="16"/>
        <v>9033</v>
      </c>
      <c r="L79" s="32">
        <f t="shared" si="17"/>
        <v>9000</v>
      </c>
      <c r="M79" s="33">
        <f t="shared" si="18"/>
        <v>9033</v>
      </c>
      <c r="N79" s="49">
        <f t="shared" si="19"/>
        <v>57.735026918962575</v>
      </c>
      <c r="O79" s="34">
        <f t="shared" si="20"/>
        <v>6.3915672444329209E-3</v>
      </c>
      <c r="P79" s="34">
        <f t="shared" si="21"/>
        <v>6.4150029909958413E-3</v>
      </c>
      <c r="Q79" s="34">
        <f t="shared" si="22"/>
        <v>6.3915672444329209E-3</v>
      </c>
      <c r="R79" s="32" t="s">
        <v>295</v>
      </c>
      <c r="S79" s="52">
        <f t="shared" si="23"/>
        <v>3</v>
      </c>
    </row>
    <row r="80" spans="1:19" s="35" customFormat="1" x14ac:dyDescent="0.25">
      <c r="A80" s="29">
        <v>82</v>
      </c>
      <c r="B80" s="29" t="s">
        <v>141</v>
      </c>
      <c r="C80" s="30">
        <v>1</v>
      </c>
      <c r="D80" s="31" t="s">
        <v>58</v>
      </c>
      <c r="E80" s="23">
        <v>8000</v>
      </c>
      <c r="F80" s="23">
        <v>11200</v>
      </c>
      <c r="G80" s="23">
        <v>12200</v>
      </c>
      <c r="H80" s="47"/>
      <c r="I80" s="48"/>
      <c r="J80" s="48"/>
      <c r="K80" s="32">
        <f t="shared" si="16"/>
        <v>10301</v>
      </c>
      <c r="L80" s="32">
        <f t="shared" si="17"/>
        <v>11200</v>
      </c>
      <c r="M80" s="33">
        <f t="shared" si="18"/>
        <v>10467</v>
      </c>
      <c r="N80" s="49">
        <f t="shared" si="19"/>
        <v>2193.9310229205803</v>
      </c>
      <c r="O80" s="34">
        <f t="shared" si="20"/>
        <v>0.21298233403752842</v>
      </c>
      <c r="P80" s="34">
        <f t="shared" si="21"/>
        <v>0.1958866984750518</v>
      </c>
      <c r="Q80" s="34">
        <f t="shared" si="22"/>
        <v>0.20960456892333815</v>
      </c>
      <c r="R80" s="32" t="s">
        <v>297</v>
      </c>
      <c r="S80" s="52">
        <f t="shared" si="23"/>
        <v>3</v>
      </c>
    </row>
    <row r="81" spans="1:19" s="35" customFormat="1" x14ac:dyDescent="0.25">
      <c r="A81" s="29">
        <v>83</v>
      </c>
      <c r="B81" s="29" t="s">
        <v>142</v>
      </c>
      <c r="C81" s="30">
        <v>1</v>
      </c>
      <c r="D81" s="31" t="s">
        <v>58</v>
      </c>
      <c r="E81" s="23">
        <v>800</v>
      </c>
      <c r="F81" s="23">
        <v>700</v>
      </c>
      <c r="G81" s="23">
        <v>750</v>
      </c>
      <c r="H81" s="47"/>
      <c r="I81" s="48"/>
      <c r="J81" s="48"/>
      <c r="K81" s="32">
        <f t="shared" si="16"/>
        <v>749</v>
      </c>
      <c r="L81" s="32">
        <f t="shared" si="17"/>
        <v>750</v>
      </c>
      <c r="M81" s="33">
        <f t="shared" si="18"/>
        <v>750</v>
      </c>
      <c r="N81" s="49">
        <f t="shared" si="19"/>
        <v>50</v>
      </c>
      <c r="O81" s="34">
        <f t="shared" si="20"/>
        <v>6.6755674232309742E-2</v>
      </c>
      <c r="P81" s="34">
        <f t="shared" si="21"/>
        <v>6.6666666666666666E-2</v>
      </c>
      <c r="Q81" s="34">
        <f t="shared" si="22"/>
        <v>6.6666666666666666E-2</v>
      </c>
      <c r="R81" s="32" t="s">
        <v>297</v>
      </c>
      <c r="S81" s="52">
        <f t="shared" si="23"/>
        <v>3</v>
      </c>
    </row>
    <row r="82" spans="1:19" s="35" customFormat="1" x14ac:dyDescent="0.25">
      <c r="A82" s="29">
        <v>84</v>
      </c>
      <c r="B82" s="29" t="s">
        <v>143</v>
      </c>
      <c r="C82" s="30">
        <v>1</v>
      </c>
      <c r="D82" s="31" t="s">
        <v>58</v>
      </c>
      <c r="E82" s="23">
        <v>8000</v>
      </c>
      <c r="F82" s="23">
        <v>11800</v>
      </c>
      <c r="G82" s="23">
        <v>8811</v>
      </c>
      <c r="H82" s="47"/>
      <c r="I82" s="48"/>
      <c r="J82" s="48"/>
      <c r="K82" s="32">
        <f t="shared" si="16"/>
        <v>9404</v>
      </c>
      <c r="L82" s="32">
        <f t="shared" si="17"/>
        <v>8811</v>
      </c>
      <c r="M82" s="33">
        <f t="shared" si="18"/>
        <v>9537</v>
      </c>
      <c r="N82" s="49">
        <f t="shared" si="19"/>
        <v>2001.3263102252965</v>
      </c>
      <c r="O82" s="34">
        <f t="shared" si="20"/>
        <v>0.21281649406904471</v>
      </c>
      <c r="P82" s="34">
        <f t="shared" si="21"/>
        <v>0.22713951994385387</v>
      </c>
      <c r="Q82" s="34">
        <f t="shared" si="22"/>
        <v>0.20984862223186501</v>
      </c>
      <c r="R82" s="32" t="s">
        <v>297</v>
      </c>
      <c r="S82" s="52">
        <f t="shared" si="23"/>
        <v>3</v>
      </c>
    </row>
    <row r="83" spans="1:19" s="35" customFormat="1" x14ac:dyDescent="0.25">
      <c r="A83" s="29">
        <v>85</v>
      </c>
      <c r="B83" s="29" t="s">
        <v>144</v>
      </c>
      <c r="C83" s="30">
        <v>1</v>
      </c>
      <c r="D83" s="31" t="s">
        <v>58</v>
      </c>
      <c r="E83" s="23"/>
      <c r="F83" s="23">
        <v>35700</v>
      </c>
      <c r="G83" s="23">
        <v>27500</v>
      </c>
      <c r="H83" s="47">
        <v>29999</v>
      </c>
      <c r="I83" s="48"/>
      <c r="J83" s="48"/>
      <c r="K83" s="32">
        <f t="shared" si="16"/>
        <v>30882</v>
      </c>
      <c r="L83" s="32">
        <f t="shared" si="17"/>
        <v>29999</v>
      </c>
      <c r="M83" s="33">
        <f t="shared" si="18"/>
        <v>31066</v>
      </c>
      <c r="N83" s="49">
        <f t="shared" si="19"/>
        <v>4202.9037977728276</v>
      </c>
      <c r="O83" s="34">
        <f t="shared" si="20"/>
        <v>0.1360955831154986</v>
      </c>
      <c r="P83" s="34">
        <f t="shared" si="21"/>
        <v>0.14010146330787118</v>
      </c>
      <c r="Q83" s="34">
        <f t="shared" si="22"/>
        <v>0.13528950614088803</v>
      </c>
      <c r="R83" s="32" t="s">
        <v>295</v>
      </c>
      <c r="S83" s="52">
        <f t="shared" si="23"/>
        <v>3</v>
      </c>
    </row>
    <row r="84" spans="1:19" s="35" customFormat="1" x14ac:dyDescent="0.25">
      <c r="A84" s="29">
        <v>86</v>
      </c>
      <c r="B84" s="29" t="s">
        <v>145</v>
      </c>
      <c r="C84" s="30">
        <v>1</v>
      </c>
      <c r="D84" s="31" t="s">
        <v>58</v>
      </c>
      <c r="E84" s="23">
        <v>12000</v>
      </c>
      <c r="F84" s="23"/>
      <c r="G84" s="23">
        <v>16900</v>
      </c>
      <c r="H84" s="47">
        <v>16199</v>
      </c>
      <c r="I84" s="48"/>
      <c r="J84" s="48"/>
      <c r="K84" s="32">
        <f t="shared" si="16"/>
        <v>14866</v>
      </c>
      <c r="L84" s="32">
        <f t="shared" si="17"/>
        <v>16199</v>
      </c>
      <c r="M84" s="33">
        <f t="shared" si="18"/>
        <v>15033</v>
      </c>
      <c r="N84" s="49">
        <f t="shared" si="19"/>
        <v>2649.9371690664666</v>
      </c>
      <c r="O84" s="34">
        <f t="shared" si="20"/>
        <v>0.17825488827300326</v>
      </c>
      <c r="P84" s="34">
        <f t="shared" si="21"/>
        <v>0.16358646639091712</v>
      </c>
      <c r="Q84" s="34">
        <f t="shared" si="22"/>
        <v>0.17627467365572186</v>
      </c>
      <c r="R84" s="32" t="s">
        <v>295</v>
      </c>
      <c r="S84" s="52">
        <f t="shared" si="23"/>
        <v>3</v>
      </c>
    </row>
    <row r="85" spans="1:19" s="35" customFormat="1" x14ac:dyDescent="0.25">
      <c r="A85" s="29">
        <v>87</v>
      </c>
      <c r="B85" s="29" t="s">
        <v>146</v>
      </c>
      <c r="C85" s="30">
        <v>1</v>
      </c>
      <c r="D85" s="31" t="s">
        <v>58</v>
      </c>
      <c r="E85" s="23">
        <v>65000</v>
      </c>
      <c r="F85" s="23">
        <v>48600</v>
      </c>
      <c r="G85" s="23">
        <v>65900</v>
      </c>
      <c r="H85" s="47"/>
      <c r="I85" s="48"/>
      <c r="J85" s="48"/>
      <c r="K85" s="32">
        <f t="shared" si="16"/>
        <v>59267</v>
      </c>
      <c r="L85" s="32">
        <f t="shared" si="17"/>
        <v>65000</v>
      </c>
      <c r="M85" s="33">
        <f t="shared" si="18"/>
        <v>59833</v>
      </c>
      <c r="N85" s="49">
        <f t="shared" si="19"/>
        <v>9738.754198219247</v>
      </c>
      <c r="O85" s="34">
        <f t="shared" si="20"/>
        <v>0.16432001279327868</v>
      </c>
      <c r="P85" s="34">
        <f t="shared" si="21"/>
        <v>0.14982698766491148</v>
      </c>
      <c r="Q85" s="34">
        <f t="shared" si="22"/>
        <v>0.16276560089280576</v>
      </c>
      <c r="R85" s="32" t="s">
        <v>297</v>
      </c>
      <c r="S85" s="52">
        <f t="shared" si="23"/>
        <v>3</v>
      </c>
    </row>
    <row r="86" spans="1:19" s="35" customFormat="1" x14ac:dyDescent="0.25">
      <c r="A86" s="29">
        <v>88</v>
      </c>
      <c r="B86" s="29" t="s">
        <v>147</v>
      </c>
      <c r="C86" s="30">
        <v>1</v>
      </c>
      <c r="D86" s="31" t="s">
        <v>58</v>
      </c>
      <c r="E86" s="23">
        <v>15000</v>
      </c>
      <c r="F86" s="23"/>
      <c r="G86" s="23"/>
      <c r="H86" s="47">
        <v>14900</v>
      </c>
      <c r="I86" s="48">
        <v>21050</v>
      </c>
      <c r="J86" s="48"/>
      <c r="K86" s="32">
        <f t="shared" si="16"/>
        <v>16756</v>
      </c>
      <c r="L86" s="32">
        <f t="shared" si="17"/>
        <v>15000</v>
      </c>
      <c r="M86" s="33">
        <f t="shared" si="18"/>
        <v>16983</v>
      </c>
      <c r="N86" s="49">
        <f t="shared" si="19"/>
        <v>3522.1915526179596</v>
      </c>
      <c r="O86" s="34">
        <f t="shared" si="20"/>
        <v>0.21020479545344709</v>
      </c>
      <c r="P86" s="34">
        <f t="shared" si="21"/>
        <v>0.23481277017453064</v>
      </c>
      <c r="Q86" s="34">
        <f t="shared" si="22"/>
        <v>0.20739513352281455</v>
      </c>
      <c r="R86" s="32" t="s">
        <v>295</v>
      </c>
      <c r="S86" s="52">
        <f t="shared" si="23"/>
        <v>3</v>
      </c>
    </row>
    <row r="87" spans="1:19" s="35" customFormat="1" x14ac:dyDescent="0.25">
      <c r="A87" s="29">
        <v>89</v>
      </c>
      <c r="B87" s="29" t="s">
        <v>148</v>
      </c>
      <c r="C87" s="30">
        <v>1</v>
      </c>
      <c r="D87" s="31" t="s">
        <v>58</v>
      </c>
      <c r="E87" s="23"/>
      <c r="F87" s="23"/>
      <c r="G87" s="23">
        <v>42800</v>
      </c>
      <c r="H87" s="47">
        <v>34900</v>
      </c>
      <c r="I87" s="48">
        <v>30000</v>
      </c>
      <c r="J87" s="48"/>
      <c r="K87" s="32">
        <f t="shared" si="16"/>
        <v>35519</v>
      </c>
      <c r="L87" s="32">
        <f t="shared" si="17"/>
        <v>34900</v>
      </c>
      <c r="M87" s="33">
        <f t="shared" si="18"/>
        <v>35900</v>
      </c>
      <c r="N87" s="49">
        <f t="shared" si="19"/>
        <v>6458.3279569870092</v>
      </c>
      <c r="O87" s="34">
        <f t="shared" si="20"/>
        <v>0.18182741510141076</v>
      </c>
      <c r="P87" s="34">
        <f t="shared" si="21"/>
        <v>0.18505237699103178</v>
      </c>
      <c r="Q87" s="34">
        <f t="shared" si="22"/>
        <v>0.17989771467930388</v>
      </c>
      <c r="R87" s="32" t="s">
        <v>295</v>
      </c>
      <c r="S87" s="52">
        <f t="shared" si="23"/>
        <v>3</v>
      </c>
    </row>
    <row r="88" spans="1:19" s="35" customFormat="1" x14ac:dyDescent="0.25">
      <c r="A88" s="29">
        <v>90</v>
      </c>
      <c r="B88" s="29" t="s">
        <v>149</v>
      </c>
      <c r="C88" s="30">
        <v>1</v>
      </c>
      <c r="D88" s="31" t="s">
        <v>58</v>
      </c>
      <c r="E88" s="23">
        <v>8000</v>
      </c>
      <c r="F88" s="23">
        <v>9950</v>
      </c>
      <c r="G88" s="23"/>
      <c r="H88" s="47">
        <v>12900</v>
      </c>
      <c r="I88" s="48"/>
      <c r="J88" s="48"/>
      <c r="K88" s="32">
        <f t="shared" si="16"/>
        <v>10089</v>
      </c>
      <c r="L88" s="32">
        <f t="shared" si="17"/>
        <v>9950</v>
      </c>
      <c r="M88" s="33">
        <f t="shared" si="18"/>
        <v>10283</v>
      </c>
      <c r="N88" s="49">
        <f t="shared" si="19"/>
        <v>2466.9481821338168</v>
      </c>
      <c r="O88" s="34">
        <f t="shared" si="20"/>
        <v>0.24451860264979847</v>
      </c>
      <c r="P88" s="34">
        <f t="shared" si="21"/>
        <v>0.24793449066671525</v>
      </c>
      <c r="Q88" s="34">
        <f t="shared" si="22"/>
        <v>0.23990549276804599</v>
      </c>
      <c r="R88" s="32" t="s">
        <v>295</v>
      </c>
      <c r="S88" s="52">
        <f t="shared" si="23"/>
        <v>3</v>
      </c>
    </row>
    <row r="89" spans="1:19" s="35" customFormat="1" x14ac:dyDescent="0.25">
      <c r="A89" s="29">
        <v>91</v>
      </c>
      <c r="B89" s="29" t="s">
        <v>150</v>
      </c>
      <c r="C89" s="30">
        <v>1</v>
      </c>
      <c r="D89" s="31" t="s">
        <v>58</v>
      </c>
      <c r="E89" s="23"/>
      <c r="F89" s="23">
        <v>12900</v>
      </c>
      <c r="G89" s="23">
        <v>9200</v>
      </c>
      <c r="H89" s="47">
        <v>13900</v>
      </c>
      <c r="I89" s="48"/>
      <c r="J89" s="48"/>
      <c r="K89" s="32">
        <f t="shared" si="16"/>
        <v>11816</v>
      </c>
      <c r="L89" s="32">
        <f t="shared" si="17"/>
        <v>12900</v>
      </c>
      <c r="M89" s="33">
        <f t="shared" si="18"/>
        <v>12000</v>
      </c>
      <c r="N89" s="49">
        <f t="shared" si="19"/>
        <v>2475.8836806279896</v>
      </c>
      <c r="O89" s="34">
        <f t="shared" si="20"/>
        <v>0.20953653356702689</v>
      </c>
      <c r="P89" s="34">
        <f t="shared" si="21"/>
        <v>0.19192896749054184</v>
      </c>
      <c r="Q89" s="34">
        <f t="shared" si="22"/>
        <v>0.20632364005233247</v>
      </c>
      <c r="R89" s="32" t="s">
        <v>295</v>
      </c>
      <c r="S89" s="52">
        <f t="shared" si="23"/>
        <v>3</v>
      </c>
    </row>
    <row r="90" spans="1:19" s="35" customFormat="1" x14ac:dyDescent="0.25">
      <c r="A90" s="29">
        <v>92</v>
      </c>
      <c r="B90" s="29" t="s">
        <v>151</v>
      </c>
      <c r="C90" s="30">
        <v>1</v>
      </c>
      <c r="D90" s="31" t="s">
        <v>58</v>
      </c>
      <c r="E90" s="23"/>
      <c r="F90" s="23">
        <v>35400</v>
      </c>
      <c r="G90" s="23">
        <v>23670</v>
      </c>
      <c r="H90" s="47">
        <v>27900</v>
      </c>
      <c r="I90" s="48"/>
      <c r="J90" s="48"/>
      <c r="K90" s="32">
        <f t="shared" si="16"/>
        <v>28594</v>
      </c>
      <c r="L90" s="32">
        <f t="shared" si="17"/>
        <v>27900</v>
      </c>
      <c r="M90" s="33">
        <f t="shared" si="18"/>
        <v>28990</v>
      </c>
      <c r="N90" s="49">
        <f t="shared" si="19"/>
        <v>5940.4797786037452</v>
      </c>
      <c r="O90" s="34">
        <f t="shared" si="20"/>
        <v>0.20775266764369257</v>
      </c>
      <c r="P90" s="34">
        <f t="shared" si="21"/>
        <v>0.21292042217217724</v>
      </c>
      <c r="Q90" s="34">
        <f t="shared" si="22"/>
        <v>0.20491479056929096</v>
      </c>
      <c r="R90" s="32" t="s">
        <v>295</v>
      </c>
      <c r="S90" s="52">
        <f t="shared" si="23"/>
        <v>3</v>
      </c>
    </row>
    <row r="91" spans="1:19" s="35" customFormat="1" x14ac:dyDescent="0.25">
      <c r="A91" s="29">
        <v>93</v>
      </c>
      <c r="B91" s="29" t="s">
        <v>152</v>
      </c>
      <c r="C91" s="30">
        <v>1</v>
      </c>
      <c r="D91" s="31" t="s">
        <v>58</v>
      </c>
      <c r="E91" s="23">
        <v>6000</v>
      </c>
      <c r="F91" s="23">
        <v>6600</v>
      </c>
      <c r="G91" s="23"/>
      <c r="H91" s="47">
        <v>9100</v>
      </c>
      <c r="I91" s="48"/>
      <c r="J91" s="48"/>
      <c r="K91" s="32">
        <f t="shared" si="16"/>
        <v>7116</v>
      </c>
      <c r="L91" s="32">
        <f t="shared" si="17"/>
        <v>6600</v>
      </c>
      <c r="M91" s="33">
        <f t="shared" si="18"/>
        <v>7233</v>
      </c>
      <c r="N91" s="49">
        <f t="shared" si="19"/>
        <v>1644.1816606851351</v>
      </c>
      <c r="O91" s="34">
        <f t="shared" si="20"/>
        <v>0.2310541962739088</v>
      </c>
      <c r="P91" s="34">
        <f t="shared" si="21"/>
        <v>0.24911843343714168</v>
      </c>
      <c r="Q91" s="34">
        <f t="shared" si="22"/>
        <v>0.22731669579498617</v>
      </c>
      <c r="R91" s="32" t="s">
        <v>295</v>
      </c>
      <c r="S91" s="52">
        <f t="shared" si="23"/>
        <v>3</v>
      </c>
    </row>
    <row r="92" spans="1:19" s="35" customFormat="1" x14ac:dyDescent="0.25">
      <c r="A92" s="29">
        <v>94</v>
      </c>
      <c r="B92" s="29" t="s">
        <v>153</v>
      </c>
      <c r="C92" s="30">
        <v>1</v>
      </c>
      <c r="D92" s="31" t="s">
        <v>58</v>
      </c>
      <c r="E92" s="23">
        <v>20000</v>
      </c>
      <c r="F92" s="23"/>
      <c r="G92" s="23">
        <v>23670</v>
      </c>
      <c r="H92" s="47">
        <v>23400</v>
      </c>
      <c r="I92" s="48"/>
      <c r="J92" s="48"/>
      <c r="K92" s="32">
        <f t="shared" si="16"/>
        <v>22292</v>
      </c>
      <c r="L92" s="32">
        <f t="shared" si="17"/>
        <v>23400</v>
      </c>
      <c r="M92" s="33">
        <f t="shared" si="18"/>
        <v>22357</v>
      </c>
      <c r="N92" s="49">
        <f t="shared" si="19"/>
        <v>2045.3931977332215</v>
      </c>
      <c r="O92" s="34">
        <f t="shared" si="20"/>
        <v>9.1754584502656625E-2</v>
      </c>
      <c r="P92" s="34">
        <f t="shared" si="21"/>
        <v>8.7409965715094934E-2</v>
      </c>
      <c r="Q92" s="34">
        <f t="shared" si="22"/>
        <v>9.1487820268069134E-2</v>
      </c>
      <c r="R92" s="32" t="s">
        <v>295</v>
      </c>
      <c r="S92" s="52">
        <f t="shared" si="23"/>
        <v>3</v>
      </c>
    </row>
    <row r="93" spans="1:19" s="35" customFormat="1" x14ac:dyDescent="0.25">
      <c r="A93" s="29">
        <v>95</v>
      </c>
      <c r="B93" s="29" t="s">
        <v>154</v>
      </c>
      <c r="C93" s="30">
        <v>1</v>
      </c>
      <c r="D93" s="31" t="s">
        <v>58</v>
      </c>
      <c r="E93" s="23">
        <v>8000</v>
      </c>
      <c r="F93" s="23"/>
      <c r="G93" s="23"/>
      <c r="H93" s="47">
        <v>7500</v>
      </c>
      <c r="I93" s="48">
        <v>7100</v>
      </c>
      <c r="J93" s="48"/>
      <c r="K93" s="32">
        <f t="shared" si="16"/>
        <v>7524</v>
      </c>
      <c r="L93" s="32">
        <f t="shared" si="17"/>
        <v>7500</v>
      </c>
      <c r="M93" s="33">
        <f t="shared" si="18"/>
        <v>7533</v>
      </c>
      <c r="N93" s="49">
        <f t="shared" si="19"/>
        <v>450.92497528228944</v>
      </c>
      <c r="O93" s="34">
        <f t="shared" si="20"/>
        <v>5.993154908058073E-2</v>
      </c>
      <c r="P93" s="34">
        <f t="shared" si="21"/>
        <v>6.0123330037638589E-2</v>
      </c>
      <c r="Q93" s="34">
        <f t="shared" si="22"/>
        <v>5.9859946274032849E-2</v>
      </c>
      <c r="R93" s="32" t="s">
        <v>295</v>
      </c>
      <c r="S93" s="52">
        <f t="shared" si="23"/>
        <v>3</v>
      </c>
    </row>
    <row r="94" spans="1:19" s="35" customFormat="1" x14ac:dyDescent="0.25">
      <c r="A94" s="29">
        <v>96</v>
      </c>
      <c r="B94" s="29" t="s">
        <v>155</v>
      </c>
      <c r="C94" s="30">
        <v>1</v>
      </c>
      <c r="D94" s="31" t="s">
        <v>58</v>
      </c>
      <c r="E94" s="23"/>
      <c r="F94" s="23">
        <v>71600</v>
      </c>
      <c r="G94" s="23"/>
      <c r="H94" s="47">
        <v>100900</v>
      </c>
      <c r="I94" s="48">
        <v>96800</v>
      </c>
      <c r="J94" s="48"/>
      <c r="K94" s="32">
        <f t="shared" si="16"/>
        <v>88762</v>
      </c>
      <c r="L94" s="32">
        <f t="shared" si="17"/>
        <v>96800</v>
      </c>
      <c r="M94" s="33">
        <f t="shared" si="18"/>
        <v>89767</v>
      </c>
      <c r="N94" s="49">
        <f t="shared" si="19"/>
        <v>15865.791292379146</v>
      </c>
      <c r="O94" s="34">
        <f t="shared" si="20"/>
        <v>0.17874531097067603</v>
      </c>
      <c r="P94" s="34">
        <f t="shared" si="21"/>
        <v>0.16390280260722259</v>
      </c>
      <c r="Q94" s="34">
        <f t="shared" si="22"/>
        <v>0.17674414085776674</v>
      </c>
      <c r="R94" s="32" t="s">
        <v>295</v>
      </c>
      <c r="S94" s="52">
        <f t="shared" si="23"/>
        <v>3</v>
      </c>
    </row>
    <row r="95" spans="1:19" s="35" customFormat="1" x14ac:dyDescent="0.25">
      <c r="A95" s="29">
        <v>97</v>
      </c>
      <c r="B95" s="29" t="s">
        <v>156</v>
      </c>
      <c r="C95" s="30">
        <v>1</v>
      </c>
      <c r="D95" s="31" t="s">
        <v>58</v>
      </c>
      <c r="E95" s="23">
        <v>5000</v>
      </c>
      <c r="F95" s="23"/>
      <c r="G95" s="23"/>
      <c r="H95" s="47">
        <v>5295</v>
      </c>
      <c r="I95" s="48">
        <v>5800</v>
      </c>
      <c r="J95" s="48"/>
      <c r="K95" s="32">
        <f t="shared" si="16"/>
        <v>5355</v>
      </c>
      <c r="L95" s="32">
        <f t="shared" si="17"/>
        <v>5295</v>
      </c>
      <c r="M95" s="33">
        <f t="shared" si="18"/>
        <v>5365</v>
      </c>
      <c r="N95" s="49">
        <f t="shared" si="19"/>
        <v>404.56767048294898</v>
      </c>
      <c r="O95" s="34">
        <f t="shared" si="20"/>
        <v>7.5549518297469462E-2</v>
      </c>
      <c r="P95" s="34">
        <f t="shared" si="21"/>
        <v>7.6405603490641918E-2</v>
      </c>
      <c r="Q95" s="34">
        <f t="shared" si="22"/>
        <v>7.5408699064855353E-2</v>
      </c>
      <c r="R95" s="32" t="s">
        <v>295</v>
      </c>
      <c r="S95" s="52">
        <f t="shared" si="23"/>
        <v>3</v>
      </c>
    </row>
    <row r="96" spans="1:19" s="35" customFormat="1" x14ac:dyDescent="0.25">
      <c r="A96" s="29">
        <v>98</v>
      </c>
      <c r="B96" s="29" t="s">
        <v>157</v>
      </c>
      <c r="C96" s="30">
        <v>1</v>
      </c>
      <c r="D96" s="31" t="s">
        <v>58</v>
      </c>
      <c r="E96" s="23">
        <v>6000</v>
      </c>
      <c r="F96" s="23"/>
      <c r="G96" s="23">
        <v>7800</v>
      </c>
      <c r="H96" s="47">
        <v>6700</v>
      </c>
      <c r="I96" s="48"/>
      <c r="J96" s="48"/>
      <c r="K96" s="32">
        <f t="shared" si="16"/>
        <v>6794</v>
      </c>
      <c r="L96" s="32">
        <f t="shared" si="17"/>
        <v>6700</v>
      </c>
      <c r="M96" s="33">
        <f t="shared" si="18"/>
        <v>6833</v>
      </c>
      <c r="N96" s="49">
        <f t="shared" si="19"/>
        <v>907.37717258774387</v>
      </c>
      <c r="O96" s="34">
        <f t="shared" si="20"/>
        <v>0.13355566273001823</v>
      </c>
      <c r="P96" s="34">
        <f t="shared" si="21"/>
        <v>0.13542942874443939</v>
      </c>
      <c r="Q96" s="34">
        <f t="shared" si="22"/>
        <v>0.13279338103142746</v>
      </c>
      <c r="R96" s="32" t="s">
        <v>295</v>
      </c>
      <c r="S96" s="52">
        <f t="shared" si="23"/>
        <v>3</v>
      </c>
    </row>
    <row r="97" spans="1:19" s="35" customFormat="1" x14ac:dyDescent="0.25">
      <c r="A97" s="29">
        <v>99</v>
      </c>
      <c r="B97" s="29" t="s">
        <v>158</v>
      </c>
      <c r="C97" s="30">
        <v>1</v>
      </c>
      <c r="D97" s="31" t="s">
        <v>58</v>
      </c>
      <c r="E97" s="23">
        <v>8000</v>
      </c>
      <c r="F97" s="23"/>
      <c r="G97" s="23"/>
      <c r="H97" s="47">
        <v>9550</v>
      </c>
      <c r="I97" s="48">
        <v>7929</v>
      </c>
      <c r="J97" s="48"/>
      <c r="K97" s="32">
        <f t="shared" si="16"/>
        <v>8461</v>
      </c>
      <c r="L97" s="32">
        <f t="shared" si="17"/>
        <v>8000</v>
      </c>
      <c r="M97" s="33">
        <f t="shared" si="18"/>
        <v>8493</v>
      </c>
      <c r="N97" s="49">
        <f t="shared" si="19"/>
        <v>916.07696183235612</v>
      </c>
      <c r="O97" s="34">
        <f t="shared" si="20"/>
        <v>0.10827053088669851</v>
      </c>
      <c r="P97" s="34">
        <f t="shared" si="21"/>
        <v>0.11450962022904451</v>
      </c>
      <c r="Q97" s="34">
        <f t="shared" si="22"/>
        <v>0.10786258822940729</v>
      </c>
      <c r="R97" s="32" t="s">
        <v>295</v>
      </c>
      <c r="S97" s="52">
        <f t="shared" si="23"/>
        <v>3</v>
      </c>
    </row>
    <row r="98" spans="1:19" s="35" customFormat="1" x14ac:dyDescent="0.25">
      <c r="A98" s="29">
        <v>100</v>
      </c>
      <c r="B98" s="29" t="s">
        <v>159</v>
      </c>
      <c r="C98" s="30">
        <v>1</v>
      </c>
      <c r="D98" s="31" t="s">
        <v>58</v>
      </c>
      <c r="E98" s="23">
        <v>38000</v>
      </c>
      <c r="F98" s="23">
        <v>31600</v>
      </c>
      <c r="G98" s="23">
        <v>32500</v>
      </c>
      <c r="H98" s="47"/>
      <c r="I98" s="48"/>
      <c r="J98" s="48"/>
      <c r="K98" s="32">
        <f t="shared" si="16"/>
        <v>33920</v>
      </c>
      <c r="L98" s="32">
        <f t="shared" si="17"/>
        <v>32500</v>
      </c>
      <c r="M98" s="33">
        <f t="shared" si="18"/>
        <v>34033</v>
      </c>
      <c r="N98" s="49">
        <f t="shared" si="19"/>
        <v>3464.5827069552452</v>
      </c>
      <c r="O98" s="34">
        <f t="shared" si="20"/>
        <v>0.10213982037014284</v>
      </c>
      <c r="P98" s="34">
        <f t="shared" si="21"/>
        <v>0.10660254482939216</v>
      </c>
      <c r="Q98" s="34">
        <f t="shared" si="22"/>
        <v>0.10180068483399186</v>
      </c>
      <c r="R98" s="32" t="s">
        <v>297</v>
      </c>
      <c r="S98" s="52">
        <f t="shared" si="23"/>
        <v>3</v>
      </c>
    </row>
    <row r="99" spans="1:19" s="35" customFormat="1" x14ac:dyDescent="0.25">
      <c r="A99" s="29">
        <v>101</v>
      </c>
      <c r="B99" s="29" t="s">
        <v>160</v>
      </c>
      <c r="C99" s="30">
        <v>1</v>
      </c>
      <c r="D99" s="31" t="s">
        <v>58</v>
      </c>
      <c r="E99" s="23"/>
      <c r="F99" s="23">
        <v>137100</v>
      </c>
      <c r="G99" s="23">
        <v>152700</v>
      </c>
      <c r="H99" s="47">
        <v>113700</v>
      </c>
      <c r="I99" s="48"/>
      <c r="J99" s="48"/>
      <c r="K99" s="32">
        <f t="shared" si="16"/>
        <v>133520</v>
      </c>
      <c r="L99" s="32">
        <f t="shared" si="17"/>
        <v>137100</v>
      </c>
      <c r="M99" s="33">
        <f t="shared" si="18"/>
        <v>134500</v>
      </c>
      <c r="N99" s="49">
        <f t="shared" si="19"/>
        <v>19629.56953170395</v>
      </c>
      <c r="O99" s="34">
        <f t="shared" si="20"/>
        <v>0.14701594915895708</v>
      </c>
      <c r="P99" s="34">
        <f t="shared" si="21"/>
        <v>0.14317702065429577</v>
      </c>
      <c r="Q99" s="34">
        <f t="shared" si="22"/>
        <v>0.14594475488255726</v>
      </c>
      <c r="R99" s="32" t="s">
        <v>295</v>
      </c>
      <c r="S99" s="52">
        <f t="shared" si="23"/>
        <v>3</v>
      </c>
    </row>
    <row r="100" spans="1:19" s="35" customFormat="1" x14ac:dyDescent="0.25">
      <c r="A100" s="29">
        <v>102</v>
      </c>
      <c r="B100" s="29" t="s">
        <v>161</v>
      </c>
      <c r="C100" s="30">
        <v>1</v>
      </c>
      <c r="D100" s="31" t="s">
        <v>162</v>
      </c>
      <c r="E100" s="23">
        <v>20000</v>
      </c>
      <c r="F100" s="23">
        <v>27600</v>
      </c>
      <c r="G100" s="23"/>
      <c r="H100" s="47">
        <v>29900</v>
      </c>
      <c r="I100" s="48"/>
      <c r="J100" s="48"/>
      <c r="K100" s="32">
        <f t="shared" si="16"/>
        <v>25461</v>
      </c>
      <c r="L100" s="32">
        <f t="shared" si="17"/>
        <v>27600</v>
      </c>
      <c r="M100" s="33">
        <f t="shared" si="18"/>
        <v>25833</v>
      </c>
      <c r="N100" s="49">
        <f t="shared" si="19"/>
        <v>5181.0552335729226</v>
      </c>
      <c r="O100" s="34">
        <f t="shared" si="20"/>
        <v>0.20348985639106565</v>
      </c>
      <c r="P100" s="34">
        <f t="shared" si="21"/>
        <v>0.18771939252075806</v>
      </c>
      <c r="Q100" s="34">
        <f t="shared" si="22"/>
        <v>0.20055956464881827</v>
      </c>
      <c r="R100" s="32" t="s">
        <v>295</v>
      </c>
      <c r="S100" s="52">
        <f t="shared" si="23"/>
        <v>3</v>
      </c>
    </row>
    <row r="101" spans="1:19" s="35" customFormat="1" x14ac:dyDescent="0.25">
      <c r="A101" s="29">
        <v>103</v>
      </c>
      <c r="B101" s="29" t="s">
        <v>163</v>
      </c>
      <c r="C101" s="30">
        <v>1</v>
      </c>
      <c r="D101" s="31" t="s">
        <v>58</v>
      </c>
      <c r="E101" s="23"/>
      <c r="F101" s="23"/>
      <c r="G101" s="23"/>
      <c r="H101" s="47">
        <v>12200</v>
      </c>
      <c r="I101" s="48">
        <v>12000</v>
      </c>
      <c r="J101" s="48">
        <v>10000</v>
      </c>
      <c r="K101" s="32">
        <f t="shared" si="16"/>
        <v>11355</v>
      </c>
      <c r="L101" s="32">
        <f t="shared" si="17"/>
        <v>12000</v>
      </c>
      <c r="M101" s="33">
        <f t="shared" si="18"/>
        <v>11400</v>
      </c>
      <c r="N101" s="49">
        <f t="shared" si="19"/>
        <v>1216.552506059644</v>
      </c>
      <c r="O101" s="34">
        <f t="shared" si="20"/>
        <v>0.10713804544778899</v>
      </c>
      <c r="P101" s="34">
        <f t="shared" si="21"/>
        <v>0.10137937550497034</v>
      </c>
      <c r="Q101" s="34">
        <f t="shared" si="22"/>
        <v>0.10671513211049509</v>
      </c>
      <c r="R101" s="32" t="s">
        <v>295</v>
      </c>
      <c r="S101" s="52">
        <f t="shared" si="23"/>
        <v>3</v>
      </c>
    </row>
    <row r="102" spans="1:19" s="35" customFormat="1" x14ac:dyDescent="0.25">
      <c r="A102" s="29">
        <v>104</v>
      </c>
      <c r="B102" s="29" t="s">
        <v>164</v>
      </c>
      <c r="C102" s="30">
        <v>1</v>
      </c>
      <c r="D102" s="31" t="s">
        <v>58</v>
      </c>
      <c r="E102" s="23">
        <v>70000</v>
      </c>
      <c r="F102" s="23">
        <v>51600</v>
      </c>
      <c r="G102" s="23"/>
      <c r="H102" s="47">
        <v>75000</v>
      </c>
      <c r="I102" s="48"/>
      <c r="J102" s="48"/>
      <c r="K102" s="32">
        <f t="shared" si="16"/>
        <v>64705</v>
      </c>
      <c r="L102" s="32">
        <f t="shared" si="17"/>
        <v>70000</v>
      </c>
      <c r="M102" s="33">
        <f t="shared" si="18"/>
        <v>65533</v>
      </c>
      <c r="N102" s="49">
        <f t="shared" si="19"/>
        <v>12322.87845161726</v>
      </c>
      <c r="O102" s="34">
        <f t="shared" si="20"/>
        <v>0.19044708216702358</v>
      </c>
      <c r="P102" s="34">
        <f t="shared" si="21"/>
        <v>0.17604112073738942</v>
      </c>
      <c r="Q102" s="34">
        <f t="shared" si="22"/>
        <v>0.18804081076125403</v>
      </c>
      <c r="R102" s="32" t="s">
        <v>295</v>
      </c>
      <c r="S102" s="52">
        <f t="shared" si="23"/>
        <v>3</v>
      </c>
    </row>
    <row r="103" spans="1:19" s="35" customFormat="1" x14ac:dyDescent="0.25">
      <c r="A103" s="29">
        <v>105</v>
      </c>
      <c r="B103" s="29" t="s">
        <v>165</v>
      </c>
      <c r="C103" s="30">
        <v>1</v>
      </c>
      <c r="D103" s="31" t="s">
        <v>58</v>
      </c>
      <c r="E103" s="23">
        <v>20000</v>
      </c>
      <c r="F103" s="23">
        <v>16900</v>
      </c>
      <c r="G103" s="23"/>
      <c r="H103" s="47">
        <v>12200</v>
      </c>
      <c r="I103" s="48"/>
      <c r="J103" s="48"/>
      <c r="K103" s="32">
        <f t="shared" ref="K103:K158" si="24">ROUND(GEOMEAN(E103:J103),0)</f>
        <v>16036</v>
      </c>
      <c r="L103" s="32">
        <f t="shared" ref="L103:L158" si="25">ROUND(MEDIAN(E103:J103),0)</f>
        <v>16900</v>
      </c>
      <c r="M103" s="33">
        <f t="shared" ref="M103:M158" si="26">ROUND(AVERAGE(E103:J103),0)</f>
        <v>16367</v>
      </c>
      <c r="N103" s="49">
        <f t="shared" ref="N103:N158" si="27">+STDEV(E103:J103)</f>
        <v>3927.2551907577017</v>
      </c>
      <c r="O103" s="34">
        <f t="shared" ref="O103:O158" si="28">$N103/K103</f>
        <v>0.24490241897965215</v>
      </c>
      <c r="P103" s="34">
        <f t="shared" ref="P103:P158" si="29">$N103/L103</f>
        <v>0.23238196395015986</v>
      </c>
      <c r="Q103" s="34">
        <f t="shared" ref="Q103:Q158" si="30">$N103/M103</f>
        <v>0.23994960534964879</v>
      </c>
      <c r="R103" s="32" t="s">
        <v>295</v>
      </c>
      <c r="S103" s="52">
        <f t="shared" si="23"/>
        <v>3</v>
      </c>
    </row>
    <row r="104" spans="1:19" s="35" customFormat="1" x14ac:dyDescent="0.25">
      <c r="A104" s="29">
        <v>106</v>
      </c>
      <c r="B104" s="29" t="s">
        <v>166</v>
      </c>
      <c r="C104" s="30">
        <v>1</v>
      </c>
      <c r="D104" s="31" t="s">
        <v>58</v>
      </c>
      <c r="E104" s="23"/>
      <c r="F104" s="23">
        <v>21900</v>
      </c>
      <c r="G104" s="23"/>
      <c r="H104" s="47">
        <v>21900</v>
      </c>
      <c r="I104" s="48">
        <v>24900</v>
      </c>
      <c r="J104" s="48"/>
      <c r="K104" s="32">
        <f t="shared" si="24"/>
        <v>22858</v>
      </c>
      <c r="L104" s="32">
        <f t="shared" si="25"/>
        <v>21900</v>
      </c>
      <c r="M104" s="33">
        <f t="shared" si="26"/>
        <v>22900</v>
      </c>
      <c r="N104" s="49">
        <f t="shared" si="27"/>
        <v>1732.0508075688772</v>
      </c>
      <c r="O104" s="34">
        <f t="shared" si="28"/>
        <v>7.5774381291839929E-2</v>
      </c>
      <c r="P104" s="34">
        <f t="shared" si="29"/>
        <v>7.9089077971181601E-2</v>
      </c>
      <c r="Q104" s="34">
        <f t="shared" si="30"/>
        <v>7.5635406444055767E-2</v>
      </c>
      <c r="R104" s="32" t="s">
        <v>295</v>
      </c>
      <c r="S104" s="52">
        <f t="shared" si="23"/>
        <v>3</v>
      </c>
    </row>
    <row r="105" spans="1:19" s="35" customFormat="1" x14ac:dyDescent="0.25">
      <c r="A105" s="29">
        <v>107</v>
      </c>
      <c r="B105" s="29" t="s">
        <v>167</v>
      </c>
      <c r="C105" s="30">
        <v>1</v>
      </c>
      <c r="D105" s="31" t="s">
        <v>58</v>
      </c>
      <c r="E105" s="23">
        <v>5000</v>
      </c>
      <c r="F105" s="23">
        <v>6200</v>
      </c>
      <c r="G105" s="23">
        <v>7400</v>
      </c>
      <c r="H105" s="47"/>
      <c r="I105" s="48"/>
      <c r="J105" s="48"/>
      <c r="K105" s="32">
        <f t="shared" si="24"/>
        <v>6122</v>
      </c>
      <c r="L105" s="32">
        <f t="shared" si="25"/>
        <v>6200</v>
      </c>
      <c r="M105" s="33">
        <f t="shared" si="26"/>
        <v>6200</v>
      </c>
      <c r="N105" s="49">
        <f t="shared" si="27"/>
        <v>1200</v>
      </c>
      <c r="O105" s="34">
        <f t="shared" si="28"/>
        <v>0.19601437438745509</v>
      </c>
      <c r="P105" s="34">
        <f t="shared" si="29"/>
        <v>0.19354838709677419</v>
      </c>
      <c r="Q105" s="34">
        <f t="shared" si="30"/>
        <v>0.19354838709677419</v>
      </c>
      <c r="R105" s="32" t="s">
        <v>297</v>
      </c>
      <c r="S105" s="52">
        <f t="shared" si="23"/>
        <v>3</v>
      </c>
    </row>
    <row r="106" spans="1:19" s="35" customFormat="1" x14ac:dyDescent="0.25">
      <c r="A106" s="29">
        <v>108</v>
      </c>
      <c r="B106" s="29" t="s">
        <v>168</v>
      </c>
      <c r="C106" s="30">
        <v>1</v>
      </c>
      <c r="D106" s="31" t="s">
        <v>58</v>
      </c>
      <c r="E106" s="23">
        <v>15000</v>
      </c>
      <c r="F106" s="23">
        <v>18500</v>
      </c>
      <c r="G106" s="23"/>
      <c r="H106" s="47">
        <v>14489</v>
      </c>
      <c r="I106" s="48"/>
      <c r="J106" s="48"/>
      <c r="K106" s="32">
        <f t="shared" si="24"/>
        <v>15901</v>
      </c>
      <c r="L106" s="32">
        <f t="shared" si="25"/>
        <v>15000</v>
      </c>
      <c r="M106" s="33">
        <f t="shared" si="26"/>
        <v>15996</v>
      </c>
      <c r="N106" s="49">
        <f t="shared" si="27"/>
        <v>2183.2407868426499</v>
      </c>
      <c r="O106" s="34">
        <f t="shared" si="28"/>
        <v>0.13730210595828249</v>
      </c>
      <c r="P106" s="34">
        <f t="shared" si="29"/>
        <v>0.14554938578950999</v>
      </c>
      <c r="Q106" s="34">
        <f t="shared" si="30"/>
        <v>0.13648667084537697</v>
      </c>
      <c r="R106" s="32" t="s">
        <v>295</v>
      </c>
      <c r="S106" s="52">
        <f t="shared" si="23"/>
        <v>3</v>
      </c>
    </row>
    <row r="107" spans="1:19" s="35" customFormat="1" x14ac:dyDescent="0.25">
      <c r="A107" s="29">
        <v>109</v>
      </c>
      <c r="B107" s="29" t="s">
        <v>169</v>
      </c>
      <c r="C107" s="30">
        <v>1</v>
      </c>
      <c r="D107" s="31" t="s">
        <v>58</v>
      </c>
      <c r="E107" s="23">
        <v>40000</v>
      </c>
      <c r="F107" s="23">
        <v>32200</v>
      </c>
      <c r="G107" s="23"/>
      <c r="H107" s="47">
        <v>40950</v>
      </c>
      <c r="I107" s="48"/>
      <c r="J107" s="48"/>
      <c r="K107" s="32">
        <f t="shared" si="24"/>
        <v>37502</v>
      </c>
      <c r="L107" s="32">
        <f t="shared" si="25"/>
        <v>40000</v>
      </c>
      <c r="M107" s="33">
        <f t="shared" si="26"/>
        <v>37717</v>
      </c>
      <c r="N107" s="49">
        <f t="shared" si="27"/>
        <v>4801.1283396023955</v>
      </c>
      <c r="O107" s="34">
        <f t="shared" si="28"/>
        <v>0.12802326114880261</v>
      </c>
      <c r="P107" s="34">
        <f t="shared" si="29"/>
        <v>0.12002820849005989</v>
      </c>
      <c r="Q107" s="34">
        <f t="shared" si="30"/>
        <v>0.12729348409476882</v>
      </c>
      <c r="R107" s="32" t="s">
        <v>295</v>
      </c>
      <c r="S107" s="52">
        <f t="shared" si="23"/>
        <v>3</v>
      </c>
    </row>
    <row r="108" spans="1:19" s="35" customFormat="1" x14ac:dyDescent="0.25">
      <c r="A108" s="29">
        <v>110</v>
      </c>
      <c r="B108" s="29" t="s">
        <v>170</v>
      </c>
      <c r="C108" s="30">
        <v>1</v>
      </c>
      <c r="D108" s="31" t="s">
        <v>58</v>
      </c>
      <c r="E108" s="23">
        <v>15000</v>
      </c>
      <c r="F108" s="23"/>
      <c r="G108" s="23"/>
      <c r="H108" s="47">
        <v>18500</v>
      </c>
      <c r="I108" s="48">
        <v>18300</v>
      </c>
      <c r="J108" s="48"/>
      <c r="K108" s="32">
        <f t="shared" si="24"/>
        <v>17189</v>
      </c>
      <c r="L108" s="32">
        <f t="shared" si="25"/>
        <v>18300</v>
      </c>
      <c r="M108" s="33">
        <f t="shared" si="26"/>
        <v>17267</v>
      </c>
      <c r="N108" s="49">
        <f t="shared" si="27"/>
        <v>1965.5363983740758</v>
      </c>
      <c r="O108" s="34">
        <f t="shared" si="28"/>
        <v>0.11434850185432985</v>
      </c>
      <c r="P108" s="34">
        <f t="shared" si="29"/>
        <v>0.10740636056688939</v>
      </c>
      <c r="Q108" s="34">
        <f t="shared" si="30"/>
        <v>0.11383195681786505</v>
      </c>
      <c r="R108" s="32" t="s">
        <v>295</v>
      </c>
      <c r="S108" s="52">
        <f t="shared" si="23"/>
        <v>3</v>
      </c>
    </row>
    <row r="109" spans="1:19" s="35" customFormat="1" x14ac:dyDescent="0.25">
      <c r="A109" s="29">
        <v>111</v>
      </c>
      <c r="B109" s="29" t="s">
        <v>171</v>
      </c>
      <c r="C109" s="30">
        <v>1</v>
      </c>
      <c r="D109" s="31" t="s">
        <v>58</v>
      </c>
      <c r="E109" s="23"/>
      <c r="F109" s="23">
        <v>340</v>
      </c>
      <c r="G109" s="23"/>
      <c r="H109" s="47">
        <v>300</v>
      </c>
      <c r="I109" s="48">
        <v>360</v>
      </c>
      <c r="J109" s="48"/>
      <c r="K109" s="32">
        <f t="shared" si="24"/>
        <v>332</v>
      </c>
      <c r="L109" s="32">
        <f t="shared" si="25"/>
        <v>340</v>
      </c>
      <c r="M109" s="33">
        <f t="shared" si="26"/>
        <v>333</v>
      </c>
      <c r="N109" s="49">
        <f t="shared" si="27"/>
        <v>30.550504633038937</v>
      </c>
      <c r="O109" s="34">
        <f t="shared" si="28"/>
        <v>9.2019592268189565E-2</v>
      </c>
      <c r="P109" s="34">
        <f t="shared" si="29"/>
        <v>8.9854425391290987E-2</v>
      </c>
      <c r="Q109" s="34">
        <f t="shared" si="30"/>
        <v>9.1743257156273086E-2</v>
      </c>
      <c r="R109" s="32" t="s">
        <v>295</v>
      </c>
      <c r="S109" s="52">
        <f t="shared" si="23"/>
        <v>3</v>
      </c>
    </row>
    <row r="110" spans="1:19" s="35" customFormat="1" x14ac:dyDescent="0.25">
      <c r="A110" s="29">
        <v>112</v>
      </c>
      <c r="B110" s="29" t="s">
        <v>172</v>
      </c>
      <c r="C110" s="30">
        <v>1</v>
      </c>
      <c r="D110" s="31" t="s">
        <v>58</v>
      </c>
      <c r="E110" s="23">
        <v>45000</v>
      </c>
      <c r="F110" s="23">
        <v>63500</v>
      </c>
      <c r="G110" s="23">
        <v>46100</v>
      </c>
      <c r="H110" s="47"/>
      <c r="I110" s="48"/>
      <c r="J110" s="48"/>
      <c r="K110" s="32">
        <f t="shared" si="24"/>
        <v>50882</v>
      </c>
      <c r="L110" s="32">
        <f t="shared" si="25"/>
        <v>46100</v>
      </c>
      <c r="M110" s="33">
        <f t="shared" si="26"/>
        <v>51533</v>
      </c>
      <c r="N110" s="49">
        <f t="shared" si="27"/>
        <v>10378.021648336136</v>
      </c>
      <c r="O110" s="34">
        <f t="shared" si="28"/>
        <v>0.20396253386926883</v>
      </c>
      <c r="P110" s="34">
        <f t="shared" si="29"/>
        <v>0.22511977545197692</v>
      </c>
      <c r="Q110" s="34">
        <f t="shared" si="30"/>
        <v>0.20138594004494473</v>
      </c>
      <c r="R110" s="32" t="s">
        <v>297</v>
      </c>
      <c r="S110" s="52">
        <f t="shared" si="23"/>
        <v>3</v>
      </c>
    </row>
    <row r="111" spans="1:19" s="35" customFormat="1" x14ac:dyDescent="0.25">
      <c r="A111" s="29">
        <v>113</v>
      </c>
      <c r="B111" s="29" t="s">
        <v>173</v>
      </c>
      <c r="C111" s="30">
        <v>1</v>
      </c>
      <c r="D111" s="31" t="s">
        <v>58</v>
      </c>
      <c r="E111" s="23">
        <v>45000</v>
      </c>
      <c r="F111" s="23">
        <v>63500</v>
      </c>
      <c r="G111" s="23">
        <v>57300</v>
      </c>
      <c r="H111" s="47"/>
      <c r="I111" s="48"/>
      <c r="J111" s="48"/>
      <c r="K111" s="32">
        <f t="shared" si="24"/>
        <v>54708</v>
      </c>
      <c r="L111" s="32">
        <f t="shared" si="25"/>
        <v>57300</v>
      </c>
      <c r="M111" s="33">
        <f t="shared" si="26"/>
        <v>55267</v>
      </c>
      <c r="N111" s="49">
        <f t="shared" si="27"/>
        <v>9416.1209281387746</v>
      </c>
      <c r="O111" s="34">
        <f t="shared" si="28"/>
        <v>0.17211597806790185</v>
      </c>
      <c r="P111" s="34">
        <f t="shared" si="29"/>
        <v>0.16433020816996116</v>
      </c>
      <c r="Q111" s="34">
        <f t="shared" si="30"/>
        <v>0.17037510500187769</v>
      </c>
      <c r="R111" s="32" t="s">
        <v>297</v>
      </c>
      <c r="S111" s="52">
        <f t="shared" si="23"/>
        <v>3</v>
      </c>
    </row>
    <row r="112" spans="1:19" s="35" customFormat="1" x14ac:dyDescent="0.25">
      <c r="A112" s="29">
        <v>114</v>
      </c>
      <c r="B112" s="29" t="s">
        <v>174</v>
      </c>
      <c r="C112" s="30">
        <v>1</v>
      </c>
      <c r="D112" s="31" t="s">
        <v>175</v>
      </c>
      <c r="E112" s="23">
        <v>20000</v>
      </c>
      <c r="F112" s="23">
        <v>23800</v>
      </c>
      <c r="G112" s="23">
        <v>20300</v>
      </c>
      <c r="H112" s="47"/>
      <c r="I112" s="48"/>
      <c r="J112" s="48"/>
      <c r="K112" s="32">
        <f t="shared" si="24"/>
        <v>21299</v>
      </c>
      <c r="L112" s="32">
        <f t="shared" si="25"/>
        <v>20300</v>
      </c>
      <c r="M112" s="33">
        <f t="shared" si="26"/>
        <v>21367</v>
      </c>
      <c r="N112" s="49">
        <f t="shared" si="27"/>
        <v>2112.6602503321096</v>
      </c>
      <c r="O112" s="34">
        <f t="shared" si="28"/>
        <v>9.9190584080572311E-2</v>
      </c>
      <c r="P112" s="34">
        <f t="shared" si="29"/>
        <v>0.10407193351389703</v>
      </c>
      <c r="Q112" s="34">
        <f t="shared" si="30"/>
        <v>9.8874912263401962E-2</v>
      </c>
      <c r="R112" s="32" t="s">
        <v>297</v>
      </c>
      <c r="S112" s="52">
        <f t="shared" si="23"/>
        <v>3</v>
      </c>
    </row>
    <row r="113" spans="1:19" s="35" customFormat="1" x14ac:dyDescent="0.25">
      <c r="A113" s="29">
        <v>115</v>
      </c>
      <c r="B113" s="29" t="s">
        <v>176</v>
      </c>
      <c r="C113" s="30">
        <v>1</v>
      </c>
      <c r="D113" s="31" t="s">
        <v>58</v>
      </c>
      <c r="E113" s="23"/>
      <c r="F113" s="23">
        <v>39900</v>
      </c>
      <c r="G113" s="23">
        <v>33500</v>
      </c>
      <c r="H113" s="47">
        <v>23900</v>
      </c>
      <c r="I113" s="48"/>
      <c r="J113" s="48"/>
      <c r="K113" s="32">
        <f t="shared" si="24"/>
        <v>31730</v>
      </c>
      <c r="L113" s="32">
        <f t="shared" si="25"/>
        <v>33500</v>
      </c>
      <c r="M113" s="33">
        <f t="shared" si="26"/>
        <v>32433</v>
      </c>
      <c r="N113" s="49">
        <f t="shared" si="27"/>
        <v>8053.1567309554612</v>
      </c>
      <c r="O113" s="34">
        <f t="shared" si="28"/>
        <v>0.25380260734180465</v>
      </c>
      <c r="P113" s="34">
        <f t="shared" si="29"/>
        <v>0.24039273823747645</v>
      </c>
      <c r="Q113" s="34">
        <f t="shared" si="30"/>
        <v>0.24830132059801627</v>
      </c>
      <c r="R113" s="32" t="s">
        <v>294</v>
      </c>
      <c r="S113" s="52">
        <f t="shared" si="23"/>
        <v>3</v>
      </c>
    </row>
    <row r="114" spans="1:19" s="35" customFormat="1" x14ac:dyDescent="0.25">
      <c r="A114" s="29">
        <v>116</v>
      </c>
      <c r="B114" s="29" t="s">
        <v>177</v>
      </c>
      <c r="C114" s="30">
        <v>1</v>
      </c>
      <c r="D114" s="31" t="s">
        <v>58</v>
      </c>
      <c r="E114" s="23">
        <v>5000</v>
      </c>
      <c r="F114" s="23">
        <v>5600</v>
      </c>
      <c r="G114" s="23"/>
      <c r="H114" s="47">
        <v>4500</v>
      </c>
      <c r="I114" s="48"/>
      <c r="J114" s="48"/>
      <c r="K114" s="32">
        <f t="shared" si="24"/>
        <v>5013</v>
      </c>
      <c r="L114" s="32">
        <f t="shared" si="25"/>
        <v>5000</v>
      </c>
      <c r="M114" s="33">
        <f t="shared" si="26"/>
        <v>5033</v>
      </c>
      <c r="N114" s="49">
        <f t="shared" si="27"/>
        <v>550.75705472861023</v>
      </c>
      <c r="O114" s="34">
        <f t="shared" si="28"/>
        <v>0.10986575996980057</v>
      </c>
      <c r="P114" s="34">
        <f t="shared" si="29"/>
        <v>0.11015141094572205</v>
      </c>
      <c r="Q114" s="34">
        <f t="shared" si="30"/>
        <v>0.10942917836849002</v>
      </c>
      <c r="R114" s="32" t="s">
        <v>294</v>
      </c>
      <c r="S114" s="52">
        <f t="shared" si="23"/>
        <v>3</v>
      </c>
    </row>
    <row r="115" spans="1:19" s="35" customFormat="1" x14ac:dyDescent="0.25">
      <c r="A115" s="29">
        <v>117</v>
      </c>
      <c r="B115" s="29" t="s">
        <v>178</v>
      </c>
      <c r="C115" s="30">
        <v>1</v>
      </c>
      <c r="D115" s="31" t="s">
        <v>58</v>
      </c>
      <c r="E115" s="23">
        <v>9000</v>
      </c>
      <c r="F115" s="23"/>
      <c r="G115" s="23">
        <v>8100</v>
      </c>
      <c r="H115" s="47">
        <v>7670</v>
      </c>
      <c r="I115" s="48"/>
      <c r="J115" s="48"/>
      <c r="K115" s="32">
        <f t="shared" si="24"/>
        <v>8238</v>
      </c>
      <c r="L115" s="32">
        <f t="shared" si="25"/>
        <v>8100</v>
      </c>
      <c r="M115" s="33">
        <f t="shared" si="26"/>
        <v>8257</v>
      </c>
      <c r="N115" s="49">
        <f t="shared" si="27"/>
        <v>678.69973724271711</v>
      </c>
      <c r="O115" s="34">
        <f t="shared" si="28"/>
        <v>8.2386469682291463E-2</v>
      </c>
      <c r="P115" s="34">
        <f t="shared" si="29"/>
        <v>8.3790091017619389E-2</v>
      </c>
      <c r="Q115" s="34">
        <f t="shared" si="30"/>
        <v>8.2196891999844632E-2</v>
      </c>
      <c r="R115" s="32" t="s">
        <v>294</v>
      </c>
      <c r="S115" s="52">
        <f t="shared" si="23"/>
        <v>3</v>
      </c>
    </row>
    <row r="116" spans="1:19" s="35" customFormat="1" x14ac:dyDescent="0.25">
      <c r="A116" s="29">
        <v>118</v>
      </c>
      <c r="B116" s="29" t="s">
        <v>179</v>
      </c>
      <c r="C116" s="30">
        <v>1</v>
      </c>
      <c r="D116" s="31" t="s">
        <v>58</v>
      </c>
      <c r="E116" s="23">
        <v>10000</v>
      </c>
      <c r="F116" s="23"/>
      <c r="G116" s="23">
        <v>8800</v>
      </c>
      <c r="H116" s="47">
        <v>7990</v>
      </c>
      <c r="I116" s="48"/>
      <c r="J116" s="48"/>
      <c r="K116" s="32">
        <f t="shared" si="24"/>
        <v>8892</v>
      </c>
      <c r="L116" s="32">
        <f t="shared" si="25"/>
        <v>8800</v>
      </c>
      <c r="M116" s="33">
        <f t="shared" si="26"/>
        <v>8930</v>
      </c>
      <c r="N116" s="49">
        <f t="shared" si="27"/>
        <v>1011.2863096077193</v>
      </c>
      <c r="O116" s="34">
        <f t="shared" si="28"/>
        <v>0.1137299043643409</v>
      </c>
      <c r="P116" s="34">
        <f t="shared" si="29"/>
        <v>0.11491889881905901</v>
      </c>
      <c r="Q116" s="34">
        <f t="shared" si="30"/>
        <v>0.11324594732449264</v>
      </c>
      <c r="R116" s="32" t="s">
        <v>294</v>
      </c>
      <c r="S116" s="52">
        <f t="shared" si="23"/>
        <v>3</v>
      </c>
    </row>
    <row r="117" spans="1:19" s="35" customFormat="1" x14ac:dyDescent="0.25">
      <c r="A117" s="29">
        <v>119</v>
      </c>
      <c r="B117" s="29" t="s">
        <v>180</v>
      </c>
      <c r="C117" s="30">
        <v>1</v>
      </c>
      <c r="D117" s="31" t="s">
        <v>58</v>
      </c>
      <c r="E117" s="23">
        <v>6000</v>
      </c>
      <c r="F117" s="23">
        <v>4400</v>
      </c>
      <c r="G117" s="23">
        <v>5300</v>
      </c>
      <c r="H117" s="47"/>
      <c r="I117" s="48"/>
      <c r="J117" s="48"/>
      <c r="K117" s="32">
        <f t="shared" si="24"/>
        <v>5192</v>
      </c>
      <c r="L117" s="32">
        <f t="shared" si="25"/>
        <v>5300</v>
      </c>
      <c r="M117" s="33">
        <f t="shared" si="26"/>
        <v>5233</v>
      </c>
      <c r="N117" s="49">
        <f t="shared" si="27"/>
        <v>802.08062770106585</v>
      </c>
      <c r="O117" s="34">
        <f t="shared" si="28"/>
        <v>0.15448394216122224</v>
      </c>
      <c r="P117" s="34">
        <f t="shared" si="29"/>
        <v>0.15133596749076714</v>
      </c>
      <c r="Q117" s="34">
        <f t="shared" si="30"/>
        <v>0.1532735768586023</v>
      </c>
      <c r="R117" s="32" t="s">
        <v>297</v>
      </c>
      <c r="S117" s="52">
        <f t="shared" si="23"/>
        <v>3</v>
      </c>
    </row>
    <row r="118" spans="1:19" s="35" customFormat="1" x14ac:dyDescent="0.25">
      <c r="A118" s="29">
        <v>120</v>
      </c>
      <c r="B118" s="29" t="s">
        <v>181</v>
      </c>
      <c r="C118" s="30">
        <v>1</v>
      </c>
      <c r="D118" s="31" t="s">
        <v>58</v>
      </c>
      <c r="E118" s="23">
        <v>14000</v>
      </c>
      <c r="F118" s="23"/>
      <c r="G118" s="23">
        <v>8200</v>
      </c>
      <c r="H118" s="47">
        <v>11370</v>
      </c>
      <c r="I118" s="48">
        <v>12994</v>
      </c>
      <c r="J118" s="48"/>
      <c r="K118" s="32">
        <f t="shared" si="24"/>
        <v>11412</v>
      </c>
      <c r="L118" s="32">
        <f t="shared" si="25"/>
        <v>12182</v>
      </c>
      <c r="M118" s="33">
        <f t="shared" si="26"/>
        <v>11641</v>
      </c>
      <c r="N118" s="49">
        <f t="shared" si="27"/>
        <v>2537.0200367097355</v>
      </c>
      <c r="O118" s="34">
        <f t="shared" si="28"/>
        <v>0.222311605039409</v>
      </c>
      <c r="P118" s="34">
        <f t="shared" si="29"/>
        <v>0.208259730480195</v>
      </c>
      <c r="Q118" s="34">
        <f t="shared" si="30"/>
        <v>0.21793832460353366</v>
      </c>
      <c r="R118" s="32" t="s">
        <v>294</v>
      </c>
      <c r="S118" s="52">
        <f t="shared" si="23"/>
        <v>4</v>
      </c>
    </row>
    <row r="119" spans="1:19" s="35" customFormat="1" x14ac:dyDescent="0.25">
      <c r="A119" s="29">
        <v>121</v>
      </c>
      <c r="B119" s="29" t="s">
        <v>182</v>
      </c>
      <c r="C119" s="30">
        <v>1</v>
      </c>
      <c r="D119" s="31" t="s">
        <v>58</v>
      </c>
      <c r="E119" s="23">
        <v>15000</v>
      </c>
      <c r="F119" s="23"/>
      <c r="G119" s="23">
        <v>10400</v>
      </c>
      <c r="H119" s="47">
        <v>13700</v>
      </c>
      <c r="I119" s="48"/>
      <c r="J119" s="48"/>
      <c r="K119" s="32">
        <f t="shared" si="24"/>
        <v>12881</v>
      </c>
      <c r="L119" s="32">
        <f t="shared" si="25"/>
        <v>13700</v>
      </c>
      <c r="M119" s="33">
        <f t="shared" si="26"/>
        <v>13033</v>
      </c>
      <c r="N119" s="49">
        <f t="shared" si="27"/>
        <v>2371.3568549109905</v>
      </c>
      <c r="O119" s="34">
        <f t="shared" si="28"/>
        <v>0.18409726379248431</v>
      </c>
      <c r="P119" s="34">
        <f t="shared" si="29"/>
        <v>0.17309174123437887</v>
      </c>
      <c r="Q119" s="34">
        <f t="shared" si="30"/>
        <v>0.18195019219757466</v>
      </c>
      <c r="R119" s="32" t="s">
        <v>294</v>
      </c>
      <c r="S119" s="52">
        <f t="shared" si="23"/>
        <v>3</v>
      </c>
    </row>
    <row r="120" spans="1:19" s="35" customFormat="1" x14ac:dyDescent="0.25">
      <c r="A120" s="29">
        <v>122</v>
      </c>
      <c r="B120" s="29" t="s">
        <v>183</v>
      </c>
      <c r="C120" s="30">
        <v>1</v>
      </c>
      <c r="D120" s="31" t="s">
        <v>58</v>
      </c>
      <c r="E120" s="23">
        <v>4000</v>
      </c>
      <c r="F120" s="23"/>
      <c r="G120" s="23">
        <v>3500</v>
      </c>
      <c r="H120" s="47">
        <v>4900</v>
      </c>
      <c r="I120" s="48"/>
      <c r="J120" s="48"/>
      <c r="K120" s="32">
        <f t="shared" si="24"/>
        <v>4094</v>
      </c>
      <c r="L120" s="32">
        <f t="shared" si="25"/>
        <v>4000</v>
      </c>
      <c r="M120" s="33">
        <f t="shared" si="26"/>
        <v>4133</v>
      </c>
      <c r="N120" s="49">
        <f t="shared" si="27"/>
        <v>709.45988845975785</v>
      </c>
      <c r="O120" s="34">
        <f t="shared" si="28"/>
        <v>0.17329259610643816</v>
      </c>
      <c r="P120" s="34">
        <f t="shared" si="29"/>
        <v>0.17736497211493946</v>
      </c>
      <c r="Q120" s="34">
        <f t="shared" si="30"/>
        <v>0.17165736473742024</v>
      </c>
      <c r="R120" s="32" t="s">
        <v>294</v>
      </c>
      <c r="S120" s="52">
        <f t="shared" si="23"/>
        <v>3</v>
      </c>
    </row>
    <row r="121" spans="1:19" s="35" customFormat="1" x14ac:dyDescent="0.25">
      <c r="A121" s="29">
        <v>123</v>
      </c>
      <c r="B121" s="29" t="s">
        <v>184</v>
      </c>
      <c r="C121" s="30">
        <v>1</v>
      </c>
      <c r="D121" s="31" t="s">
        <v>58</v>
      </c>
      <c r="E121" s="23">
        <v>25000</v>
      </c>
      <c r="F121" s="23">
        <v>32500</v>
      </c>
      <c r="G121" s="23"/>
      <c r="H121" s="47">
        <v>25990</v>
      </c>
      <c r="I121" s="48"/>
      <c r="J121" s="48"/>
      <c r="K121" s="32">
        <f t="shared" si="24"/>
        <v>27640</v>
      </c>
      <c r="L121" s="32">
        <f t="shared" si="25"/>
        <v>25990</v>
      </c>
      <c r="M121" s="33">
        <f t="shared" si="26"/>
        <v>27830</v>
      </c>
      <c r="N121" s="49">
        <f t="shared" si="27"/>
        <v>4074.5183764464728</v>
      </c>
      <c r="O121" s="34">
        <f t="shared" si="28"/>
        <v>0.147413834169554</v>
      </c>
      <c r="P121" s="34">
        <f t="shared" si="29"/>
        <v>0.15677254237962573</v>
      </c>
      <c r="Q121" s="34">
        <f t="shared" si="30"/>
        <v>0.14640741561072484</v>
      </c>
      <c r="R121" s="32" t="s">
        <v>294</v>
      </c>
      <c r="S121" s="52">
        <f t="shared" si="23"/>
        <v>3</v>
      </c>
    </row>
    <row r="122" spans="1:19" s="35" customFormat="1" x14ac:dyDescent="0.25">
      <c r="A122" s="29">
        <v>124</v>
      </c>
      <c r="B122" s="29" t="s">
        <v>185</v>
      </c>
      <c r="C122" s="30">
        <v>1</v>
      </c>
      <c r="D122" s="31" t="s">
        <v>58</v>
      </c>
      <c r="E122" s="23">
        <v>110000</v>
      </c>
      <c r="F122" s="23"/>
      <c r="G122" s="23">
        <v>164600</v>
      </c>
      <c r="H122" s="47">
        <v>152963</v>
      </c>
      <c r="I122" s="48"/>
      <c r="J122" s="48"/>
      <c r="K122" s="32">
        <f t="shared" si="24"/>
        <v>140433</v>
      </c>
      <c r="L122" s="32">
        <f t="shared" si="25"/>
        <v>152963</v>
      </c>
      <c r="M122" s="33">
        <f t="shared" si="26"/>
        <v>142521</v>
      </c>
      <c r="N122" s="49">
        <f t="shared" si="27"/>
        <v>28758.76428151947</v>
      </c>
      <c r="O122" s="34">
        <f t="shared" si="28"/>
        <v>0.20478636988114951</v>
      </c>
      <c r="P122" s="34">
        <f t="shared" si="29"/>
        <v>0.18801124638977706</v>
      </c>
      <c r="Q122" s="34">
        <f t="shared" si="30"/>
        <v>0.20178615278814679</v>
      </c>
      <c r="R122" s="32" t="s">
        <v>294</v>
      </c>
      <c r="S122" s="52">
        <f t="shared" si="23"/>
        <v>3</v>
      </c>
    </row>
    <row r="123" spans="1:19" s="35" customFormat="1" x14ac:dyDescent="0.25">
      <c r="A123" s="29">
        <v>125</v>
      </c>
      <c r="B123" s="29" t="s">
        <v>186</v>
      </c>
      <c r="C123" s="30">
        <v>1</v>
      </c>
      <c r="D123" s="31" t="s">
        <v>58</v>
      </c>
      <c r="E123" s="23">
        <v>65000</v>
      </c>
      <c r="F123" s="23"/>
      <c r="G123" s="23"/>
      <c r="H123" s="47">
        <v>72535</v>
      </c>
      <c r="I123" s="48">
        <v>50750</v>
      </c>
      <c r="J123" s="48"/>
      <c r="K123" s="32">
        <f t="shared" si="24"/>
        <v>62082</v>
      </c>
      <c r="L123" s="32">
        <f t="shared" si="25"/>
        <v>65000</v>
      </c>
      <c r="M123" s="33">
        <f t="shared" si="26"/>
        <v>62762</v>
      </c>
      <c r="N123" s="49">
        <f t="shared" si="27"/>
        <v>11063.641278229017</v>
      </c>
      <c r="O123" s="34">
        <f t="shared" si="28"/>
        <v>0.17821012979976511</v>
      </c>
      <c r="P123" s="34">
        <f t="shared" si="29"/>
        <v>0.17020986581890796</v>
      </c>
      <c r="Q123" s="34">
        <f t="shared" si="30"/>
        <v>0.17627929763597427</v>
      </c>
      <c r="R123" s="32" t="s">
        <v>294</v>
      </c>
      <c r="S123" s="52">
        <f t="shared" si="23"/>
        <v>3</v>
      </c>
    </row>
    <row r="124" spans="1:19" s="35" customFormat="1" x14ac:dyDescent="0.25">
      <c r="A124" s="29">
        <v>126</v>
      </c>
      <c r="B124" s="29" t="s">
        <v>187</v>
      </c>
      <c r="C124" s="30">
        <v>1</v>
      </c>
      <c r="D124" s="31" t="s">
        <v>58</v>
      </c>
      <c r="E124" s="23">
        <v>58000</v>
      </c>
      <c r="F124" s="23">
        <v>87000</v>
      </c>
      <c r="G124" s="23">
        <v>67900</v>
      </c>
      <c r="H124" s="47"/>
      <c r="I124" s="48"/>
      <c r="J124" s="48"/>
      <c r="K124" s="32">
        <f t="shared" si="24"/>
        <v>69974</v>
      </c>
      <c r="L124" s="32">
        <f t="shared" si="25"/>
        <v>67900</v>
      </c>
      <c r="M124" s="33">
        <f t="shared" si="26"/>
        <v>70967</v>
      </c>
      <c r="N124" s="49">
        <f t="shared" si="27"/>
        <v>14741.212071377748</v>
      </c>
      <c r="O124" s="34">
        <f t="shared" si="28"/>
        <v>0.21066699161656827</v>
      </c>
      <c r="P124" s="34">
        <f t="shared" si="29"/>
        <v>0.21710179781115976</v>
      </c>
      <c r="Q124" s="34">
        <f t="shared" si="30"/>
        <v>0.20771925079794479</v>
      </c>
      <c r="R124" s="32" t="s">
        <v>297</v>
      </c>
      <c r="S124" s="52">
        <f t="shared" si="23"/>
        <v>3</v>
      </c>
    </row>
    <row r="125" spans="1:19" s="35" customFormat="1" x14ac:dyDescent="0.25">
      <c r="A125" s="29">
        <v>127</v>
      </c>
      <c r="B125" s="29" t="s">
        <v>188</v>
      </c>
      <c r="C125" s="30">
        <v>1</v>
      </c>
      <c r="D125" s="31" t="s">
        <v>58</v>
      </c>
      <c r="E125" s="23">
        <v>100000</v>
      </c>
      <c r="F125" s="23">
        <v>111100</v>
      </c>
      <c r="G125" s="23"/>
      <c r="H125" s="47">
        <v>107100</v>
      </c>
      <c r="I125" s="48"/>
      <c r="J125" s="48"/>
      <c r="K125" s="32">
        <f t="shared" si="24"/>
        <v>105966</v>
      </c>
      <c r="L125" s="32">
        <f t="shared" si="25"/>
        <v>107100</v>
      </c>
      <c r="M125" s="33">
        <f t="shared" si="26"/>
        <v>106067</v>
      </c>
      <c r="N125" s="49">
        <f t="shared" si="27"/>
        <v>5621.6842078983173</v>
      </c>
      <c r="O125" s="34">
        <f t="shared" si="28"/>
        <v>5.3051773284811331E-2</v>
      </c>
      <c r="P125" s="34">
        <f t="shared" si="29"/>
        <v>5.2490048626501563E-2</v>
      </c>
      <c r="Q125" s="34">
        <f t="shared" si="30"/>
        <v>5.3001255884472243E-2</v>
      </c>
      <c r="R125" s="32" t="s">
        <v>294</v>
      </c>
      <c r="S125" s="52">
        <f t="shared" si="23"/>
        <v>3</v>
      </c>
    </row>
    <row r="126" spans="1:19" s="35" customFormat="1" x14ac:dyDescent="0.25">
      <c r="A126" s="29">
        <v>128</v>
      </c>
      <c r="B126" s="29" t="s">
        <v>189</v>
      </c>
      <c r="C126" s="30">
        <v>1</v>
      </c>
      <c r="D126" s="31" t="s">
        <v>58</v>
      </c>
      <c r="E126" s="23">
        <v>38000</v>
      </c>
      <c r="F126" s="23"/>
      <c r="G126" s="23"/>
      <c r="H126" s="47">
        <v>25900</v>
      </c>
      <c r="I126" s="48">
        <v>27600</v>
      </c>
      <c r="J126" s="48"/>
      <c r="K126" s="32">
        <f t="shared" si="24"/>
        <v>30061</v>
      </c>
      <c r="L126" s="32">
        <f t="shared" si="25"/>
        <v>27600</v>
      </c>
      <c r="M126" s="33">
        <f t="shared" si="26"/>
        <v>30500</v>
      </c>
      <c r="N126" s="49">
        <f t="shared" si="27"/>
        <v>6550.572494064927</v>
      </c>
      <c r="O126" s="34">
        <f t="shared" si="28"/>
        <v>0.21790933415604694</v>
      </c>
      <c r="P126" s="34">
        <f t="shared" si="29"/>
        <v>0.23733958311829445</v>
      </c>
      <c r="Q126" s="34">
        <f t="shared" si="30"/>
        <v>0.21477286865786646</v>
      </c>
      <c r="R126" s="32" t="s">
        <v>294</v>
      </c>
      <c r="S126" s="52">
        <f t="shared" si="23"/>
        <v>3</v>
      </c>
    </row>
    <row r="127" spans="1:19" s="35" customFormat="1" x14ac:dyDescent="0.25">
      <c r="A127" s="29">
        <v>129</v>
      </c>
      <c r="B127" s="29" t="s">
        <v>190</v>
      </c>
      <c r="C127" s="30">
        <v>1</v>
      </c>
      <c r="D127" s="31" t="s">
        <v>58</v>
      </c>
      <c r="E127" s="23">
        <v>100000</v>
      </c>
      <c r="F127" s="23"/>
      <c r="G127" s="23"/>
      <c r="H127" s="47">
        <v>99900</v>
      </c>
      <c r="I127" s="48">
        <v>88574</v>
      </c>
      <c r="J127" s="48"/>
      <c r="K127" s="32">
        <f t="shared" si="24"/>
        <v>96004</v>
      </c>
      <c r="L127" s="32">
        <f t="shared" si="25"/>
        <v>99900</v>
      </c>
      <c r="M127" s="33">
        <f t="shared" si="26"/>
        <v>96158</v>
      </c>
      <c r="N127" s="49">
        <f t="shared" si="27"/>
        <v>6568.1269780661214</v>
      </c>
      <c r="O127" s="34">
        <f t="shared" si="28"/>
        <v>6.8415138724075258E-2</v>
      </c>
      <c r="P127" s="34">
        <f t="shared" si="29"/>
        <v>6.5747016797458674E-2</v>
      </c>
      <c r="Q127" s="34">
        <f t="shared" si="30"/>
        <v>6.8305569771273542E-2</v>
      </c>
      <c r="R127" s="32" t="s">
        <v>294</v>
      </c>
      <c r="S127" s="52">
        <f t="shared" si="23"/>
        <v>3</v>
      </c>
    </row>
    <row r="128" spans="1:19" s="35" customFormat="1" x14ac:dyDescent="0.25">
      <c r="A128" s="29">
        <v>130</v>
      </c>
      <c r="B128" s="29" t="s">
        <v>191</v>
      </c>
      <c r="C128" s="30">
        <v>1</v>
      </c>
      <c r="D128" s="31" t="s">
        <v>58</v>
      </c>
      <c r="E128" s="23"/>
      <c r="F128" s="23">
        <v>15900</v>
      </c>
      <c r="G128" s="23">
        <v>15000</v>
      </c>
      <c r="H128" s="47">
        <v>14000</v>
      </c>
      <c r="I128" s="48"/>
      <c r="J128" s="48"/>
      <c r="K128" s="32">
        <f t="shared" si="24"/>
        <v>14946</v>
      </c>
      <c r="L128" s="32">
        <f t="shared" si="25"/>
        <v>15000</v>
      </c>
      <c r="M128" s="33">
        <f t="shared" si="26"/>
        <v>14967</v>
      </c>
      <c r="N128" s="49">
        <f t="shared" si="27"/>
        <v>950.43849529221677</v>
      </c>
      <c r="O128" s="34">
        <f t="shared" si="28"/>
        <v>6.3591495737469347E-2</v>
      </c>
      <c r="P128" s="34">
        <f t="shared" si="29"/>
        <v>6.3362566352814453E-2</v>
      </c>
      <c r="Q128" s="34">
        <f t="shared" si="30"/>
        <v>6.3502271349783979E-2</v>
      </c>
      <c r="R128" s="32" t="s">
        <v>294</v>
      </c>
      <c r="S128" s="52">
        <f t="shared" ref="S128:S191" si="31">COUNT(E128:J128)</f>
        <v>3</v>
      </c>
    </row>
    <row r="129" spans="1:19" s="35" customFormat="1" x14ac:dyDescent="0.25">
      <c r="A129" s="29">
        <v>131</v>
      </c>
      <c r="B129" s="29" t="s">
        <v>192</v>
      </c>
      <c r="C129" s="30">
        <v>1</v>
      </c>
      <c r="D129" s="31" t="s">
        <v>58</v>
      </c>
      <c r="E129" s="23">
        <v>30000</v>
      </c>
      <c r="F129" s="23">
        <v>19800</v>
      </c>
      <c r="G129" s="23">
        <v>26900</v>
      </c>
      <c r="H129" s="47"/>
      <c r="I129" s="48"/>
      <c r="J129" s="48"/>
      <c r="K129" s="32">
        <f t="shared" si="24"/>
        <v>25187</v>
      </c>
      <c r="L129" s="32">
        <f t="shared" si="25"/>
        <v>26900</v>
      </c>
      <c r="M129" s="33">
        <f t="shared" si="26"/>
        <v>25567</v>
      </c>
      <c r="N129" s="49">
        <f t="shared" si="27"/>
        <v>5229.0853247325549</v>
      </c>
      <c r="O129" s="34">
        <f t="shared" si="28"/>
        <v>0.20761048654990888</v>
      </c>
      <c r="P129" s="34">
        <f t="shared" si="29"/>
        <v>0.19438978902351506</v>
      </c>
      <c r="Q129" s="34">
        <f t="shared" si="30"/>
        <v>0.20452479073542282</v>
      </c>
      <c r="R129" s="32" t="s">
        <v>297</v>
      </c>
      <c r="S129" s="52">
        <f t="shared" si="31"/>
        <v>3</v>
      </c>
    </row>
    <row r="130" spans="1:19" s="35" customFormat="1" x14ac:dyDescent="0.25">
      <c r="A130" s="29">
        <v>132</v>
      </c>
      <c r="B130" s="29" t="s">
        <v>193</v>
      </c>
      <c r="C130" s="30">
        <v>1</v>
      </c>
      <c r="D130" s="31" t="s">
        <v>58</v>
      </c>
      <c r="E130" s="23">
        <v>30000</v>
      </c>
      <c r="F130" s="23">
        <v>23500</v>
      </c>
      <c r="G130" s="23"/>
      <c r="H130" s="47">
        <v>26900</v>
      </c>
      <c r="I130" s="48"/>
      <c r="J130" s="48"/>
      <c r="K130" s="32">
        <f t="shared" si="24"/>
        <v>26667</v>
      </c>
      <c r="L130" s="32">
        <f t="shared" si="25"/>
        <v>26900</v>
      </c>
      <c r="M130" s="33">
        <f t="shared" si="26"/>
        <v>26800</v>
      </c>
      <c r="N130" s="49">
        <f t="shared" si="27"/>
        <v>3251.1536414017719</v>
      </c>
      <c r="O130" s="34">
        <f t="shared" si="28"/>
        <v>0.12191673759334654</v>
      </c>
      <c r="P130" s="34">
        <f t="shared" si="29"/>
        <v>0.12086073016363465</v>
      </c>
      <c r="Q130" s="34">
        <f t="shared" si="30"/>
        <v>0.12131170303737955</v>
      </c>
      <c r="R130" s="32" t="s">
        <v>294</v>
      </c>
      <c r="S130" s="52">
        <f t="shared" si="31"/>
        <v>3</v>
      </c>
    </row>
    <row r="131" spans="1:19" s="35" customFormat="1" x14ac:dyDescent="0.25">
      <c r="A131" s="29">
        <v>133</v>
      </c>
      <c r="B131" s="29" t="s">
        <v>194</v>
      </c>
      <c r="C131" s="30">
        <v>1</v>
      </c>
      <c r="D131" s="31" t="s">
        <v>58</v>
      </c>
      <c r="E131" s="23">
        <v>35000</v>
      </c>
      <c r="F131" s="23">
        <v>40100</v>
      </c>
      <c r="G131" s="23"/>
      <c r="H131" s="47">
        <v>32650</v>
      </c>
      <c r="I131" s="48"/>
      <c r="J131" s="48"/>
      <c r="K131" s="32">
        <f t="shared" si="24"/>
        <v>35785</v>
      </c>
      <c r="L131" s="32">
        <f t="shared" si="25"/>
        <v>35000</v>
      </c>
      <c r="M131" s="33">
        <f t="shared" si="26"/>
        <v>35917</v>
      </c>
      <c r="N131" s="49">
        <f t="shared" si="27"/>
        <v>3808.6524301035047</v>
      </c>
      <c r="O131" s="34">
        <f t="shared" si="28"/>
        <v>0.10643153360635754</v>
      </c>
      <c r="P131" s="34">
        <f t="shared" si="29"/>
        <v>0.10881864086010014</v>
      </c>
      <c r="Q131" s="34">
        <f t="shared" si="30"/>
        <v>0.1060403828299553</v>
      </c>
      <c r="R131" s="32" t="s">
        <v>294</v>
      </c>
      <c r="S131" s="52">
        <f t="shared" si="31"/>
        <v>3</v>
      </c>
    </row>
    <row r="132" spans="1:19" s="35" customFormat="1" x14ac:dyDescent="0.25">
      <c r="A132" s="29">
        <v>134</v>
      </c>
      <c r="B132" s="29" t="s">
        <v>195</v>
      </c>
      <c r="C132" s="30">
        <v>1</v>
      </c>
      <c r="D132" s="31" t="s">
        <v>58</v>
      </c>
      <c r="E132" s="23">
        <v>68000</v>
      </c>
      <c r="F132" s="23"/>
      <c r="G132" s="23">
        <v>95900</v>
      </c>
      <c r="H132" s="47">
        <v>73900</v>
      </c>
      <c r="I132" s="48"/>
      <c r="J132" s="48"/>
      <c r="K132" s="32">
        <f t="shared" si="24"/>
        <v>78401</v>
      </c>
      <c r="L132" s="32">
        <f t="shared" si="25"/>
        <v>73900</v>
      </c>
      <c r="M132" s="33">
        <f t="shared" si="26"/>
        <v>79267</v>
      </c>
      <c r="N132" s="49">
        <f t="shared" si="27"/>
        <v>14703.854369971636</v>
      </c>
      <c r="O132" s="34">
        <f t="shared" si="28"/>
        <v>0.18754677070409351</v>
      </c>
      <c r="P132" s="34">
        <f t="shared" si="29"/>
        <v>0.19896961258418994</v>
      </c>
      <c r="Q132" s="34">
        <f t="shared" si="30"/>
        <v>0.18549780324689513</v>
      </c>
      <c r="R132" s="32" t="s">
        <v>294</v>
      </c>
      <c r="S132" s="52">
        <f t="shared" si="31"/>
        <v>3</v>
      </c>
    </row>
    <row r="133" spans="1:19" s="35" customFormat="1" x14ac:dyDescent="0.25">
      <c r="A133" s="29">
        <v>135</v>
      </c>
      <c r="B133" s="29" t="s">
        <v>196</v>
      </c>
      <c r="C133" s="30">
        <v>1</v>
      </c>
      <c r="D133" s="31" t="s">
        <v>58</v>
      </c>
      <c r="E133" s="23"/>
      <c r="F133" s="23"/>
      <c r="G133" s="23">
        <v>61500</v>
      </c>
      <c r="H133" s="47">
        <v>68800</v>
      </c>
      <c r="I133" s="48">
        <v>51284</v>
      </c>
      <c r="J133" s="48"/>
      <c r="K133" s="32">
        <f t="shared" si="24"/>
        <v>60092</v>
      </c>
      <c r="L133" s="32">
        <f t="shared" si="25"/>
        <v>61500</v>
      </c>
      <c r="M133" s="33">
        <f t="shared" si="26"/>
        <v>60528</v>
      </c>
      <c r="N133" s="49">
        <f t="shared" si="27"/>
        <v>8798.3607564136619</v>
      </c>
      <c r="O133" s="34">
        <f t="shared" si="28"/>
        <v>0.14641484318068398</v>
      </c>
      <c r="P133" s="34">
        <f t="shared" si="29"/>
        <v>0.14306277652705141</v>
      </c>
      <c r="Q133" s="34">
        <f t="shared" si="30"/>
        <v>0.14536017638801318</v>
      </c>
      <c r="R133" s="32" t="s">
        <v>294</v>
      </c>
      <c r="S133" s="52">
        <f t="shared" si="31"/>
        <v>3</v>
      </c>
    </row>
    <row r="134" spans="1:19" s="35" customFormat="1" x14ac:dyDescent="0.25">
      <c r="A134" s="29">
        <v>136</v>
      </c>
      <c r="B134" s="29" t="s">
        <v>197</v>
      </c>
      <c r="C134" s="30">
        <v>1</v>
      </c>
      <c r="D134" s="31" t="s">
        <v>58</v>
      </c>
      <c r="E134" s="23">
        <v>18000</v>
      </c>
      <c r="F134" s="23"/>
      <c r="G134" s="23"/>
      <c r="H134" s="47">
        <v>22900</v>
      </c>
      <c r="I134" s="48">
        <v>22499</v>
      </c>
      <c r="J134" s="48"/>
      <c r="K134" s="32">
        <f t="shared" si="24"/>
        <v>21010</v>
      </c>
      <c r="L134" s="32">
        <f t="shared" si="25"/>
        <v>22499</v>
      </c>
      <c r="M134" s="33">
        <f t="shared" si="26"/>
        <v>21133</v>
      </c>
      <c r="N134" s="49">
        <f t="shared" si="27"/>
        <v>2720.6556195152666</v>
      </c>
      <c r="O134" s="34">
        <f t="shared" si="28"/>
        <v>0.1294933659931112</v>
      </c>
      <c r="P134" s="34">
        <f t="shared" si="29"/>
        <v>0.12092340190742995</v>
      </c>
      <c r="Q134" s="34">
        <f t="shared" si="30"/>
        <v>0.12873967820542595</v>
      </c>
      <c r="R134" s="32" t="s">
        <v>294</v>
      </c>
      <c r="S134" s="52">
        <f t="shared" si="31"/>
        <v>3</v>
      </c>
    </row>
    <row r="135" spans="1:19" s="35" customFormat="1" ht="31.2" x14ac:dyDescent="0.25">
      <c r="A135" s="29">
        <v>137</v>
      </c>
      <c r="B135" s="29" t="s">
        <v>198</v>
      </c>
      <c r="C135" s="30">
        <v>1</v>
      </c>
      <c r="D135" s="31" t="s">
        <v>199</v>
      </c>
      <c r="E135" s="23"/>
      <c r="F135" s="23"/>
      <c r="G135" s="23">
        <v>22800</v>
      </c>
      <c r="H135" s="48">
        <v>35900</v>
      </c>
      <c r="I135" s="48">
        <v>35900</v>
      </c>
      <c r="J135" s="48"/>
      <c r="K135" s="32">
        <f t="shared" si="24"/>
        <v>30858</v>
      </c>
      <c r="L135" s="32">
        <f t="shared" si="25"/>
        <v>35900</v>
      </c>
      <c r="M135" s="33">
        <f t="shared" si="26"/>
        <v>31533</v>
      </c>
      <c r="N135" s="49">
        <f t="shared" si="27"/>
        <v>7563.2885263840926</v>
      </c>
      <c r="O135" s="34">
        <f t="shared" si="28"/>
        <v>0.24509976428751354</v>
      </c>
      <c r="P135" s="34">
        <f t="shared" si="29"/>
        <v>0.21067656062351234</v>
      </c>
      <c r="Q135" s="34">
        <f t="shared" si="30"/>
        <v>0.23985312296274039</v>
      </c>
      <c r="R135" s="32" t="s">
        <v>294</v>
      </c>
      <c r="S135" s="52">
        <f t="shared" si="31"/>
        <v>3</v>
      </c>
    </row>
    <row r="136" spans="1:19" s="35" customFormat="1" x14ac:dyDescent="0.25">
      <c r="A136" s="29">
        <v>138</v>
      </c>
      <c r="B136" s="29" t="s">
        <v>200</v>
      </c>
      <c r="C136" s="30">
        <v>1</v>
      </c>
      <c r="D136" s="31" t="s">
        <v>58</v>
      </c>
      <c r="E136" s="23">
        <v>8000</v>
      </c>
      <c r="F136" s="23">
        <v>8800</v>
      </c>
      <c r="G136" s="23">
        <v>7500</v>
      </c>
      <c r="H136" s="47"/>
      <c r="I136" s="48"/>
      <c r="J136" s="48"/>
      <c r="K136" s="32">
        <f t="shared" si="24"/>
        <v>8082</v>
      </c>
      <c r="L136" s="32">
        <f t="shared" si="25"/>
        <v>8000</v>
      </c>
      <c r="M136" s="33">
        <f t="shared" si="26"/>
        <v>8100</v>
      </c>
      <c r="N136" s="49">
        <f t="shared" si="27"/>
        <v>655.74385243020004</v>
      </c>
      <c r="O136" s="34">
        <f t="shared" si="28"/>
        <v>8.1136334128953227E-2</v>
      </c>
      <c r="P136" s="34">
        <f t="shared" si="29"/>
        <v>8.1967981553775007E-2</v>
      </c>
      <c r="Q136" s="34">
        <f t="shared" si="30"/>
        <v>8.0956031164222231E-2</v>
      </c>
      <c r="R136" s="32" t="s">
        <v>297</v>
      </c>
      <c r="S136" s="52">
        <f t="shared" si="31"/>
        <v>3</v>
      </c>
    </row>
    <row r="137" spans="1:19" s="35" customFormat="1" x14ac:dyDescent="0.25">
      <c r="A137" s="29">
        <v>139</v>
      </c>
      <c r="B137" s="29" t="s">
        <v>201</v>
      </c>
      <c r="C137" s="30">
        <v>1</v>
      </c>
      <c r="D137" s="31" t="s">
        <v>58</v>
      </c>
      <c r="E137" s="23"/>
      <c r="F137" s="23"/>
      <c r="G137" s="23">
        <v>69700</v>
      </c>
      <c r="H137" s="47">
        <v>49900</v>
      </c>
      <c r="I137" s="48">
        <v>54700</v>
      </c>
      <c r="J137" s="48"/>
      <c r="K137" s="32">
        <f t="shared" si="24"/>
        <v>57514</v>
      </c>
      <c r="L137" s="32">
        <f t="shared" si="25"/>
        <v>54700</v>
      </c>
      <c r="M137" s="33">
        <f t="shared" si="26"/>
        <v>58100</v>
      </c>
      <c r="N137" s="49">
        <f t="shared" si="27"/>
        <v>10328.601066940286</v>
      </c>
      <c r="O137" s="34">
        <f t="shared" si="28"/>
        <v>0.17958411981326783</v>
      </c>
      <c r="P137" s="34">
        <f t="shared" si="29"/>
        <v>0.18882268860951162</v>
      </c>
      <c r="Q137" s="34">
        <f t="shared" si="30"/>
        <v>0.17777282387160562</v>
      </c>
      <c r="R137" s="32" t="s">
        <v>294</v>
      </c>
      <c r="S137" s="52">
        <f t="shared" si="31"/>
        <v>3</v>
      </c>
    </row>
    <row r="138" spans="1:19" s="35" customFormat="1" x14ac:dyDescent="0.25">
      <c r="A138" s="29">
        <v>140</v>
      </c>
      <c r="B138" s="29" t="s">
        <v>202</v>
      </c>
      <c r="C138" s="30">
        <v>1</v>
      </c>
      <c r="D138" s="31" t="s">
        <v>58</v>
      </c>
      <c r="E138" s="23"/>
      <c r="F138" s="23"/>
      <c r="G138" s="23">
        <v>17400</v>
      </c>
      <c r="H138" s="47">
        <v>24350</v>
      </c>
      <c r="I138" s="48">
        <v>22900</v>
      </c>
      <c r="J138" s="48"/>
      <c r="K138" s="32">
        <f t="shared" si="24"/>
        <v>21329</v>
      </c>
      <c r="L138" s="32">
        <f t="shared" si="25"/>
        <v>22900</v>
      </c>
      <c r="M138" s="33">
        <f t="shared" si="26"/>
        <v>21550</v>
      </c>
      <c r="N138" s="49">
        <f t="shared" si="27"/>
        <v>3666.4015055637319</v>
      </c>
      <c r="O138" s="34">
        <f t="shared" si="28"/>
        <v>0.17189748725039766</v>
      </c>
      <c r="P138" s="34">
        <f t="shared" si="29"/>
        <v>0.16010486923859091</v>
      </c>
      <c r="Q138" s="34">
        <f t="shared" si="30"/>
        <v>0.1701346406294075</v>
      </c>
      <c r="R138" s="32" t="s">
        <v>294</v>
      </c>
      <c r="S138" s="52">
        <f t="shared" si="31"/>
        <v>3</v>
      </c>
    </row>
    <row r="139" spans="1:19" s="35" customFormat="1" x14ac:dyDescent="0.25">
      <c r="A139" s="29">
        <v>141</v>
      </c>
      <c r="B139" s="29" t="s">
        <v>203</v>
      </c>
      <c r="C139" s="30">
        <v>1</v>
      </c>
      <c r="D139" s="31" t="s">
        <v>58</v>
      </c>
      <c r="E139" s="23">
        <v>20000</v>
      </c>
      <c r="F139" s="23">
        <v>22400</v>
      </c>
      <c r="G139" s="23">
        <v>21800</v>
      </c>
      <c r="H139" s="47"/>
      <c r="I139" s="48"/>
      <c r="J139" s="48"/>
      <c r="K139" s="32">
        <f t="shared" si="24"/>
        <v>21375</v>
      </c>
      <c r="L139" s="32">
        <f t="shared" si="25"/>
        <v>21800</v>
      </c>
      <c r="M139" s="33">
        <f t="shared" si="26"/>
        <v>21400</v>
      </c>
      <c r="N139" s="49">
        <f t="shared" si="27"/>
        <v>1248.9995996796797</v>
      </c>
      <c r="O139" s="34">
        <f t="shared" si="28"/>
        <v>5.8432729809575659E-2</v>
      </c>
      <c r="P139" s="34">
        <f t="shared" si="29"/>
        <v>5.7293559618333934E-2</v>
      </c>
      <c r="Q139" s="34">
        <f t="shared" si="30"/>
        <v>5.8364467274751392E-2</v>
      </c>
      <c r="R139" s="32" t="s">
        <v>297</v>
      </c>
      <c r="S139" s="52">
        <f t="shared" si="31"/>
        <v>3</v>
      </c>
    </row>
    <row r="140" spans="1:19" s="35" customFormat="1" x14ac:dyDescent="0.25">
      <c r="A140" s="29">
        <v>142</v>
      </c>
      <c r="B140" s="29" t="s">
        <v>204</v>
      </c>
      <c r="C140" s="30">
        <v>1</v>
      </c>
      <c r="D140" s="31" t="s">
        <v>58</v>
      </c>
      <c r="E140" s="23"/>
      <c r="F140" s="23"/>
      <c r="G140" s="23"/>
      <c r="H140" s="47">
        <v>18990</v>
      </c>
      <c r="I140" s="48">
        <v>14887</v>
      </c>
      <c r="J140" s="48">
        <v>19400</v>
      </c>
      <c r="K140" s="32">
        <f t="shared" si="24"/>
        <v>17635</v>
      </c>
      <c r="L140" s="32">
        <f t="shared" si="25"/>
        <v>18990</v>
      </c>
      <c r="M140" s="33">
        <f t="shared" si="26"/>
        <v>17759</v>
      </c>
      <c r="N140" s="49">
        <f t="shared" si="27"/>
        <v>2495.6588308500823</v>
      </c>
      <c r="O140" s="34">
        <f t="shared" si="28"/>
        <v>0.14151737061809369</v>
      </c>
      <c r="P140" s="34">
        <f t="shared" si="29"/>
        <v>0.13141963300948301</v>
      </c>
      <c r="Q140" s="34">
        <f t="shared" si="30"/>
        <v>0.14052924324849836</v>
      </c>
      <c r="R140" s="32" t="s">
        <v>294</v>
      </c>
      <c r="S140" s="52">
        <f t="shared" si="31"/>
        <v>3</v>
      </c>
    </row>
    <row r="141" spans="1:19" s="35" customFormat="1" x14ac:dyDescent="0.25">
      <c r="A141" s="29">
        <v>143</v>
      </c>
      <c r="B141" s="29" t="s">
        <v>205</v>
      </c>
      <c r="C141" s="30">
        <v>1</v>
      </c>
      <c r="D141" s="31" t="s">
        <v>58</v>
      </c>
      <c r="E141" s="23">
        <v>11000</v>
      </c>
      <c r="F141" s="23">
        <v>13200</v>
      </c>
      <c r="G141" s="23"/>
      <c r="H141" s="48">
        <v>10720</v>
      </c>
      <c r="I141" s="48"/>
      <c r="J141" s="48"/>
      <c r="K141" s="32">
        <f t="shared" si="24"/>
        <v>11589</v>
      </c>
      <c r="L141" s="32">
        <f t="shared" si="25"/>
        <v>11000</v>
      </c>
      <c r="M141" s="33">
        <f t="shared" si="26"/>
        <v>11640</v>
      </c>
      <c r="N141" s="49">
        <f t="shared" si="27"/>
        <v>1358.2341477079715</v>
      </c>
      <c r="O141" s="34">
        <f t="shared" si="28"/>
        <v>0.1172002888694427</v>
      </c>
      <c r="P141" s="34">
        <f t="shared" si="29"/>
        <v>0.1234758316098156</v>
      </c>
      <c r="Q141" s="34">
        <f t="shared" si="30"/>
        <v>0.11668678244913844</v>
      </c>
      <c r="R141" s="32" t="s">
        <v>294</v>
      </c>
      <c r="S141" s="52">
        <f t="shared" si="31"/>
        <v>3</v>
      </c>
    </row>
    <row r="142" spans="1:19" s="35" customFormat="1" x14ac:dyDescent="0.25">
      <c r="A142" s="29">
        <v>144</v>
      </c>
      <c r="B142" s="29" t="s">
        <v>206</v>
      </c>
      <c r="C142" s="30">
        <v>1</v>
      </c>
      <c r="D142" s="31" t="s">
        <v>58</v>
      </c>
      <c r="E142" s="23">
        <v>100000</v>
      </c>
      <c r="F142" s="23">
        <v>95200</v>
      </c>
      <c r="G142" s="23"/>
      <c r="H142" s="47">
        <v>110900</v>
      </c>
      <c r="I142" s="48"/>
      <c r="J142" s="48"/>
      <c r="K142" s="32">
        <f t="shared" si="24"/>
        <v>101825</v>
      </c>
      <c r="L142" s="32">
        <f t="shared" si="25"/>
        <v>100000</v>
      </c>
      <c r="M142" s="33">
        <f t="shared" si="26"/>
        <v>102033</v>
      </c>
      <c r="N142" s="49">
        <f t="shared" si="27"/>
        <v>8045.0813130342776</v>
      </c>
      <c r="O142" s="34">
        <f t="shared" si="28"/>
        <v>7.9008900692700987E-2</v>
      </c>
      <c r="P142" s="34">
        <f t="shared" si="29"/>
        <v>8.0450813130342774E-2</v>
      </c>
      <c r="Q142" s="34">
        <f t="shared" si="30"/>
        <v>7.8847836612020397E-2</v>
      </c>
      <c r="R142" s="32" t="s">
        <v>294</v>
      </c>
      <c r="S142" s="52">
        <f t="shared" si="31"/>
        <v>3</v>
      </c>
    </row>
    <row r="143" spans="1:19" s="35" customFormat="1" x14ac:dyDescent="0.25">
      <c r="A143" s="29">
        <v>145</v>
      </c>
      <c r="B143" s="29" t="s">
        <v>207</v>
      </c>
      <c r="C143" s="30">
        <v>1</v>
      </c>
      <c r="D143" s="31" t="s">
        <v>58</v>
      </c>
      <c r="E143" s="23">
        <v>20000</v>
      </c>
      <c r="F143" s="23"/>
      <c r="G143" s="23">
        <v>26500</v>
      </c>
      <c r="H143" s="47">
        <v>16990</v>
      </c>
      <c r="I143" s="48"/>
      <c r="J143" s="48"/>
      <c r="K143" s="32">
        <f t="shared" si="24"/>
        <v>20804</v>
      </c>
      <c r="L143" s="32">
        <f t="shared" si="25"/>
        <v>20000</v>
      </c>
      <c r="M143" s="33">
        <f t="shared" si="26"/>
        <v>21163</v>
      </c>
      <c r="N143" s="49">
        <f t="shared" si="27"/>
        <v>4860.5589527680222</v>
      </c>
      <c r="O143" s="34">
        <f t="shared" si="28"/>
        <v>0.2336357889236696</v>
      </c>
      <c r="P143" s="34">
        <f t="shared" si="29"/>
        <v>0.2430279476384011</v>
      </c>
      <c r="Q143" s="34">
        <f t="shared" si="30"/>
        <v>0.22967249221603847</v>
      </c>
      <c r="R143" s="32" t="s">
        <v>294</v>
      </c>
      <c r="S143" s="52">
        <f t="shared" si="31"/>
        <v>3</v>
      </c>
    </row>
    <row r="144" spans="1:19" s="35" customFormat="1" x14ac:dyDescent="0.25">
      <c r="A144" s="29">
        <v>146</v>
      </c>
      <c r="B144" s="29" t="s">
        <v>208</v>
      </c>
      <c r="C144" s="30">
        <v>1</v>
      </c>
      <c r="D144" s="31" t="s">
        <v>58</v>
      </c>
      <c r="E144" s="23">
        <v>15000</v>
      </c>
      <c r="F144" s="23">
        <v>12100</v>
      </c>
      <c r="G144" s="23">
        <v>14100</v>
      </c>
      <c r="H144" s="47"/>
      <c r="I144" s="48"/>
      <c r="J144" s="48"/>
      <c r="K144" s="32">
        <f t="shared" si="24"/>
        <v>13678</v>
      </c>
      <c r="L144" s="32">
        <f t="shared" si="25"/>
        <v>14100</v>
      </c>
      <c r="M144" s="33">
        <f t="shared" si="26"/>
        <v>13733</v>
      </c>
      <c r="N144" s="49">
        <f t="shared" si="27"/>
        <v>1484.3629385474881</v>
      </c>
      <c r="O144" s="34">
        <f t="shared" si="28"/>
        <v>0.10852192853834537</v>
      </c>
      <c r="P144" s="34">
        <f t="shared" si="29"/>
        <v>0.1052739672728715</v>
      </c>
      <c r="Q144" s="34">
        <f t="shared" si="30"/>
        <v>0.1080873034695615</v>
      </c>
      <c r="R144" s="32" t="s">
        <v>297</v>
      </c>
      <c r="S144" s="52">
        <f t="shared" si="31"/>
        <v>3</v>
      </c>
    </row>
    <row r="145" spans="1:19" s="35" customFormat="1" x14ac:dyDescent="0.25">
      <c r="A145" s="29">
        <v>147</v>
      </c>
      <c r="B145" s="29" t="s">
        <v>209</v>
      </c>
      <c r="C145" s="30">
        <v>1</v>
      </c>
      <c r="D145" s="31" t="s">
        <v>58</v>
      </c>
      <c r="E145" s="23">
        <v>15000</v>
      </c>
      <c r="F145" s="23">
        <v>12100</v>
      </c>
      <c r="G145" s="23"/>
      <c r="H145" s="47">
        <v>12025</v>
      </c>
      <c r="I145" s="48"/>
      <c r="J145" s="48"/>
      <c r="K145" s="32">
        <f t="shared" si="24"/>
        <v>12971</v>
      </c>
      <c r="L145" s="32">
        <f t="shared" si="25"/>
        <v>12100</v>
      </c>
      <c r="M145" s="33">
        <f t="shared" si="26"/>
        <v>13042</v>
      </c>
      <c r="N145" s="49">
        <f t="shared" si="27"/>
        <v>1696.380951712599</v>
      </c>
      <c r="O145" s="34">
        <f t="shared" si="28"/>
        <v>0.13078258821313693</v>
      </c>
      <c r="P145" s="34">
        <f t="shared" si="29"/>
        <v>0.14019677286880983</v>
      </c>
      <c r="Q145" s="34">
        <f t="shared" si="30"/>
        <v>0.13007061430092001</v>
      </c>
      <c r="R145" s="32" t="s">
        <v>294</v>
      </c>
      <c r="S145" s="52">
        <f t="shared" si="31"/>
        <v>3</v>
      </c>
    </row>
    <row r="146" spans="1:19" s="35" customFormat="1" x14ac:dyDescent="0.25">
      <c r="A146" s="29">
        <v>148</v>
      </c>
      <c r="B146" s="29" t="s">
        <v>313</v>
      </c>
      <c r="C146" s="30">
        <v>1</v>
      </c>
      <c r="D146" s="31" t="s">
        <v>58</v>
      </c>
      <c r="E146" s="23"/>
      <c r="F146" s="23">
        <v>18300</v>
      </c>
      <c r="G146" s="23"/>
      <c r="H146" s="47">
        <v>19441</v>
      </c>
      <c r="I146" s="48">
        <v>14244</v>
      </c>
      <c r="J146" s="48"/>
      <c r="K146" s="32">
        <f t="shared" si="24"/>
        <v>17176</v>
      </c>
      <c r="L146" s="32">
        <f t="shared" si="25"/>
        <v>18300</v>
      </c>
      <c r="M146" s="33">
        <f t="shared" si="26"/>
        <v>17328</v>
      </c>
      <c r="N146" s="49">
        <f t="shared" si="27"/>
        <v>2731.3557683563145</v>
      </c>
      <c r="O146" s="34">
        <f t="shared" si="28"/>
        <v>0.15902164464114546</v>
      </c>
      <c r="P146" s="34">
        <f t="shared" si="29"/>
        <v>0.1492544135713833</v>
      </c>
      <c r="Q146" s="34">
        <f t="shared" si="30"/>
        <v>0.15762671793376698</v>
      </c>
      <c r="R146" s="32" t="s">
        <v>294</v>
      </c>
      <c r="S146" s="52">
        <f t="shared" si="31"/>
        <v>3</v>
      </c>
    </row>
    <row r="147" spans="1:19" s="35" customFormat="1" x14ac:dyDescent="0.25">
      <c r="A147" s="29">
        <v>149</v>
      </c>
      <c r="B147" s="29" t="s">
        <v>211</v>
      </c>
      <c r="C147" s="30">
        <v>1</v>
      </c>
      <c r="D147" s="31" t="s">
        <v>58</v>
      </c>
      <c r="E147" s="23">
        <v>10000</v>
      </c>
      <c r="F147" s="23">
        <v>10400</v>
      </c>
      <c r="G147" s="23">
        <v>11100</v>
      </c>
      <c r="H147" s="47"/>
      <c r="I147" s="48"/>
      <c r="J147" s="48"/>
      <c r="K147" s="32">
        <f t="shared" si="24"/>
        <v>10490</v>
      </c>
      <c r="L147" s="32">
        <f t="shared" si="25"/>
        <v>10400</v>
      </c>
      <c r="M147" s="33">
        <f t="shared" si="26"/>
        <v>10500</v>
      </c>
      <c r="N147" s="49">
        <f t="shared" si="27"/>
        <v>556.77643628300223</v>
      </c>
      <c r="O147" s="34">
        <f t="shared" si="28"/>
        <v>5.3076876671401547E-2</v>
      </c>
      <c r="P147" s="34">
        <f t="shared" si="29"/>
        <v>5.3536195796442525E-2</v>
      </c>
      <c r="Q147" s="34">
        <f t="shared" si="30"/>
        <v>5.3026327265047829E-2</v>
      </c>
      <c r="R147" s="32" t="s">
        <v>297</v>
      </c>
      <c r="S147" s="52">
        <f t="shared" si="31"/>
        <v>3</v>
      </c>
    </row>
    <row r="148" spans="1:19" s="35" customFormat="1" x14ac:dyDescent="0.25">
      <c r="A148" s="29">
        <v>150</v>
      </c>
      <c r="B148" s="29" t="s">
        <v>212</v>
      </c>
      <c r="C148" s="30">
        <v>1</v>
      </c>
      <c r="D148" s="31" t="s">
        <v>58</v>
      </c>
      <c r="E148" s="23"/>
      <c r="F148" s="23">
        <v>17700</v>
      </c>
      <c r="G148" s="23">
        <v>23400</v>
      </c>
      <c r="H148" s="47">
        <v>26900</v>
      </c>
      <c r="I148" s="48"/>
      <c r="J148" s="48"/>
      <c r="K148" s="32">
        <f t="shared" si="24"/>
        <v>22335</v>
      </c>
      <c r="L148" s="32">
        <f t="shared" si="25"/>
        <v>23400</v>
      </c>
      <c r="M148" s="33">
        <f t="shared" si="26"/>
        <v>22667</v>
      </c>
      <c r="N148" s="49">
        <f t="shared" si="27"/>
        <v>4643.6336347017486</v>
      </c>
      <c r="O148" s="34">
        <f t="shared" si="28"/>
        <v>0.20790837854048572</v>
      </c>
      <c r="P148" s="34">
        <f t="shared" si="29"/>
        <v>0.19844588182486106</v>
      </c>
      <c r="Q148" s="34">
        <f t="shared" si="30"/>
        <v>0.20486317707247315</v>
      </c>
      <c r="R148" s="32" t="s">
        <v>294</v>
      </c>
      <c r="S148" s="52">
        <f t="shared" si="31"/>
        <v>3</v>
      </c>
    </row>
    <row r="149" spans="1:19" s="35" customFormat="1" x14ac:dyDescent="0.25">
      <c r="A149" s="29">
        <v>151</v>
      </c>
      <c r="B149" s="29" t="s">
        <v>213</v>
      </c>
      <c r="C149" s="30">
        <v>1</v>
      </c>
      <c r="D149" s="31" t="s">
        <v>58</v>
      </c>
      <c r="E149" s="23">
        <v>8000</v>
      </c>
      <c r="F149" s="23">
        <v>9000</v>
      </c>
      <c r="G149" s="23"/>
      <c r="H149" s="47">
        <v>7450</v>
      </c>
      <c r="I149" s="48"/>
      <c r="J149" s="48"/>
      <c r="K149" s="32">
        <f t="shared" si="24"/>
        <v>8125</v>
      </c>
      <c r="L149" s="32">
        <f t="shared" si="25"/>
        <v>8000</v>
      </c>
      <c r="M149" s="33">
        <f t="shared" si="26"/>
        <v>8150</v>
      </c>
      <c r="N149" s="49">
        <f t="shared" si="27"/>
        <v>785.81168227508556</v>
      </c>
      <c r="O149" s="34">
        <f t="shared" si="28"/>
        <v>9.6715283972318225E-2</v>
      </c>
      <c r="P149" s="34">
        <f t="shared" si="29"/>
        <v>9.8226460284385697E-2</v>
      </c>
      <c r="Q149" s="34">
        <f t="shared" si="30"/>
        <v>9.6418611322096393E-2</v>
      </c>
      <c r="R149" s="32" t="s">
        <v>294</v>
      </c>
      <c r="S149" s="52">
        <f t="shared" si="31"/>
        <v>3</v>
      </c>
    </row>
    <row r="150" spans="1:19" s="35" customFormat="1" x14ac:dyDescent="0.25">
      <c r="A150" s="29">
        <v>152</v>
      </c>
      <c r="B150" s="29" t="s">
        <v>214</v>
      </c>
      <c r="C150" s="30">
        <v>1</v>
      </c>
      <c r="D150" s="31" t="s">
        <v>58</v>
      </c>
      <c r="E150" s="23">
        <v>9000</v>
      </c>
      <c r="F150" s="23">
        <v>11000</v>
      </c>
      <c r="G150" s="23">
        <v>13600</v>
      </c>
      <c r="H150" s="47"/>
      <c r="I150" s="48"/>
      <c r="J150" s="48"/>
      <c r="K150" s="32">
        <f t="shared" si="24"/>
        <v>11042</v>
      </c>
      <c r="L150" s="32">
        <f t="shared" si="25"/>
        <v>11000</v>
      </c>
      <c r="M150" s="33">
        <f t="shared" si="26"/>
        <v>11200</v>
      </c>
      <c r="N150" s="49">
        <f t="shared" si="27"/>
        <v>2306.5125189341593</v>
      </c>
      <c r="O150" s="34">
        <f t="shared" si="28"/>
        <v>0.20888539385384525</v>
      </c>
      <c r="P150" s="34">
        <f t="shared" si="29"/>
        <v>0.20968295626674174</v>
      </c>
      <c r="Q150" s="34">
        <f t="shared" si="30"/>
        <v>0.2059386177619785</v>
      </c>
      <c r="R150" s="32" t="s">
        <v>297</v>
      </c>
      <c r="S150" s="52">
        <f t="shared" si="31"/>
        <v>3</v>
      </c>
    </row>
    <row r="151" spans="1:19" s="35" customFormat="1" x14ac:dyDescent="0.25">
      <c r="A151" s="29">
        <v>153</v>
      </c>
      <c r="B151" s="29" t="s">
        <v>215</v>
      </c>
      <c r="C151" s="30">
        <v>1</v>
      </c>
      <c r="D151" s="31" t="s">
        <v>58</v>
      </c>
      <c r="E151" s="23"/>
      <c r="F151" s="23">
        <v>6800</v>
      </c>
      <c r="G151" s="23">
        <v>6100</v>
      </c>
      <c r="H151" s="47">
        <v>4532</v>
      </c>
      <c r="I151" s="48"/>
      <c r="J151" s="48"/>
      <c r="K151" s="32">
        <f t="shared" si="24"/>
        <v>5729</v>
      </c>
      <c r="L151" s="32">
        <f t="shared" si="25"/>
        <v>6100</v>
      </c>
      <c r="M151" s="33">
        <f t="shared" si="26"/>
        <v>5811</v>
      </c>
      <c r="N151" s="49">
        <f t="shared" si="27"/>
        <v>1161.3532336603432</v>
      </c>
      <c r="O151" s="34">
        <f t="shared" si="28"/>
        <v>0.20271482521562981</v>
      </c>
      <c r="P151" s="34">
        <f t="shared" si="29"/>
        <v>0.19038577600989234</v>
      </c>
      <c r="Q151" s="34">
        <f t="shared" si="30"/>
        <v>0.19985428216491882</v>
      </c>
      <c r="R151" s="32" t="s">
        <v>294</v>
      </c>
      <c r="S151" s="52">
        <f t="shared" si="31"/>
        <v>3</v>
      </c>
    </row>
    <row r="152" spans="1:19" s="35" customFormat="1" x14ac:dyDescent="0.25">
      <c r="A152" s="29">
        <v>154</v>
      </c>
      <c r="B152" s="29" t="s">
        <v>216</v>
      </c>
      <c r="C152" s="30">
        <v>1</v>
      </c>
      <c r="D152" s="31" t="s">
        <v>58</v>
      </c>
      <c r="E152" s="23">
        <v>11000</v>
      </c>
      <c r="F152" s="23">
        <v>10600</v>
      </c>
      <c r="G152" s="23">
        <v>9600</v>
      </c>
      <c r="H152" s="47"/>
      <c r="I152" s="48"/>
      <c r="J152" s="48"/>
      <c r="K152" s="32">
        <f t="shared" si="24"/>
        <v>10383</v>
      </c>
      <c r="L152" s="32">
        <f t="shared" si="25"/>
        <v>10600</v>
      </c>
      <c r="M152" s="33">
        <f t="shared" si="26"/>
        <v>10400</v>
      </c>
      <c r="N152" s="49">
        <f t="shared" si="27"/>
        <v>721.11025509279784</v>
      </c>
      <c r="O152" s="34">
        <f t="shared" si="28"/>
        <v>6.9451050283424617E-2</v>
      </c>
      <c r="P152" s="34">
        <f t="shared" si="29"/>
        <v>6.802926934837715E-2</v>
      </c>
      <c r="Q152" s="34">
        <f t="shared" si="30"/>
        <v>6.9337524528153643E-2</v>
      </c>
      <c r="R152" s="32" t="s">
        <v>297</v>
      </c>
      <c r="S152" s="52">
        <f t="shared" si="31"/>
        <v>3</v>
      </c>
    </row>
    <row r="153" spans="1:19" s="35" customFormat="1" x14ac:dyDescent="0.25">
      <c r="A153" s="29">
        <v>155</v>
      </c>
      <c r="B153" s="29" t="s">
        <v>217</v>
      </c>
      <c r="C153" s="30">
        <v>1</v>
      </c>
      <c r="D153" s="31" t="s">
        <v>58</v>
      </c>
      <c r="E153" s="23">
        <v>20000</v>
      </c>
      <c r="F153" s="23">
        <v>28200</v>
      </c>
      <c r="G153" s="23"/>
      <c r="H153" s="47">
        <v>23800</v>
      </c>
      <c r="I153" s="48"/>
      <c r="J153" s="48"/>
      <c r="K153" s="32">
        <f t="shared" si="24"/>
        <v>23766</v>
      </c>
      <c r="L153" s="32">
        <f t="shared" si="25"/>
        <v>23800</v>
      </c>
      <c r="M153" s="33">
        <f t="shared" si="26"/>
        <v>24000</v>
      </c>
      <c r="N153" s="49">
        <f t="shared" si="27"/>
        <v>4103.6569057366378</v>
      </c>
      <c r="O153" s="34">
        <f t="shared" si="28"/>
        <v>0.17266922939226786</v>
      </c>
      <c r="P153" s="34">
        <f t="shared" si="29"/>
        <v>0.17242255906456461</v>
      </c>
      <c r="Q153" s="34">
        <f t="shared" si="30"/>
        <v>0.17098570440569325</v>
      </c>
      <c r="R153" s="32" t="s">
        <v>294</v>
      </c>
      <c r="S153" s="52">
        <f t="shared" si="31"/>
        <v>3</v>
      </c>
    </row>
    <row r="154" spans="1:19" s="35" customFormat="1" x14ac:dyDescent="0.25">
      <c r="A154" s="29">
        <v>156</v>
      </c>
      <c r="B154" s="29" t="s">
        <v>218</v>
      </c>
      <c r="C154" s="30">
        <v>1</v>
      </c>
      <c r="D154" s="31" t="s">
        <v>58</v>
      </c>
      <c r="E154" s="23">
        <v>30000</v>
      </c>
      <c r="F154" s="23">
        <v>35700</v>
      </c>
      <c r="G154" s="23"/>
      <c r="H154" s="47">
        <v>46999</v>
      </c>
      <c r="I154" s="48"/>
      <c r="J154" s="48"/>
      <c r="K154" s="32">
        <f t="shared" si="24"/>
        <v>36923</v>
      </c>
      <c r="L154" s="32">
        <f t="shared" si="25"/>
        <v>35700</v>
      </c>
      <c r="M154" s="33">
        <f t="shared" si="26"/>
        <v>37566</v>
      </c>
      <c r="N154" s="49">
        <f t="shared" si="27"/>
        <v>8651.8148577817628</v>
      </c>
      <c r="O154" s="34">
        <f t="shared" si="28"/>
        <v>0.23432047389924338</v>
      </c>
      <c r="P154" s="34">
        <f t="shared" si="29"/>
        <v>0.24234775511993734</v>
      </c>
      <c r="Q154" s="34">
        <f t="shared" si="30"/>
        <v>0.23030971777090356</v>
      </c>
      <c r="R154" s="32" t="s">
        <v>294</v>
      </c>
      <c r="S154" s="52">
        <f t="shared" si="31"/>
        <v>3</v>
      </c>
    </row>
    <row r="155" spans="1:19" s="35" customFormat="1" x14ac:dyDescent="0.25">
      <c r="A155" s="29">
        <v>157</v>
      </c>
      <c r="B155" s="29" t="s">
        <v>219</v>
      </c>
      <c r="C155" s="30">
        <v>1</v>
      </c>
      <c r="D155" s="31" t="s">
        <v>58</v>
      </c>
      <c r="E155" s="23"/>
      <c r="F155" s="23">
        <v>70900</v>
      </c>
      <c r="G155" s="23"/>
      <c r="H155" s="47">
        <v>102900</v>
      </c>
      <c r="I155" s="48">
        <v>92900</v>
      </c>
      <c r="J155" s="48"/>
      <c r="K155" s="32">
        <f t="shared" si="24"/>
        <v>87840</v>
      </c>
      <c r="L155" s="32">
        <f t="shared" si="25"/>
        <v>92900</v>
      </c>
      <c r="M155" s="33">
        <f t="shared" si="26"/>
        <v>88900</v>
      </c>
      <c r="N155" s="49">
        <f t="shared" si="27"/>
        <v>16370.7055437449</v>
      </c>
      <c r="O155" s="34">
        <f t="shared" si="28"/>
        <v>0.18636959863097563</v>
      </c>
      <c r="P155" s="34">
        <f t="shared" si="29"/>
        <v>0.17621857420608072</v>
      </c>
      <c r="Q155" s="34">
        <f t="shared" si="30"/>
        <v>0.18414741893976266</v>
      </c>
      <c r="R155" s="32" t="s">
        <v>294</v>
      </c>
      <c r="S155" s="52">
        <f t="shared" si="31"/>
        <v>3</v>
      </c>
    </row>
    <row r="156" spans="1:19" s="35" customFormat="1" x14ac:dyDescent="0.25">
      <c r="A156" s="29">
        <v>158</v>
      </c>
      <c r="B156" s="29" t="s">
        <v>220</v>
      </c>
      <c r="C156" s="30">
        <v>1</v>
      </c>
      <c r="D156" s="31" t="s">
        <v>58</v>
      </c>
      <c r="E156" s="23"/>
      <c r="F156" s="23">
        <v>40000</v>
      </c>
      <c r="G156" s="23">
        <v>30700</v>
      </c>
      <c r="H156" s="47">
        <v>29900</v>
      </c>
      <c r="I156" s="48"/>
      <c r="J156" s="48"/>
      <c r="K156" s="32">
        <f t="shared" si="24"/>
        <v>33237</v>
      </c>
      <c r="L156" s="32">
        <f t="shared" si="25"/>
        <v>30700</v>
      </c>
      <c r="M156" s="33">
        <f t="shared" si="26"/>
        <v>33533</v>
      </c>
      <c r="N156" s="49">
        <f t="shared" si="27"/>
        <v>5614.5643939074434</v>
      </c>
      <c r="O156" s="34">
        <f t="shared" si="28"/>
        <v>0.16892512542971519</v>
      </c>
      <c r="P156" s="34">
        <f t="shared" si="29"/>
        <v>0.18288483367776689</v>
      </c>
      <c r="Q156" s="34">
        <f t="shared" si="30"/>
        <v>0.16743400214437848</v>
      </c>
      <c r="R156" s="32" t="s">
        <v>294</v>
      </c>
      <c r="S156" s="52">
        <f t="shared" si="31"/>
        <v>3</v>
      </c>
    </row>
    <row r="157" spans="1:19" s="35" customFormat="1" x14ac:dyDescent="0.25">
      <c r="A157" s="29">
        <v>159</v>
      </c>
      <c r="B157" s="29" t="s">
        <v>221</v>
      </c>
      <c r="C157" s="30">
        <v>1</v>
      </c>
      <c r="D157" s="31" t="s">
        <v>58</v>
      </c>
      <c r="E157" s="23"/>
      <c r="F157" s="23">
        <v>89500</v>
      </c>
      <c r="G157" s="23">
        <v>121400</v>
      </c>
      <c r="H157" s="47">
        <v>104900</v>
      </c>
      <c r="I157" s="48"/>
      <c r="J157" s="48"/>
      <c r="K157" s="32">
        <f t="shared" si="24"/>
        <v>104457</v>
      </c>
      <c r="L157" s="32">
        <f t="shared" si="25"/>
        <v>104900</v>
      </c>
      <c r="M157" s="33">
        <f t="shared" si="26"/>
        <v>105267</v>
      </c>
      <c r="N157" s="49">
        <f t="shared" si="27"/>
        <v>15953.160606391888</v>
      </c>
      <c r="O157" s="34">
        <f t="shared" si="28"/>
        <v>0.15272466762775005</v>
      </c>
      <c r="P157" s="34">
        <f t="shared" si="29"/>
        <v>0.15207970072823535</v>
      </c>
      <c r="Q157" s="34">
        <f t="shared" si="30"/>
        <v>0.15154949420418448</v>
      </c>
      <c r="R157" s="32" t="s">
        <v>294</v>
      </c>
      <c r="S157" s="52">
        <f t="shared" si="31"/>
        <v>3</v>
      </c>
    </row>
    <row r="158" spans="1:19" s="35" customFormat="1" ht="31.2" x14ac:dyDescent="0.25">
      <c r="A158" s="29">
        <v>160</v>
      </c>
      <c r="B158" s="29" t="s">
        <v>222</v>
      </c>
      <c r="C158" s="30">
        <v>1</v>
      </c>
      <c r="D158" s="31" t="s">
        <v>223</v>
      </c>
      <c r="E158" s="23">
        <v>9000</v>
      </c>
      <c r="F158" s="23">
        <v>8000</v>
      </c>
      <c r="G158" s="23"/>
      <c r="H158" s="47">
        <v>9200</v>
      </c>
      <c r="I158" s="48"/>
      <c r="J158" s="48"/>
      <c r="K158" s="32">
        <f t="shared" si="24"/>
        <v>8717</v>
      </c>
      <c r="L158" s="32">
        <f t="shared" si="25"/>
        <v>9000</v>
      </c>
      <c r="M158" s="33">
        <f t="shared" si="26"/>
        <v>8733</v>
      </c>
      <c r="N158" s="49">
        <f t="shared" si="27"/>
        <v>642.91005073286362</v>
      </c>
      <c r="O158" s="34">
        <f t="shared" si="28"/>
        <v>7.3753590768941571E-2</v>
      </c>
      <c r="P158" s="34">
        <f t="shared" si="29"/>
        <v>7.143445008142929E-2</v>
      </c>
      <c r="Q158" s="34">
        <f t="shared" si="30"/>
        <v>7.3618464529126723E-2</v>
      </c>
      <c r="R158" s="32" t="s">
        <v>294</v>
      </c>
      <c r="S158" s="52">
        <f t="shared" si="31"/>
        <v>3</v>
      </c>
    </row>
    <row r="159" spans="1:19" s="35" customFormat="1" ht="31.2" x14ac:dyDescent="0.25">
      <c r="A159" s="29">
        <v>161</v>
      </c>
      <c r="B159" s="29" t="s">
        <v>224</v>
      </c>
      <c r="C159" s="30">
        <v>1</v>
      </c>
      <c r="D159" s="31" t="s">
        <v>223</v>
      </c>
      <c r="E159" s="23">
        <v>9000</v>
      </c>
      <c r="F159" s="23">
        <v>8000</v>
      </c>
      <c r="G159" s="23"/>
      <c r="H159" s="47">
        <v>6990</v>
      </c>
      <c r="I159" s="48"/>
      <c r="J159" s="48"/>
      <c r="K159" s="32">
        <f t="shared" si="6"/>
        <v>7954</v>
      </c>
      <c r="L159" s="32">
        <f t="shared" si="0"/>
        <v>8000</v>
      </c>
      <c r="M159" s="33">
        <f t="shared" si="1"/>
        <v>7997</v>
      </c>
      <c r="N159" s="49">
        <f t="shared" si="2"/>
        <v>1005.0041459284276</v>
      </c>
      <c r="O159" s="34">
        <f t="shared" si="3"/>
        <v>0.12635204248534418</v>
      </c>
      <c r="P159" s="34">
        <f t="shared" si="14"/>
        <v>0.12562551824105345</v>
      </c>
      <c r="Q159" s="34">
        <f t="shared" si="15"/>
        <v>0.12567264548310964</v>
      </c>
      <c r="R159" s="32" t="s">
        <v>294</v>
      </c>
      <c r="S159" s="52">
        <f t="shared" si="31"/>
        <v>3</v>
      </c>
    </row>
    <row r="160" spans="1:19" s="35" customFormat="1" x14ac:dyDescent="0.25">
      <c r="A160" s="29">
        <v>162</v>
      </c>
      <c r="B160" s="29" t="s">
        <v>225</v>
      </c>
      <c r="C160" s="30">
        <v>1</v>
      </c>
      <c r="D160" s="31" t="s">
        <v>162</v>
      </c>
      <c r="E160" s="23">
        <v>70000</v>
      </c>
      <c r="F160" s="23">
        <v>85300</v>
      </c>
      <c r="G160" s="23">
        <v>109300</v>
      </c>
      <c r="H160" s="47"/>
      <c r="I160" s="48"/>
      <c r="J160" s="48"/>
      <c r="K160" s="32">
        <f t="shared" si="6"/>
        <v>86741</v>
      </c>
      <c r="L160" s="32">
        <f t="shared" si="0"/>
        <v>85300</v>
      </c>
      <c r="M160" s="33">
        <f t="shared" si="1"/>
        <v>88200</v>
      </c>
      <c r="N160" s="49">
        <f t="shared" si="2"/>
        <v>19809.846036756571</v>
      </c>
      <c r="O160" s="34">
        <f t="shared" si="3"/>
        <v>0.22837926743704329</v>
      </c>
      <c r="P160" s="34">
        <f t="shared" si="14"/>
        <v>0.23223735095845921</v>
      </c>
      <c r="Q160" s="34">
        <f t="shared" si="15"/>
        <v>0.22460142898816973</v>
      </c>
      <c r="R160" s="32" t="s">
        <v>297</v>
      </c>
      <c r="S160" s="52">
        <f t="shared" si="31"/>
        <v>3</v>
      </c>
    </row>
    <row r="161" spans="1:19" s="35" customFormat="1" x14ac:dyDescent="0.25">
      <c r="A161" s="29">
        <v>163</v>
      </c>
      <c r="B161" s="29" t="s">
        <v>226</v>
      </c>
      <c r="C161" s="30">
        <v>1</v>
      </c>
      <c r="D161" s="31" t="s">
        <v>162</v>
      </c>
      <c r="E161" s="23"/>
      <c r="F161" s="23">
        <v>85300</v>
      </c>
      <c r="G161" s="23">
        <v>140300</v>
      </c>
      <c r="H161" s="47">
        <v>127900</v>
      </c>
      <c r="I161" s="48"/>
      <c r="J161" s="48"/>
      <c r="K161" s="32">
        <f t="shared" si="6"/>
        <v>115246</v>
      </c>
      <c r="L161" s="32">
        <f t="shared" si="0"/>
        <v>127900</v>
      </c>
      <c r="M161" s="33">
        <f t="shared" si="1"/>
        <v>117833</v>
      </c>
      <c r="N161" s="49">
        <f t="shared" si="2"/>
        <v>28848.801246036761</v>
      </c>
      <c r="O161" s="34">
        <f t="shared" si="3"/>
        <v>0.25032366629676311</v>
      </c>
      <c r="P161" s="34">
        <f t="shared" si="14"/>
        <v>0.22555747651318811</v>
      </c>
      <c r="Q161" s="34">
        <f t="shared" si="15"/>
        <v>0.24482786015833222</v>
      </c>
      <c r="R161" s="32" t="s">
        <v>294</v>
      </c>
      <c r="S161" s="52">
        <f t="shared" si="31"/>
        <v>3</v>
      </c>
    </row>
    <row r="162" spans="1:19" s="35" customFormat="1" x14ac:dyDescent="0.25">
      <c r="A162" s="29">
        <v>164</v>
      </c>
      <c r="B162" s="29" t="s">
        <v>227</v>
      </c>
      <c r="C162" s="30">
        <v>1</v>
      </c>
      <c r="D162" s="31" t="s">
        <v>58</v>
      </c>
      <c r="E162" s="23">
        <v>285000</v>
      </c>
      <c r="F162" s="23">
        <v>287600</v>
      </c>
      <c r="G162" s="23"/>
      <c r="H162" s="47">
        <v>259900</v>
      </c>
      <c r="I162" s="48"/>
      <c r="J162" s="48"/>
      <c r="K162" s="32">
        <f t="shared" si="6"/>
        <v>277213</v>
      </c>
      <c r="L162" s="32">
        <f t="shared" si="0"/>
        <v>285000</v>
      </c>
      <c r="M162" s="33">
        <f t="shared" si="1"/>
        <v>277500</v>
      </c>
      <c r="N162" s="49">
        <f t="shared" si="2"/>
        <v>15297.385397511563</v>
      </c>
      <c r="O162" s="34">
        <f t="shared" si="3"/>
        <v>5.5182785069645232E-2</v>
      </c>
      <c r="P162" s="34">
        <f t="shared" si="14"/>
        <v>5.3675036482496712E-2</v>
      </c>
      <c r="Q162" s="34">
        <f t="shared" si="15"/>
        <v>5.5125713144185816E-2</v>
      </c>
      <c r="R162" s="32" t="s">
        <v>293</v>
      </c>
      <c r="S162" s="52">
        <f t="shared" si="31"/>
        <v>3</v>
      </c>
    </row>
    <row r="163" spans="1:19" s="35" customFormat="1" x14ac:dyDescent="0.25">
      <c r="A163" s="29">
        <v>165</v>
      </c>
      <c r="B163" s="36" t="s">
        <v>228</v>
      </c>
      <c r="C163" s="30">
        <v>1</v>
      </c>
      <c r="D163" s="31" t="s">
        <v>162</v>
      </c>
      <c r="E163" s="23">
        <v>65000</v>
      </c>
      <c r="F163" s="23">
        <v>89300</v>
      </c>
      <c r="G163" s="23"/>
      <c r="H163" s="47">
        <v>79900</v>
      </c>
      <c r="I163" s="48"/>
      <c r="J163" s="48"/>
      <c r="K163" s="32">
        <f t="shared" si="6"/>
        <v>77405</v>
      </c>
      <c r="L163" s="32">
        <f t="shared" si="0"/>
        <v>79900</v>
      </c>
      <c r="M163" s="33">
        <f t="shared" si="1"/>
        <v>78067</v>
      </c>
      <c r="N163" s="49">
        <f t="shared" si="2"/>
        <v>12253.298875540984</v>
      </c>
      <c r="O163" s="34">
        <f t="shared" si="3"/>
        <v>0.15830112881003791</v>
      </c>
      <c r="P163" s="34">
        <f t="shared" si="14"/>
        <v>0.15335793336096351</v>
      </c>
      <c r="Q163" s="34">
        <f t="shared" si="15"/>
        <v>0.15695875178424923</v>
      </c>
      <c r="R163" s="32" t="s">
        <v>293</v>
      </c>
      <c r="S163" s="52">
        <f t="shared" si="31"/>
        <v>3</v>
      </c>
    </row>
    <row r="164" spans="1:19" s="35" customFormat="1" x14ac:dyDescent="0.25">
      <c r="A164" s="29">
        <v>166</v>
      </c>
      <c r="B164" s="36" t="s">
        <v>229</v>
      </c>
      <c r="C164" s="30">
        <v>1</v>
      </c>
      <c r="D164" s="31" t="s">
        <v>58</v>
      </c>
      <c r="E164" s="23">
        <v>20000</v>
      </c>
      <c r="F164" s="23">
        <v>26800</v>
      </c>
      <c r="G164" s="23">
        <v>28000</v>
      </c>
      <c r="H164" s="47"/>
      <c r="I164" s="48"/>
      <c r="J164" s="48"/>
      <c r="K164" s="32">
        <f t="shared" si="6"/>
        <v>24667</v>
      </c>
      <c r="L164" s="32">
        <f t="shared" si="0"/>
        <v>26800</v>
      </c>
      <c r="M164" s="33">
        <f t="shared" si="1"/>
        <v>24933</v>
      </c>
      <c r="N164" s="49">
        <f t="shared" si="2"/>
        <v>4314.3172499635875</v>
      </c>
      <c r="O164" s="34">
        <f t="shared" si="3"/>
        <v>0.17490238983109366</v>
      </c>
      <c r="P164" s="34">
        <f t="shared" si="14"/>
        <v>0.16098198693893984</v>
      </c>
      <c r="Q164" s="34">
        <f t="shared" si="15"/>
        <v>0.17303642762457735</v>
      </c>
      <c r="R164" s="32" t="s">
        <v>297</v>
      </c>
      <c r="S164" s="52">
        <f t="shared" si="31"/>
        <v>3</v>
      </c>
    </row>
    <row r="165" spans="1:19" s="35" customFormat="1" x14ac:dyDescent="0.25">
      <c r="A165" s="29">
        <v>167</v>
      </c>
      <c r="B165" s="36" t="s">
        <v>230</v>
      </c>
      <c r="C165" s="30">
        <v>1</v>
      </c>
      <c r="D165" s="31" t="s">
        <v>58</v>
      </c>
      <c r="E165" s="23">
        <v>45000</v>
      </c>
      <c r="F165" s="23">
        <v>48200</v>
      </c>
      <c r="G165" s="23">
        <v>53200</v>
      </c>
      <c r="H165" s="47"/>
      <c r="I165" s="48"/>
      <c r="J165" s="48"/>
      <c r="K165" s="32">
        <f t="shared" si="6"/>
        <v>48684</v>
      </c>
      <c r="L165" s="32">
        <f t="shared" si="0"/>
        <v>48200</v>
      </c>
      <c r="M165" s="33">
        <f t="shared" si="1"/>
        <v>48800</v>
      </c>
      <c r="N165" s="49">
        <f t="shared" si="2"/>
        <v>4132.7956639543645</v>
      </c>
      <c r="O165" s="34">
        <f t="shared" si="3"/>
        <v>8.4890223974085216E-2</v>
      </c>
      <c r="P165" s="34">
        <f t="shared" si="14"/>
        <v>8.5742648629758597E-2</v>
      </c>
      <c r="Q165" s="34">
        <f t="shared" si="15"/>
        <v>8.4688435736769763E-2</v>
      </c>
      <c r="R165" s="32" t="s">
        <v>297</v>
      </c>
      <c r="S165" s="52">
        <f t="shared" si="31"/>
        <v>3</v>
      </c>
    </row>
    <row r="166" spans="1:19" s="35" customFormat="1" x14ac:dyDescent="0.25">
      <c r="A166" s="29">
        <v>168</v>
      </c>
      <c r="B166" s="36" t="s">
        <v>231</v>
      </c>
      <c r="C166" s="30">
        <v>1</v>
      </c>
      <c r="D166" s="31" t="s">
        <v>58</v>
      </c>
      <c r="E166" s="23">
        <v>45000</v>
      </c>
      <c r="F166" s="23">
        <v>48200</v>
      </c>
      <c r="G166" s="23">
        <v>61800</v>
      </c>
      <c r="H166" s="47"/>
      <c r="I166" s="48"/>
      <c r="J166" s="48"/>
      <c r="K166" s="32">
        <f t="shared" si="6"/>
        <v>51178</v>
      </c>
      <c r="L166" s="32">
        <f t="shared" si="0"/>
        <v>48200</v>
      </c>
      <c r="M166" s="33">
        <f t="shared" si="1"/>
        <v>51667</v>
      </c>
      <c r="N166" s="49">
        <f t="shared" si="2"/>
        <v>8920.388631294798</v>
      </c>
      <c r="O166" s="34">
        <f t="shared" si="3"/>
        <v>0.1743012355171128</v>
      </c>
      <c r="P166" s="34">
        <f t="shared" si="14"/>
        <v>0.18507030355383397</v>
      </c>
      <c r="Q166" s="34">
        <f t="shared" si="15"/>
        <v>0.17265156930525863</v>
      </c>
      <c r="R166" s="32" t="s">
        <v>297</v>
      </c>
      <c r="S166" s="52">
        <f t="shared" si="31"/>
        <v>3</v>
      </c>
    </row>
    <row r="167" spans="1:19" s="35" customFormat="1" x14ac:dyDescent="0.25">
      <c r="A167" s="29">
        <v>169</v>
      </c>
      <c r="B167" s="29" t="s">
        <v>300</v>
      </c>
      <c r="C167" s="30">
        <v>1</v>
      </c>
      <c r="D167" s="31" t="s">
        <v>58</v>
      </c>
      <c r="E167" s="23"/>
      <c r="F167" s="23"/>
      <c r="G167" s="23"/>
      <c r="H167" s="47">
        <v>37800</v>
      </c>
      <c r="I167" s="48">
        <v>44900</v>
      </c>
      <c r="J167" s="48">
        <v>35000</v>
      </c>
      <c r="K167" s="32">
        <f t="shared" si="6"/>
        <v>39018</v>
      </c>
      <c r="L167" s="32">
        <f t="shared" si="0"/>
        <v>37800</v>
      </c>
      <c r="M167" s="33">
        <f t="shared" si="1"/>
        <v>39233</v>
      </c>
      <c r="N167" s="49">
        <f t="shared" si="2"/>
        <v>5103.2669275017834</v>
      </c>
      <c r="O167" s="34">
        <f t="shared" si="3"/>
        <v>0.13079263231077409</v>
      </c>
      <c r="P167" s="34">
        <f t="shared" si="14"/>
        <v>0.13500706157412126</v>
      </c>
      <c r="Q167" s="34">
        <f t="shared" si="15"/>
        <v>0.13007587815109176</v>
      </c>
      <c r="R167" s="32" t="s">
        <v>293</v>
      </c>
      <c r="S167" s="52">
        <f t="shared" si="31"/>
        <v>3</v>
      </c>
    </row>
    <row r="168" spans="1:19" s="35" customFormat="1" x14ac:dyDescent="0.25">
      <c r="A168" s="29">
        <v>170</v>
      </c>
      <c r="B168" s="36" t="s">
        <v>233</v>
      </c>
      <c r="C168" s="30">
        <v>1</v>
      </c>
      <c r="D168" s="38" t="s">
        <v>58</v>
      </c>
      <c r="E168" s="23">
        <v>45000</v>
      </c>
      <c r="F168" s="23">
        <v>63500</v>
      </c>
      <c r="G168" s="23"/>
      <c r="H168" s="47">
        <v>59850</v>
      </c>
      <c r="I168" s="48"/>
      <c r="J168" s="48"/>
      <c r="K168" s="32">
        <f t="shared" si="6"/>
        <v>55507</v>
      </c>
      <c r="L168" s="32">
        <f t="shared" si="0"/>
        <v>59850</v>
      </c>
      <c r="M168" s="33">
        <f t="shared" si="1"/>
        <v>56117</v>
      </c>
      <c r="N168" s="49">
        <f t="shared" si="2"/>
        <v>9798.7669292280352</v>
      </c>
      <c r="O168" s="34">
        <f t="shared" si="3"/>
        <v>0.17653209377606491</v>
      </c>
      <c r="P168" s="34">
        <f t="shared" si="14"/>
        <v>0.16372208737223118</v>
      </c>
      <c r="Q168" s="34">
        <f t="shared" si="15"/>
        <v>0.17461316408981298</v>
      </c>
      <c r="R168" s="32" t="s">
        <v>293</v>
      </c>
      <c r="S168" s="52">
        <f t="shared" si="31"/>
        <v>3</v>
      </c>
    </row>
    <row r="169" spans="1:19" s="35" customFormat="1" x14ac:dyDescent="0.25">
      <c r="A169" s="29">
        <v>171</v>
      </c>
      <c r="B169" s="36" t="s">
        <v>234</v>
      </c>
      <c r="C169" s="30">
        <v>1</v>
      </c>
      <c r="D169" s="38" t="s">
        <v>58</v>
      </c>
      <c r="E169" s="23">
        <v>3800</v>
      </c>
      <c r="F169" s="23">
        <v>4000</v>
      </c>
      <c r="G169" s="23"/>
      <c r="H169" s="47">
        <v>3900</v>
      </c>
      <c r="I169" s="48"/>
      <c r="J169" s="48"/>
      <c r="K169" s="32">
        <f t="shared" si="6"/>
        <v>3899</v>
      </c>
      <c r="L169" s="32">
        <f t="shared" si="0"/>
        <v>3900</v>
      </c>
      <c r="M169" s="33">
        <f t="shared" si="1"/>
        <v>3900</v>
      </c>
      <c r="N169" s="49">
        <f t="shared" si="2"/>
        <v>100</v>
      </c>
      <c r="O169" s="34">
        <f t="shared" si="3"/>
        <v>2.5647601949217749E-2</v>
      </c>
      <c r="P169" s="34">
        <f t="shared" si="14"/>
        <v>2.564102564102564E-2</v>
      </c>
      <c r="Q169" s="34">
        <f t="shared" si="15"/>
        <v>2.564102564102564E-2</v>
      </c>
      <c r="R169" s="32" t="s">
        <v>293</v>
      </c>
      <c r="S169" s="52">
        <f t="shared" si="31"/>
        <v>3</v>
      </c>
    </row>
    <row r="170" spans="1:19" s="35" customFormat="1" x14ac:dyDescent="0.25">
      <c r="A170" s="29">
        <v>172</v>
      </c>
      <c r="B170" s="29" t="s">
        <v>235</v>
      </c>
      <c r="C170" s="30">
        <v>1</v>
      </c>
      <c r="D170" s="31" t="s">
        <v>58</v>
      </c>
      <c r="E170" s="23">
        <v>1800</v>
      </c>
      <c r="F170" s="23">
        <v>2300</v>
      </c>
      <c r="G170" s="23">
        <v>2900</v>
      </c>
      <c r="H170" s="47"/>
      <c r="I170" s="48"/>
      <c r="J170" s="48"/>
      <c r="K170" s="32">
        <f t="shared" si="6"/>
        <v>2290</v>
      </c>
      <c r="L170" s="32">
        <f t="shared" si="0"/>
        <v>2300</v>
      </c>
      <c r="M170" s="33">
        <f t="shared" si="1"/>
        <v>2333</v>
      </c>
      <c r="N170" s="49">
        <f t="shared" si="2"/>
        <v>550.75705472860989</v>
      </c>
      <c r="O170" s="34">
        <f t="shared" si="3"/>
        <v>0.24050526407362877</v>
      </c>
      <c r="P170" s="34">
        <f t="shared" si="14"/>
        <v>0.23945958901243908</v>
      </c>
      <c r="Q170" s="34">
        <f t="shared" si="15"/>
        <v>0.23607246237831542</v>
      </c>
      <c r="R170" s="32" t="s">
        <v>297</v>
      </c>
      <c r="S170" s="52">
        <f t="shared" si="31"/>
        <v>3</v>
      </c>
    </row>
    <row r="171" spans="1:19" s="35" customFormat="1" x14ac:dyDescent="0.25">
      <c r="A171" s="29">
        <v>173</v>
      </c>
      <c r="B171" s="29" t="s">
        <v>236</v>
      </c>
      <c r="C171" s="30">
        <v>1</v>
      </c>
      <c r="D171" s="31" t="s">
        <v>58</v>
      </c>
      <c r="E171" s="23">
        <v>1800</v>
      </c>
      <c r="F171" s="23">
        <v>2300</v>
      </c>
      <c r="G171" s="23">
        <v>2900</v>
      </c>
      <c r="H171" s="47"/>
      <c r="I171" s="48"/>
      <c r="J171" s="48"/>
      <c r="K171" s="32">
        <f t="shared" ref="K171:K200" si="32">ROUND(GEOMEAN(E171:J171),0)</f>
        <v>2290</v>
      </c>
      <c r="L171" s="32">
        <f t="shared" ref="L171:L200" si="33">ROUND(MEDIAN(E171:J171),0)</f>
        <v>2300</v>
      </c>
      <c r="M171" s="33">
        <f t="shared" ref="M171:M200" si="34">ROUND(AVERAGE(E171:J171),0)</f>
        <v>2333</v>
      </c>
      <c r="N171" s="49">
        <f t="shared" ref="N171:N200" si="35">+STDEV(E171:J171)</f>
        <v>550.75705472860989</v>
      </c>
      <c r="O171" s="34">
        <f t="shared" ref="O171:O200" si="36">$N171/K171</f>
        <v>0.24050526407362877</v>
      </c>
      <c r="P171" s="34">
        <f t="shared" ref="P171:P200" si="37">$N171/L171</f>
        <v>0.23945958901243908</v>
      </c>
      <c r="Q171" s="34">
        <f t="shared" ref="Q171:Q200" si="38">$N171/M171</f>
        <v>0.23607246237831542</v>
      </c>
      <c r="R171" s="32" t="s">
        <v>297</v>
      </c>
      <c r="S171" s="52">
        <f t="shared" si="31"/>
        <v>3</v>
      </c>
    </row>
    <row r="172" spans="1:19" s="35" customFormat="1" x14ac:dyDescent="0.25">
      <c r="A172" s="29">
        <v>174</v>
      </c>
      <c r="B172" s="29" t="s">
        <v>237</v>
      </c>
      <c r="C172" s="30">
        <v>1</v>
      </c>
      <c r="D172" s="31" t="s">
        <v>58</v>
      </c>
      <c r="E172" s="23">
        <v>1800</v>
      </c>
      <c r="F172" s="23">
        <v>2300</v>
      </c>
      <c r="G172" s="23">
        <v>2900</v>
      </c>
      <c r="H172" s="47"/>
      <c r="I172" s="48"/>
      <c r="J172" s="48"/>
      <c r="K172" s="32">
        <f t="shared" si="32"/>
        <v>2290</v>
      </c>
      <c r="L172" s="32">
        <f t="shared" si="33"/>
        <v>2300</v>
      </c>
      <c r="M172" s="33">
        <f t="shared" si="34"/>
        <v>2333</v>
      </c>
      <c r="N172" s="49">
        <f t="shared" si="35"/>
        <v>550.75705472860989</v>
      </c>
      <c r="O172" s="34">
        <f t="shared" si="36"/>
        <v>0.24050526407362877</v>
      </c>
      <c r="P172" s="34">
        <f t="shared" si="37"/>
        <v>0.23945958901243908</v>
      </c>
      <c r="Q172" s="34">
        <f t="shared" si="38"/>
        <v>0.23607246237831542</v>
      </c>
      <c r="R172" s="32" t="s">
        <v>297</v>
      </c>
      <c r="S172" s="52">
        <f t="shared" si="31"/>
        <v>3</v>
      </c>
    </row>
    <row r="173" spans="1:19" s="35" customFormat="1" x14ac:dyDescent="0.25">
      <c r="A173" s="29">
        <v>175</v>
      </c>
      <c r="B173" s="29" t="s">
        <v>238</v>
      </c>
      <c r="C173" s="30">
        <v>1</v>
      </c>
      <c r="D173" s="31" t="s">
        <v>58</v>
      </c>
      <c r="E173" s="23">
        <v>5000</v>
      </c>
      <c r="F173" s="23">
        <v>4000</v>
      </c>
      <c r="G173" s="23"/>
      <c r="H173" s="47">
        <v>4000</v>
      </c>
      <c r="I173" s="48"/>
      <c r="J173" s="48"/>
      <c r="K173" s="32">
        <f t="shared" si="32"/>
        <v>4309</v>
      </c>
      <c r="L173" s="32">
        <f t="shared" si="33"/>
        <v>4000</v>
      </c>
      <c r="M173" s="33">
        <f t="shared" si="34"/>
        <v>4333</v>
      </c>
      <c r="N173" s="49">
        <f t="shared" si="35"/>
        <v>577.35026918962467</v>
      </c>
      <c r="O173" s="34">
        <f t="shared" si="36"/>
        <v>0.13398706641671493</v>
      </c>
      <c r="P173" s="34">
        <f t="shared" si="37"/>
        <v>0.14433756729740616</v>
      </c>
      <c r="Q173" s="34">
        <f t="shared" si="38"/>
        <v>0.13324492711507607</v>
      </c>
      <c r="R173" s="32" t="s">
        <v>293</v>
      </c>
      <c r="S173" s="52">
        <f t="shared" si="31"/>
        <v>3</v>
      </c>
    </row>
    <row r="174" spans="1:19" s="35" customFormat="1" x14ac:dyDescent="0.25">
      <c r="A174" s="29">
        <v>176</v>
      </c>
      <c r="B174" s="29" t="s">
        <v>239</v>
      </c>
      <c r="C174" s="30">
        <v>1</v>
      </c>
      <c r="D174" s="31" t="s">
        <v>58</v>
      </c>
      <c r="E174" s="23">
        <v>10000</v>
      </c>
      <c r="F174" s="23"/>
      <c r="G174" s="23">
        <v>13300</v>
      </c>
      <c r="H174" s="47">
        <v>10900</v>
      </c>
      <c r="I174" s="48"/>
      <c r="J174" s="48"/>
      <c r="K174" s="32">
        <f t="shared" si="32"/>
        <v>11318</v>
      </c>
      <c r="L174" s="32">
        <f t="shared" si="33"/>
        <v>10900</v>
      </c>
      <c r="M174" s="33">
        <f t="shared" si="34"/>
        <v>11400</v>
      </c>
      <c r="N174" s="49">
        <f t="shared" si="35"/>
        <v>1705.8722109231981</v>
      </c>
      <c r="O174" s="34">
        <f t="shared" si="36"/>
        <v>0.15072205433143648</v>
      </c>
      <c r="P174" s="34">
        <f t="shared" si="37"/>
        <v>0.15650203769937596</v>
      </c>
      <c r="Q174" s="34">
        <f t="shared" si="38"/>
        <v>0.14963791323887701</v>
      </c>
      <c r="R174" s="32" t="s">
        <v>293</v>
      </c>
      <c r="S174" s="52">
        <f t="shared" si="31"/>
        <v>3</v>
      </c>
    </row>
    <row r="175" spans="1:19" s="35" customFormat="1" x14ac:dyDescent="0.25">
      <c r="A175" s="29">
        <v>177</v>
      </c>
      <c r="B175" s="29" t="s">
        <v>240</v>
      </c>
      <c r="C175" s="30">
        <v>1</v>
      </c>
      <c r="D175" s="31" t="s">
        <v>58</v>
      </c>
      <c r="E175" s="23">
        <v>12000</v>
      </c>
      <c r="F175" s="23"/>
      <c r="G175" s="23">
        <v>13300</v>
      </c>
      <c r="H175" s="47">
        <v>13800</v>
      </c>
      <c r="I175" s="48"/>
      <c r="J175" s="48"/>
      <c r="K175" s="32">
        <f t="shared" si="32"/>
        <v>13011</v>
      </c>
      <c r="L175" s="32">
        <f t="shared" si="33"/>
        <v>13300</v>
      </c>
      <c r="M175" s="33">
        <f t="shared" si="34"/>
        <v>13033</v>
      </c>
      <c r="N175" s="49">
        <f t="shared" si="35"/>
        <v>929.15732431775689</v>
      </c>
      <c r="O175" s="34">
        <f t="shared" si="36"/>
        <v>7.1413213766640296E-2</v>
      </c>
      <c r="P175" s="34">
        <f t="shared" si="37"/>
        <v>6.9861452956222328E-2</v>
      </c>
      <c r="Q175" s="34">
        <f t="shared" si="38"/>
        <v>7.1292666639895405E-2</v>
      </c>
      <c r="R175" s="32" t="s">
        <v>293</v>
      </c>
      <c r="S175" s="52">
        <f t="shared" si="31"/>
        <v>3</v>
      </c>
    </row>
    <row r="176" spans="1:19" s="35" customFormat="1" ht="31.2" x14ac:dyDescent="0.25">
      <c r="A176" s="29">
        <v>178</v>
      </c>
      <c r="B176" s="29" t="s">
        <v>241</v>
      </c>
      <c r="C176" s="30">
        <v>1</v>
      </c>
      <c r="D176" s="31" t="s">
        <v>58</v>
      </c>
      <c r="E176" s="23">
        <v>480000</v>
      </c>
      <c r="F176" s="23">
        <v>486000</v>
      </c>
      <c r="G176" s="23">
        <v>364400</v>
      </c>
      <c r="H176" s="47"/>
      <c r="I176" s="48"/>
      <c r="J176" s="48"/>
      <c r="K176" s="32">
        <f t="shared" si="32"/>
        <v>439695</v>
      </c>
      <c r="L176" s="32">
        <f t="shared" si="33"/>
        <v>480000</v>
      </c>
      <c r="M176" s="33">
        <f t="shared" si="34"/>
        <v>443467</v>
      </c>
      <c r="N176" s="49">
        <f t="shared" si="35"/>
        <v>68539.429041489057</v>
      </c>
      <c r="O176" s="34">
        <f t="shared" si="36"/>
        <v>0.15587948246281869</v>
      </c>
      <c r="P176" s="34">
        <f t="shared" si="37"/>
        <v>0.14279047716976886</v>
      </c>
      <c r="Q176" s="34">
        <f t="shared" si="38"/>
        <v>0.1545536173863874</v>
      </c>
      <c r="R176" s="32" t="s">
        <v>297</v>
      </c>
      <c r="S176" s="52">
        <f t="shared" si="31"/>
        <v>3</v>
      </c>
    </row>
    <row r="177" spans="1:19" s="35" customFormat="1" x14ac:dyDescent="0.25">
      <c r="A177" s="29">
        <v>179</v>
      </c>
      <c r="B177" s="29" t="s">
        <v>242</v>
      </c>
      <c r="C177" s="30">
        <v>1</v>
      </c>
      <c r="D177" s="31" t="s">
        <v>58</v>
      </c>
      <c r="E177" s="23">
        <v>3000</v>
      </c>
      <c r="F177" s="23"/>
      <c r="G177" s="23"/>
      <c r="H177" s="47">
        <v>3800</v>
      </c>
      <c r="I177" s="48">
        <f>2554+(2554*19%)</f>
        <v>3039.26</v>
      </c>
      <c r="J177" s="48"/>
      <c r="K177" s="32">
        <f t="shared" si="32"/>
        <v>3260</v>
      </c>
      <c r="L177" s="32">
        <f t="shared" si="33"/>
        <v>3039</v>
      </c>
      <c r="M177" s="33">
        <f t="shared" si="34"/>
        <v>3280</v>
      </c>
      <c r="N177" s="49">
        <f t="shared" si="35"/>
        <v>450.97425928021056</v>
      </c>
      <c r="O177" s="34">
        <f t="shared" si="36"/>
        <v>0.13833566235589281</v>
      </c>
      <c r="P177" s="34">
        <f t="shared" si="37"/>
        <v>0.14839561016130653</v>
      </c>
      <c r="Q177" s="34">
        <f t="shared" si="38"/>
        <v>0.13749215221957639</v>
      </c>
      <c r="R177" s="32" t="s">
        <v>293</v>
      </c>
      <c r="S177" s="52">
        <f t="shared" si="31"/>
        <v>3</v>
      </c>
    </row>
    <row r="178" spans="1:19" s="35" customFormat="1" x14ac:dyDescent="0.25">
      <c r="A178" s="29">
        <v>180</v>
      </c>
      <c r="B178" s="29" t="s">
        <v>243</v>
      </c>
      <c r="C178" s="30">
        <v>1</v>
      </c>
      <c r="D178" s="31" t="s">
        <v>244</v>
      </c>
      <c r="E178" s="23">
        <v>9000</v>
      </c>
      <c r="F178" s="23">
        <v>10000</v>
      </c>
      <c r="G178" s="23">
        <v>10000</v>
      </c>
      <c r="H178" s="47"/>
      <c r="I178" s="48"/>
      <c r="J178" s="48"/>
      <c r="K178" s="32">
        <f t="shared" si="32"/>
        <v>9655</v>
      </c>
      <c r="L178" s="32">
        <f t="shared" si="33"/>
        <v>10000</v>
      </c>
      <c r="M178" s="33">
        <f t="shared" si="34"/>
        <v>9667</v>
      </c>
      <c r="N178" s="49">
        <f t="shared" si="35"/>
        <v>577.35026918962569</v>
      </c>
      <c r="O178" s="34">
        <f t="shared" si="36"/>
        <v>5.9798059988568172E-2</v>
      </c>
      <c r="P178" s="34">
        <f t="shared" si="37"/>
        <v>5.7735026918962568E-2</v>
      </c>
      <c r="Q178" s="34">
        <f t="shared" si="38"/>
        <v>5.9723830473738047E-2</v>
      </c>
      <c r="R178" s="32" t="s">
        <v>297</v>
      </c>
      <c r="S178" s="52">
        <f t="shared" si="31"/>
        <v>3</v>
      </c>
    </row>
    <row r="179" spans="1:19" s="35" customFormat="1" x14ac:dyDescent="0.25">
      <c r="A179" s="29">
        <v>181</v>
      </c>
      <c r="B179" s="29" t="s">
        <v>245</v>
      </c>
      <c r="C179" s="30">
        <v>1</v>
      </c>
      <c r="D179" s="31" t="s">
        <v>244</v>
      </c>
      <c r="E179" s="23">
        <v>9000</v>
      </c>
      <c r="F179" s="23">
        <v>10000</v>
      </c>
      <c r="G179" s="23">
        <v>7400</v>
      </c>
      <c r="H179" s="47"/>
      <c r="I179" s="48"/>
      <c r="J179" s="48"/>
      <c r="K179" s="32">
        <f t="shared" si="32"/>
        <v>8733</v>
      </c>
      <c r="L179" s="32">
        <f t="shared" si="33"/>
        <v>9000</v>
      </c>
      <c r="M179" s="33">
        <f t="shared" si="34"/>
        <v>8800</v>
      </c>
      <c r="N179" s="49">
        <f t="shared" si="35"/>
        <v>1311.4877048604001</v>
      </c>
      <c r="O179" s="34">
        <f t="shared" si="36"/>
        <v>0.15017607979622125</v>
      </c>
      <c r="P179" s="34">
        <f t="shared" si="37"/>
        <v>0.14572085609560001</v>
      </c>
      <c r="Q179" s="34">
        <f t="shared" si="38"/>
        <v>0.14903269373413638</v>
      </c>
      <c r="R179" s="32" t="s">
        <v>297</v>
      </c>
      <c r="S179" s="52">
        <f t="shared" si="31"/>
        <v>3</v>
      </c>
    </row>
    <row r="180" spans="1:19" s="35" customFormat="1" x14ac:dyDescent="0.25">
      <c r="A180" s="29">
        <v>182</v>
      </c>
      <c r="B180" s="29" t="s">
        <v>246</v>
      </c>
      <c r="C180" s="30">
        <v>1</v>
      </c>
      <c r="D180" s="31" t="s">
        <v>58</v>
      </c>
      <c r="E180" s="23"/>
      <c r="F180" s="23">
        <v>7000</v>
      </c>
      <c r="G180" s="23"/>
      <c r="H180" s="47">
        <v>5529</v>
      </c>
      <c r="I180" s="48">
        <v>6400</v>
      </c>
      <c r="J180" s="48"/>
      <c r="K180" s="32">
        <f t="shared" si="32"/>
        <v>6280</v>
      </c>
      <c r="L180" s="32">
        <f t="shared" si="33"/>
        <v>6400</v>
      </c>
      <c r="M180" s="33">
        <f t="shared" si="34"/>
        <v>6310</v>
      </c>
      <c r="N180" s="49">
        <f t="shared" si="35"/>
        <v>739.64879053056893</v>
      </c>
      <c r="O180" s="34">
        <f t="shared" si="36"/>
        <v>0.11777846982970842</v>
      </c>
      <c r="P180" s="34">
        <f t="shared" si="37"/>
        <v>0.1155701235204014</v>
      </c>
      <c r="Q180" s="34">
        <f t="shared" si="38"/>
        <v>0.11721850880040711</v>
      </c>
      <c r="R180" s="32" t="s">
        <v>293</v>
      </c>
      <c r="S180" s="52">
        <f t="shared" si="31"/>
        <v>3</v>
      </c>
    </row>
    <row r="181" spans="1:19" s="35" customFormat="1" x14ac:dyDescent="0.25">
      <c r="A181" s="29">
        <v>183</v>
      </c>
      <c r="B181" s="29" t="s">
        <v>247</v>
      </c>
      <c r="C181" s="30">
        <v>1</v>
      </c>
      <c r="D181" s="31" t="s">
        <v>58</v>
      </c>
      <c r="E181" s="23">
        <v>15000</v>
      </c>
      <c r="F181" s="23"/>
      <c r="G181" s="23">
        <v>21200</v>
      </c>
      <c r="H181" s="47">
        <v>14900</v>
      </c>
      <c r="I181" s="48"/>
      <c r="J181" s="48"/>
      <c r="K181" s="32">
        <f t="shared" si="32"/>
        <v>16796</v>
      </c>
      <c r="L181" s="32">
        <f t="shared" si="33"/>
        <v>15000</v>
      </c>
      <c r="M181" s="33">
        <f t="shared" si="34"/>
        <v>17033</v>
      </c>
      <c r="N181" s="49">
        <f t="shared" si="35"/>
        <v>3608.7855759705803</v>
      </c>
      <c r="O181" s="34">
        <f t="shared" si="36"/>
        <v>0.21485982233690049</v>
      </c>
      <c r="P181" s="34">
        <f t="shared" si="37"/>
        <v>0.24058570506470536</v>
      </c>
      <c r="Q181" s="34">
        <f t="shared" si="38"/>
        <v>0.21187022696944638</v>
      </c>
      <c r="R181" s="32" t="s">
        <v>293</v>
      </c>
      <c r="S181" s="52">
        <f t="shared" si="31"/>
        <v>3</v>
      </c>
    </row>
    <row r="182" spans="1:19" s="35" customFormat="1" x14ac:dyDescent="0.25">
      <c r="A182" s="29">
        <v>184</v>
      </c>
      <c r="B182" s="29" t="s">
        <v>248</v>
      </c>
      <c r="C182" s="30">
        <v>1</v>
      </c>
      <c r="D182" s="31" t="s">
        <v>58</v>
      </c>
      <c r="E182" s="23">
        <v>10000</v>
      </c>
      <c r="F182" s="23">
        <v>12500</v>
      </c>
      <c r="G182" s="23">
        <v>14300</v>
      </c>
      <c r="H182" s="47"/>
      <c r="I182" s="48"/>
      <c r="J182" s="48"/>
      <c r="K182" s="32">
        <f t="shared" si="32"/>
        <v>12136</v>
      </c>
      <c r="L182" s="32">
        <f t="shared" si="33"/>
        <v>12500</v>
      </c>
      <c r="M182" s="33">
        <f t="shared" si="34"/>
        <v>12267</v>
      </c>
      <c r="N182" s="49">
        <f t="shared" si="35"/>
        <v>2159.4752448994045</v>
      </c>
      <c r="O182" s="34">
        <f t="shared" si="36"/>
        <v>0.1779396213661342</v>
      </c>
      <c r="P182" s="34">
        <f t="shared" si="37"/>
        <v>0.17275801959195236</v>
      </c>
      <c r="Q182" s="34">
        <f t="shared" si="38"/>
        <v>0.17603939389413911</v>
      </c>
      <c r="R182" s="32" t="s">
        <v>297</v>
      </c>
      <c r="S182" s="52">
        <f t="shared" si="31"/>
        <v>3</v>
      </c>
    </row>
    <row r="183" spans="1:19" s="35" customFormat="1" x14ac:dyDescent="0.25">
      <c r="A183" s="29">
        <v>185</v>
      </c>
      <c r="B183" s="29" t="s">
        <v>249</v>
      </c>
      <c r="C183" s="30">
        <v>1</v>
      </c>
      <c r="D183" s="31" t="s">
        <v>58</v>
      </c>
      <c r="E183" s="23">
        <v>12000</v>
      </c>
      <c r="F183" s="23">
        <v>17600</v>
      </c>
      <c r="G183" s="23">
        <v>19800</v>
      </c>
      <c r="H183" s="47"/>
      <c r="I183" s="48"/>
      <c r="J183" s="48"/>
      <c r="K183" s="32">
        <f t="shared" si="32"/>
        <v>16111</v>
      </c>
      <c r="L183" s="32">
        <f t="shared" si="33"/>
        <v>17600</v>
      </c>
      <c r="M183" s="33">
        <f t="shared" si="34"/>
        <v>16467</v>
      </c>
      <c r="N183" s="49">
        <f t="shared" si="35"/>
        <v>4021.608301828177</v>
      </c>
      <c r="O183" s="34">
        <f t="shared" si="36"/>
        <v>0.24961878851891112</v>
      </c>
      <c r="P183" s="34">
        <f t="shared" si="37"/>
        <v>0.2285004716947828</v>
      </c>
      <c r="Q183" s="34">
        <f t="shared" si="38"/>
        <v>0.24422228103650798</v>
      </c>
      <c r="R183" s="32" t="s">
        <v>297</v>
      </c>
      <c r="S183" s="52">
        <f t="shared" si="31"/>
        <v>3</v>
      </c>
    </row>
    <row r="184" spans="1:19" s="35" customFormat="1" x14ac:dyDescent="0.25">
      <c r="A184" s="29">
        <v>186</v>
      </c>
      <c r="B184" s="29" t="s">
        <v>250</v>
      </c>
      <c r="C184" s="30">
        <v>1</v>
      </c>
      <c r="D184" s="31" t="s">
        <v>244</v>
      </c>
      <c r="E184" s="23"/>
      <c r="F184" s="23"/>
      <c r="G184" s="23"/>
      <c r="H184" s="47">
        <v>21600</v>
      </c>
      <c r="I184" s="48">
        <v>14500</v>
      </c>
      <c r="J184" s="48">
        <v>19100</v>
      </c>
      <c r="K184" s="32">
        <f t="shared" si="32"/>
        <v>18153</v>
      </c>
      <c r="L184" s="32">
        <f t="shared" si="33"/>
        <v>19100</v>
      </c>
      <c r="M184" s="33">
        <f t="shared" si="34"/>
        <v>18400</v>
      </c>
      <c r="N184" s="49">
        <f t="shared" si="35"/>
        <v>3601.3886210738215</v>
      </c>
      <c r="O184" s="34">
        <f t="shared" si="36"/>
        <v>0.19839082361448915</v>
      </c>
      <c r="P184" s="34">
        <f t="shared" si="37"/>
        <v>0.18855437806669223</v>
      </c>
      <c r="Q184" s="34">
        <f t="shared" si="38"/>
        <v>0.1957276424496642</v>
      </c>
      <c r="R184" s="32" t="s">
        <v>292</v>
      </c>
      <c r="S184" s="52">
        <f t="shared" si="31"/>
        <v>3</v>
      </c>
    </row>
    <row r="185" spans="1:19" s="35" customFormat="1" x14ac:dyDescent="0.25">
      <c r="A185" s="29">
        <v>187</v>
      </c>
      <c r="B185" s="29" t="s">
        <v>311</v>
      </c>
      <c r="C185" s="30">
        <v>1</v>
      </c>
      <c r="D185" s="31" t="s">
        <v>312</v>
      </c>
      <c r="E185" s="23"/>
      <c r="F185" s="23"/>
      <c r="G185" s="23"/>
      <c r="H185" s="48">
        <v>36949</v>
      </c>
      <c r="I185" s="48">
        <v>29100</v>
      </c>
      <c r="J185" s="48">
        <v>33586</v>
      </c>
      <c r="K185" s="32">
        <f t="shared" si="32"/>
        <v>33054</v>
      </c>
      <c r="L185" s="32">
        <f t="shared" si="33"/>
        <v>33586</v>
      </c>
      <c r="M185" s="33">
        <f t="shared" si="34"/>
        <v>33212</v>
      </c>
      <c r="N185" s="49">
        <f t="shared" si="35"/>
        <v>3937.8667236631222</v>
      </c>
      <c r="O185" s="34">
        <f t="shared" si="36"/>
        <v>0.11913434754229812</v>
      </c>
      <c r="P185" s="34">
        <f t="shared" si="37"/>
        <v>0.11724726742282862</v>
      </c>
      <c r="Q185" s="34">
        <f t="shared" si="38"/>
        <v>0.11856758772922806</v>
      </c>
      <c r="R185" s="32" t="s">
        <v>293</v>
      </c>
      <c r="S185" s="52">
        <f t="shared" si="31"/>
        <v>3</v>
      </c>
    </row>
    <row r="186" spans="1:19" s="35" customFormat="1" x14ac:dyDescent="0.25">
      <c r="A186" s="29">
        <v>188</v>
      </c>
      <c r="B186" s="29" t="s">
        <v>252</v>
      </c>
      <c r="C186" s="30">
        <v>1</v>
      </c>
      <c r="D186" s="31" t="s">
        <v>58</v>
      </c>
      <c r="E186" s="23"/>
      <c r="F186" s="23">
        <v>3500</v>
      </c>
      <c r="G186" s="23"/>
      <c r="H186" s="47">
        <v>2856</v>
      </c>
      <c r="I186" s="48">
        <v>2800</v>
      </c>
      <c r="J186" s="48"/>
      <c r="K186" s="32">
        <f t="shared" si="32"/>
        <v>3036</v>
      </c>
      <c r="L186" s="32">
        <f t="shared" si="33"/>
        <v>2856</v>
      </c>
      <c r="M186" s="33">
        <f t="shared" si="34"/>
        <v>3052</v>
      </c>
      <c r="N186" s="49">
        <f t="shared" si="35"/>
        <v>388.98843170459452</v>
      </c>
      <c r="O186" s="34">
        <f t="shared" si="36"/>
        <v>0.12812530688557131</v>
      </c>
      <c r="P186" s="34">
        <f t="shared" si="37"/>
        <v>0.13620043126911574</v>
      </c>
      <c r="Q186" s="34">
        <f t="shared" si="38"/>
        <v>0.1274536145821083</v>
      </c>
      <c r="R186" s="32" t="s">
        <v>293</v>
      </c>
      <c r="S186" s="52">
        <f t="shared" si="31"/>
        <v>3</v>
      </c>
    </row>
    <row r="187" spans="1:19" s="35" customFormat="1" x14ac:dyDescent="0.25">
      <c r="A187" s="29">
        <v>189</v>
      </c>
      <c r="B187" s="29" t="s">
        <v>253</v>
      </c>
      <c r="C187" s="30">
        <v>1</v>
      </c>
      <c r="D187" s="31" t="s">
        <v>58</v>
      </c>
      <c r="E187" s="23">
        <v>15000</v>
      </c>
      <c r="F187" s="23"/>
      <c r="G187" s="23">
        <v>12600</v>
      </c>
      <c r="H187" s="47">
        <v>14900</v>
      </c>
      <c r="I187" s="48"/>
      <c r="J187" s="48"/>
      <c r="K187" s="32">
        <f t="shared" si="32"/>
        <v>14122</v>
      </c>
      <c r="L187" s="32">
        <f t="shared" si="33"/>
        <v>14900</v>
      </c>
      <c r="M187" s="33">
        <f t="shared" si="34"/>
        <v>14167</v>
      </c>
      <c r="N187" s="49">
        <f t="shared" si="35"/>
        <v>1357.6941236277535</v>
      </c>
      <c r="O187" s="34">
        <f t="shared" si="36"/>
        <v>9.6140357146845587E-2</v>
      </c>
      <c r="P187" s="34">
        <f t="shared" si="37"/>
        <v>9.112041098172842E-2</v>
      </c>
      <c r="Q187" s="34">
        <f t="shared" si="38"/>
        <v>9.5834977315434E-2</v>
      </c>
      <c r="R187" s="32" t="s">
        <v>293</v>
      </c>
      <c r="S187" s="52">
        <f t="shared" si="31"/>
        <v>3</v>
      </c>
    </row>
    <row r="188" spans="1:19" s="35" customFormat="1" x14ac:dyDescent="0.25">
      <c r="A188" s="29">
        <v>190</v>
      </c>
      <c r="B188" s="29" t="s">
        <v>254</v>
      </c>
      <c r="C188" s="30">
        <v>1</v>
      </c>
      <c r="D188" s="31" t="s">
        <v>58</v>
      </c>
      <c r="E188" s="23">
        <v>250000</v>
      </c>
      <c r="F188" s="23">
        <v>357000</v>
      </c>
      <c r="G188" s="23">
        <v>278000</v>
      </c>
      <c r="H188" s="47"/>
      <c r="I188" s="48"/>
      <c r="J188" s="48"/>
      <c r="K188" s="32">
        <f t="shared" si="32"/>
        <v>291665</v>
      </c>
      <c r="L188" s="32">
        <f t="shared" si="33"/>
        <v>278000</v>
      </c>
      <c r="M188" s="33">
        <f t="shared" si="34"/>
        <v>295000</v>
      </c>
      <c r="N188" s="49">
        <f t="shared" si="35"/>
        <v>55488.737596020328</v>
      </c>
      <c r="O188" s="34">
        <f t="shared" si="36"/>
        <v>0.19024818746171235</v>
      </c>
      <c r="P188" s="34">
        <f t="shared" si="37"/>
        <v>0.19959977552525299</v>
      </c>
      <c r="Q188" s="34">
        <f t="shared" si="38"/>
        <v>0.18809741557972992</v>
      </c>
      <c r="R188" s="32" t="s">
        <v>297</v>
      </c>
      <c r="S188" s="52">
        <f t="shared" si="31"/>
        <v>3</v>
      </c>
    </row>
    <row r="189" spans="1:19" s="35" customFormat="1" x14ac:dyDescent="0.25">
      <c r="A189" s="29">
        <v>191</v>
      </c>
      <c r="B189" s="29" t="s">
        <v>255</v>
      </c>
      <c r="C189" s="30">
        <v>1</v>
      </c>
      <c r="D189" s="31" t="s">
        <v>58</v>
      </c>
      <c r="E189" s="23">
        <v>190000</v>
      </c>
      <c r="F189" s="23">
        <v>261800</v>
      </c>
      <c r="G189" s="23">
        <v>205000</v>
      </c>
      <c r="H189" s="47"/>
      <c r="I189" s="48"/>
      <c r="J189" s="48"/>
      <c r="K189" s="32">
        <f t="shared" si="32"/>
        <v>216850</v>
      </c>
      <c r="L189" s="32">
        <f t="shared" si="33"/>
        <v>205000</v>
      </c>
      <c r="M189" s="33">
        <f t="shared" si="34"/>
        <v>218933</v>
      </c>
      <c r="N189" s="49">
        <f t="shared" si="35"/>
        <v>37873.649590887442</v>
      </c>
      <c r="O189" s="34">
        <f t="shared" si="36"/>
        <v>0.17465367577075142</v>
      </c>
      <c r="P189" s="34">
        <f t="shared" si="37"/>
        <v>0.18474951019945093</v>
      </c>
      <c r="Q189" s="34">
        <f t="shared" si="38"/>
        <v>0.17299196370984476</v>
      </c>
      <c r="R189" s="32" t="s">
        <v>297</v>
      </c>
      <c r="S189" s="52">
        <f t="shared" si="31"/>
        <v>3</v>
      </c>
    </row>
    <row r="190" spans="1:19" s="35" customFormat="1" x14ac:dyDescent="0.25">
      <c r="A190" s="29">
        <v>192</v>
      </c>
      <c r="B190" s="29" t="s">
        <v>301</v>
      </c>
      <c r="C190" s="30">
        <v>1</v>
      </c>
      <c r="D190" s="31" t="s">
        <v>58</v>
      </c>
      <c r="E190" s="23"/>
      <c r="F190" s="23"/>
      <c r="G190" s="23"/>
      <c r="H190" s="47">
        <v>27200</v>
      </c>
      <c r="I190" s="48">
        <v>21400</v>
      </c>
      <c r="J190" s="48">
        <v>32900</v>
      </c>
      <c r="K190" s="32">
        <f t="shared" si="32"/>
        <v>26754</v>
      </c>
      <c r="L190" s="32">
        <f t="shared" si="33"/>
        <v>27200</v>
      </c>
      <c r="M190" s="33">
        <f t="shared" si="34"/>
        <v>27167</v>
      </c>
      <c r="N190" s="49">
        <f t="shared" si="35"/>
        <v>5750.072463311506</v>
      </c>
      <c r="O190" s="34">
        <f t="shared" si="36"/>
        <v>0.21492384179231167</v>
      </c>
      <c r="P190" s="34">
        <f t="shared" si="37"/>
        <v>0.2113997229158642</v>
      </c>
      <c r="Q190" s="34">
        <f t="shared" si="38"/>
        <v>0.21165651206653316</v>
      </c>
      <c r="R190" s="32" t="s">
        <v>293</v>
      </c>
      <c r="S190" s="52">
        <f t="shared" si="31"/>
        <v>3</v>
      </c>
    </row>
    <row r="191" spans="1:19" s="35" customFormat="1" x14ac:dyDescent="0.25">
      <c r="A191" s="29">
        <v>193</v>
      </c>
      <c r="B191" s="29" t="s">
        <v>302</v>
      </c>
      <c r="C191" s="30">
        <v>1</v>
      </c>
      <c r="D191" s="31" t="s">
        <v>58</v>
      </c>
      <c r="E191" s="23"/>
      <c r="F191" s="23"/>
      <c r="G191" s="23"/>
      <c r="H191" s="47">
        <v>16000</v>
      </c>
      <c r="I191" s="48">
        <v>16000</v>
      </c>
      <c r="J191" s="48">
        <v>13900</v>
      </c>
      <c r="K191" s="32">
        <f t="shared" si="32"/>
        <v>15267</v>
      </c>
      <c r="L191" s="32">
        <f t="shared" si="33"/>
        <v>16000</v>
      </c>
      <c r="M191" s="33">
        <f t="shared" si="34"/>
        <v>15300</v>
      </c>
      <c r="N191" s="49">
        <f t="shared" si="35"/>
        <v>1212.4355652982142</v>
      </c>
      <c r="O191" s="34">
        <f t="shared" si="36"/>
        <v>7.9415442804625286E-2</v>
      </c>
      <c r="P191" s="34">
        <f t="shared" si="37"/>
        <v>7.5777222831138386E-2</v>
      </c>
      <c r="Q191" s="34">
        <f t="shared" si="38"/>
        <v>7.9244154594654517E-2</v>
      </c>
      <c r="R191" s="32" t="s">
        <v>293</v>
      </c>
      <c r="S191" s="52">
        <f t="shared" si="31"/>
        <v>3</v>
      </c>
    </row>
    <row r="192" spans="1:19" s="35" customFormat="1" x14ac:dyDescent="0.25">
      <c r="A192" s="29">
        <v>194</v>
      </c>
      <c r="B192" s="29" t="s">
        <v>303</v>
      </c>
      <c r="C192" s="30">
        <v>1</v>
      </c>
      <c r="D192" s="31" t="s">
        <v>58</v>
      </c>
      <c r="E192" s="23"/>
      <c r="F192" s="23"/>
      <c r="G192" s="23"/>
      <c r="H192" s="47">
        <v>13700</v>
      </c>
      <c r="I192" s="48">
        <v>10320</v>
      </c>
      <c r="J192" s="48">
        <v>10990</v>
      </c>
      <c r="K192" s="32">
        <f t="shared" si="32"/>
        <v>11582</v>
      </c>
      <c r="L192" s="32">
        <f t="shared" si="33"/>
        <v>10990</v>
      </c>
      <c r="M192" s="33">
        <f t="shared" si="34"/>
        <v>11670</v>
      </c>
      <c r="N192" s="49">
        <f t="shared" si="35"/>
        <v>1789.6647730790255</v>
      </c>
      <c r="O192" s="34">
        <f t="shared" si="36"/>
        <v>0.15452122026239212</v>
      </c>
      <c r="P192" s="34">
        <f t="shared" si="37"/>
        <v>0.162844838314743</v>
      </c>
      <c r="Q192" s="34">
        <f t="shared" si="38"/>
        <v>0.15335602168629181</v>
      </c>
      <c r="R192" s="32" t="s">
        <v>293</v>
      </c>
      <c r="S192" s="52">
        <f t="shared" ref="S192:S219" si="39">COUNT(E192:J192)</f>
        <v>3</v>
      </c>
    </row>
    <row r="193" spans="1:19" s="35" customFormat="1" x14ac:dyDescent="0.25">
      <c r="A193" s="29">
        <v>195</v>
      </c>
      <c r="B193" s="29" t="s">
        <v>259</v>
      </c>
      <c r="C193" s="30">
        <v>1</v>
      </c>
      <c r="D193" s="31" t="s">
        <v>58</v>
      </c>
      <c r="E193" s="23">
        <v>15000</v>
      </c>
      <c r="F193" s="23">
        <v>13000</v>
      </c>
      <c r="G193" s="23">
        <v>18800</v>
      </c>
      <c r="H193" s="47"/>
      <c r="I193" s="48"/>
      <c r="J193" s="48"/>
      <c r="K193" s="32">
        <f t="shared" si="32"/>
        <v>15419</v>
      </c>
      <c r="L193" s="32">
        <f t="shared" si="33"/>
        <v>15000</v>
      </c>
      <c r="M193" s="33">
        <f t="shared" si="34"/>
        <v>15600</v>
      </c>
      <c r="N193" s="49">
        <f t="shared" si="35"/>
        <v>2946.183972531247</v>
      </c>
      <c r="O193" s="34">
        <f t="shared" si="36"/>
        <v>0.19107490580006792</v>
      </c>
      <c r="P193" s="34">
        <f t="shared" si="37"/>
        <v>0.19641226483541646</v>
      </c>
      <c r="Q193" s="34">
        <f t="shared" si="38"/>
        <v>0.18885794695713123</v>
      </c>
      <c r="R193" s="32" t="s">
        <v>297</v>
      </c>
      <c r="S193" s="52">
        <f t="shared" si="39"/>
        <v>3</v>
      </c>
    </row>
    <row r="194" spans="1:19" s="35" customFormat="1" x14ac:dyDescent="0.25">
      <c r="A194" s="29">
        <v>196</v>
      </c>
      <c r="B194" s="29" t="s">
        <v>260</v>
      </c>
      <c r="C194" s="30">
        <v>1</v>
      </c>
      <c r="D194" s="31" t="s">
        <v>58</v>
      </c>
      <c r="E194" s="23">
        <v>15000</v>
      </c>
      <c r="F194" s="23">
        <v>19650</v>
      </c>
      <c r="G194" s="23">
        <v>18800</v>
      </c>
      <c r="H194" s="47"/>
      <c r="I194" s="48"/>
      <c r="J194" s="48"/>
      <c r="K194" s="32">
        <f t="shared" si="32"/>
        <v>17696</v>
      </c>
      <c r="L194" s="32">
        <f t="shared" si="33"/>
        <v>18800</v>
      </c>
      <c r="M194" s="33">
        <f t="shared" si="34"/>
        <v>17817</v>
      </c>
      <c r="N194" s="49">
        <f t="shared" si="35"/>
        <v>2476.0519649904995</v>
      </c>
      <c r="O194" s="34">
        <f t="shared" si="36"/>
        <v>0.1399215622169134</v>
      </c>
      <c r="P194" s="34">
        <f t="shared" si="37"/>
        <v>0.13170489175481381</v>
      </c>
      <c r="Q194" s="34">
        <f t="shared" si="38"/>
        <v>0.13897131756134587</v>
      </c>
      <c r="R194" s="32" t="s">
        <v>297</v>
      </c>
      <c r="S194" s="52">
        <f t="shared" si="39"/>
        <v>3</v>
      </c>
    </row>
    <row r="195" spans="1:19" s="35" customFormat="1" x14ac:dyDescent="0.25">
      <c r="A195" s="29">
        <v>197</v>
      </c>
      <c r="B195" s="29" t="s">
        <v>261</v>
      </c>
      <c r="C195" s="30">
        <v>1</v>
      </c>
      <c r="D195" s="31" t="s">
        <v>58</v>
      </c>
      <c r="E195" s="23">
        <v>25000</v>
      </c>
      <c r="F195" s="23">
        <v>31700</v>
      </c>
      <c r="G195" s="23">
        <v>39100</v>
      </c>
      <c r="H195" s="47"/>
      <c r="I195" s="48"/>
      <c r="J195" s="48"/>
      <c r="K195" s="32">
        <f t="shared" si="32"/>
        <v>31409</v>
      </c>
      <c r="L195" s="32">
        <f t="shared" si="33"/>
        <v>31700</v>
      </c>
      <c r="M195" s="33">
        <f t="shared" si="34"/>
        <v>31933</v>
      </c>
      <c r="N195" s="49">
        <f t="shared" si="35"/>
        <v>7052.8953865297945</v>
      </c>
      <c r="O195" s="34">
        <f t="shared" si="36"/>
        <v>0.22455014125027203</v>
      </c>
      <c r="P195" s="34">
        <f t="shared" si="37"/>
        <v>0.22248881345519855</v>
      </c>
      <c r="Q195" s="34">
        <f t="shared" si="38"/>
        <v>0.22086541779756974</v>
      </c>
      <c r="R195" s="32" t="s">
        <v>297</v>
      </c>
      <c r="S195" s="52">
        <f t="shared" si="39"/>
        <v>3</v>
      </c>
    </row>
    <row r="196" spans="1:19" s="35" customFormat="1" x14ac:dyDescent="0.25">
      <c r="A196" s="29">
        <v>198</v>
      </c>
      <c r="B196" s="29" t="s">
        <v>262</v>
      </c>
      <c r="C196" s="30">
        <v>1</v>
      </c>
      <c r="D196" s="31" t="s">
        <v>58</v>
      </c>
      <c r="E196" s="23">
        <v>120000</v>
      </c>
      <c r="F196" s="23"/>
      <c r="G196" s="23"/>
      <c r="H196" s="47">
        <v>159900</v>
      </c>
      <c r="I196" s="48">
        <v>144900</v>
      </c>
      <c r="J196" s="48"/>
      <c r="K196" s="32">
        <f t="shared" si="32"/>
        <v>140615</v>
      </c>
      <c r="L196" s="32">
        <f t="shared" si="33"/>
        <v>144900</v>
      </c>
      <c r="M196" s="33">
        <f t="shared" si="34"/>
        <v>141600</v>
      </c>
      <c r="N196" s="49">
        <f t="shared" si="35"/>
        <v>20153.65971728212</v>
      </c>
      <c r="O196" s="34">
        <f t="shared" si="36"/>
        <v>0.14332510555262326</v>
      </c>
      <c r="P196" s="34">
        <f t="shared" si="37"/>
        <v>0.13908667851816509</v>
      </c>
      <c r="Q196" s="34">
        <f t="shared" si="38"/>
        <v>0.14232810534803758</v>
      </c>
      <c r="R196" s="32" t="s">
        <v>293</v>
      </c>
      <c r="S196" s="52">
        <f t="shared" si="39"/>
        <v>3</v>
      </c>
    </row>
    <row r="197" spans="1:19" s="35" customFormat="1" x14ac:dyDescent="0.25">
      <c r="A197" s="29">
        <v>199</v>
      </c>
      <c r="B197" s="29" t="s">
        <v>263</v>
      </c>
      <c r="C197" s="30">
        <v>1</v>
      </c>
      <c r="D197" s="31" t="s">
        <v>58</v>
      </c>
      <c r="E197" s="23">
        <v>120000</v>
      </c>
      <c r="F197" s="23">
        <v>178700</v>
      </c>
      <c r="G197" s="23">
        <v>193000</v>
      </c>
      <c r="H197" s="47"/>
      <c r="I197" s="48"/>
      <c r="J197" s="48"/>
      <c r="K197" s="32">
        <f t="shared" si="32"/>
        <v>160554</v>
      </c>
      <c r="L197" s="32">
        <f t="shared" si="33"/>
        <v>178700</v>
      </c>
      <c r="M197" s="33">
        <f t="shared" si="34"/>
        <v>163900</v>
      </c>
      <c r="N197" s="49">
        <f t="shared" si="35"/>
        <v>38685.010016801083</v>
      </c>
      <c r="O197" s="34">
        <f t="shared" si="36"/>
        <v>0.24094703350150781</v>
      </c>
      <c r="P197" s="34">
        <f t="shared" si="37"/>
        <v>0.21648019035702901</v>
      </c>
      <c r="Q197" s="34">
        <f t="shared" si="38"/>
        <v>0.23602812700915854</v>
      </c>
      <c r="R197" s="32" t="s">
        <v>297</v>
      </c>
      <c r="S197" s="52">
        <f t="shared" si="39"/>
        <v>3</v>
      </c>
    </row>
    <row r="198" spans="1:19" s="35" customFormat="1" x14ac:dyDescent="0.25">
      <c r="A198" s="29">
        <v>200</v>
      </c>
      <c r="B198" s="29" t="s">
        <v>264</v>
      </c>
      <c r="C198" s="30">
        <v>1</v>
      </c>
      <c r="D198" s="31" t="s">
        <v>58</v>
      </c>
      <c r="E198" s="23">
        <v>215000</v>
      </c>
      <c r="F198" s="23">
        <v>218200</v>
      </c>
      <c r="G198" s="23">
        <v>173200</v>
      </c>
      <c r="H198" s="47"/>
      <c r="I198" s="48"/>
      <c r="J198" s="48"/>
      <c r="K198" s="32">
        <f t="shared" si="32"/>
        <v>201039</v>
      </c>
      <c r="L198" s="32">
        <f t="shared" si="33"/>
        <v>215000</v>
      </c>
      <c r="M198" s="33">
        <f t="shared" si="34"/>
        <v>202133</v>
      </c>
      <c r="N198" s="49">
        <f t="shared" si="35"/>
        <v>25108.033243034704</v>
      </c>
      <c r="O198" s="34">
        <f t="shared" si="36"/>
        <v>0.12489135562271353</v>
      </c>
      <c r="P198" s="34">
        <f t="shared" si="37"/>
        <v>0.11678154996760327</v>
      </c>
      <c r="Q198" s="34">
        <f t="shared" si="38"/>
        <v>0.12421540887947394</v>
      </c>
      <c r="R198" s="32" t="s">
        <v>297</v>
      </c>
      <c r="S198" s="52">
        <f t="shared" si="39"/>
        <v>3</v>
      </c>
    </row>
    <row r="199" spans="1:19" s="35" customFormat="1" x14ac:dyDescent="0.25">
      <c r="A199" s="29">
        <v>201</v>
      </c>
      <c r="B199" s="29" t="s">
        <v>265</v>
      </c>
      <c r="C199" s="30">
        <v>1</v>
      </c>
      <c r="D199" s="31" t="s">
        <v>58</v>
      </c>
      <c r="E199" s="23">
        <v>480000</v>
      </c>
      <c r="F199" s="23">
        <v>426500</v>
      </c>
      <c r="G199" s="23"/>
      <c r="H199" s="47">
        <v>316500</v>
      </c>
      <c r="I199" s="48"/>
      <c r="J199" s="48"/>
      <c r="K199" s="32">
        <f t="shared" si="32"/>
        <v>401647</v>
      </c>
      <c r="L199" s="32">
        <f t="shared" si="33"/>
        <v>426500</v>
      </c>
      <c r="M199" s="33">
        <f t="shared" si="34"/>
        <v>407667</v>
      </c>
      <c r="N199" s="49">
        <f t="shared" si="35"/>
        <v>83361.162020051896</v>
      </c>
      <c r="O199" s="34">
        <f t="shared" si="36"/>
        <v>0.20754832482267238</v>
      </c>
      <c r="P199" s="34">
        <f t="shared" si="37"/>
        <v>0.19545407273165744</v>
      </c>
      <c r="Q199" s="34">
        <f t="shared" si="38"/>
        <v>0.20448346817390639</v>
      </c>
      <c r="R199" s="32" t="s">
        <v>293</v>
      </c>
      <c r="S199" s="52">
        <f t="shared" si="39"/>
        <v>3</v>
      </c>
    </row>
    <row r="200" spans="1:19" s="35" customFormat="1" x14ac:dyDescent="0.25">
      <c r="A200" s="29">
        <v>202</v>
      </c>
      <c r="B200" s="29" t="s">
        <v>304</v>
      </c>
      <c r="C200" s="30">
        <v>1</v>
      </c>
      <c r="D200" s="31" t="s">
        <v>58</v>
      </c>
      <c r="E200" s="23"/>
      <c r="F200" s="23"/>
      <c r="G200" s="23"/>
      <c r="H200" s="47">
        <v>1099</v>
      </c>
      <c r="I200" s="48">
        <v>850</v>
      </c>
      <c r="J200" s="48">
        <v>900</v>
      </c>
      <c r="K200" s="32">
        <f t="shared" si="32"/>
        <v>944</v>
      </c>
      <c r="L200" s="32">
        <f t="shared" si="33"/>
        <v>900</v>
      </c>
      <c r="M200" s="33">
        <f t="shared" si="34"/>
        <v>950</v>
      </c>
      <c r="N200" s="49">
        <f t="shared" si="35"/>
        <v>131.72066403314727</v>
      </c>
      <c r="O200" s="34">
        <f t="shared" si="36"/>
        <v>0.13953460173002888</v>
      </c>
      <c r="P200" s="34">
        <f t="shared" si="37"/>
        <v>0.14635629337016365</v>
      </c>
      <c r="Q200" s="34">
        <f t="shared" si="38"/>
        <v>0.13865333056120765</v>
      </c>
      <c r="R200" s="32" t="s">
        <v>293</v>
      </c>
      <c r="S200" s="52">
        <f t="shared" si="39"/>
        <v>3</v>
      </c>
    </row>
    <row r="201" spans="1:19" s="35" customFormat="1" x14ac:dyDescent="0.25">
      <c r="A201" s="29">
        <v>203</v>
      </c>
      <c r="B201" s="29" t="s">
        <v>267</v>
      </c>
      <c r="C201" s="30">
        <v>1</v>
      </c>
      <c r="D201" s="31" t="s">
        <v>58</v>
      </c>
      <c r="E201" s="23"/>
      <c r="F201" s="23">
        <v>700</v>
      </c>
      <c r="G201" s="23"/>
      <c r="H201" s="47">
        <v>945</v>
      </c>
      <c r="I201" s="48">
        <v>850</v>
      </c>
      <c r="J201" s="48"/>
      <c r="K201" s="32">
        <f t="shared" ref="K201:K219" si="40">ROUND(GEOMEAN(E201:J201),0)</f>
        <v>825</v>
      </c>
      <c r="L201" s="32">
        <f t="shared" ref="L201:L219" si="41">ROUND(MEDIAN(E201:J201),0)</f>
        <v>850</v>
      </c>
      <c r="M201" s="33">
        <f t="shared" ref="M201:M219" si="42">ROUND(AVERAGE(E201:J201),0)</f>
        <v>832</v>
      </c>
      <c r="N201" s="49">
        <f t="shared" ref="N201:N219" si="43">+STDEV(E201:J201)</f>
        <v>123.52462642458536</v>
      </c>
      <c r="O201" s="34">
        <f t="shared" ref="O201:O219" si="44">$N201/K201</f>
        <v>0.14972681990858833</v>
      </c>
      <c r="P201" s="34">
        <f t="shared" ref="P201:P219" si="45">$N201/L201</f>
        <v>0.1453230899112769</v>
      </c>
      <c r="Q201" s="34">
        <f t="shared" ref="Q201:Q219" si="46">$N201/M201</f>
        <v>0.14846709906801125</v>
      </c>
      <c r="R201" s="32" t="s">
        <v>293</v>
      </c>
      <c r="S201" s="52">
        <f t="shared" si="39"/>
        <v>3</v>
      </c>
    </row>
    <row r="202" spans="1:19" s="35" customFormat="1" x14ac:dyDescent="0.25">
      <c r="A202" s="29">
        <v>205</v>
      </c>
      <c r="B202" s="29" t="s">
        <v>269</v>
      </c>
      <c r="C202" s="30">
        <v>1</v>
      </c>
      <c r="D202" s="31" t="s">
        <v>58</v>
      </c>
      <c r="E202" s="23">
        <v>800</v>
      </c>
      <c r="F202" s="23">
        <v>600</v>
      </c>
      <c r="G202" s="23"/>
      <c r="H202" s="47">
        <v>750</v>
      </c>
      <c r="I202" s="48"/>
      <c r="J202" s="48"/>
      <c r="K202" s="32">
        <f t="shared" si="40"/>
        <v>711</v>
      </c>
      <c r="L202" s="32">
        <f t="shared" si="41"/>
        <v>750</v>
      </c>
      <c r="M202" s="33">
        <f t="shared" si="42"/>
        <v>717</v>
      </c>
      <c r="N202" s="49">
        <f t="shared" si="43"/>
        <v>104.08329997330682</v>
      </c>
      <c r="O202" s="34">
        <f t="shared" si="44"/>
        <v>0.14639001402715446</v>
      </c>
      <c r="P202" s="34">
        <f t="shared" si="45"/>
        <v>0.13877773329774243</v>
      </c>
      <c r="Q202" s="34">
        <f t="shared" si="46"/>
        <v>0.14516499298927033</v>
      </c>
      <c r="R202" s="32" t="s">
        <v>293</v>
      </c>
      <c r="S202" s="52">
        <f t="shared" si="39"/>
        <v>3</v>
      </c>
    </row>
    <row r="203" spans="1:19" s="35" customFormat="1" x14ac:dyDescent="0.25">
      <c r="A203" s="29">
        <v>206</v>
      </c>
      <c r="B203" s="29" t="s">
        <v>305</v>
      </c>
      <c r="C203" s="30">
        <v>1</v>
      </c>
      <c r="D203" s="31" t="s">
        <v>306</v>
      </c>
      <c r="E203" s="23"/>
      <c r="F203" s="23"/>
      <c r="G203" s="23"/>
      <c r="H203" s="47">
        <v>7900</v>
      </c>
      <c r="I203" s="48">
        <v>6000</v>
      </c>
      <c r="J203" s="48">
        <v>7500</v>
      </c>
      <c r="K203" s="32">
        <f t="shared" si="40"/>
        <v>7084</v>
      </c>
      <c r="L203" s="32">
        <f t="shared" si="41"/>
        <v>7500</v>
      </c>
      <c r="M203" s="33">
        <f t="shared" si="42"/>
        <v>7133</v>
      </c>
      <c r="N203" s="49">
        <f t="shared" si="43"/>
        <v>1001.6652800877788</v>
      </c>
      <c r="O203" s="34">
        <f t="shared" si="44"/>
        <v>0.14139826088195634</v>
      </c>
      <c r="P203" s="34">
        <f t="shared" si="45"/>
        <v>0.13355537067837051</v>
      </c>
      <c r="Q203" s="34">
        <f t="shared" si="46"/>
        <v>0.14042692837344439</v>
      </c>
      <c r="R203" s="32" t="s">
        <v>293</v>
      </c>
      <c r="S203" s="52">
        <f t="shared" si="39"/>
        <v>3</v>
      </c>
    </row>
    <row r="204" spans="1:19" s="35" customFormat="1" x14ac:dyDescent="0.25">
      <c r="A204" s="29">
        <v>207</v>
      </c>
      <c r="B204" s="29" t="s">
        <v>271</v>
      </c>
      <c r="C204" s="30">
        <v>1</v>
      </c>
      <c r="D204" s="31" t="s">
        <v>58</v>
      </c>
      <c r="E204" s="23"/>
      <c r="F204" s="23">
        <v>46800</v>
      </c>
      <c r="G204" s="23">
        <v>49000</v>
      </c>
      <c r="H204" s="47">
        <v>44900</v>
      </c>
      <c r="I204" s="48"/>
      <c r="J204" s="48"/>
      <c r="K204" s="32">
        <f t="shared" si="40"/>
        <v>46870</v>
      </c>
      <c r="L204" s="32">
        <f t="shared" si="41"/>
        <v>46800</v>
      </c>
      <c r="M204" s="33">
        <f t="shared" si="42"/>
        <v>46900</v>
      </c>
      <c r="N204" s="49">
        <f t="shared" si="43"/>
        <v>2051.8284528683189</v>
      </c>
      <c r="O204" s="34">
        <f t="shared" si="44"/>
        <v>4.3777009875577533E-2</v>
      </c>
      <c r="P204" s="34">
        <f t="shared" si="45"/>
        <v>4.3842488309152113E-2</v>
      </c>
      <c r="Q204" s="34">
        <f t="shared" si="46"/>
        <v>4.3749007523844752E-2</v>
      </c>
      <c r="R204" s="32" t="s">
        <v>293</v>
      </c>
      <c r="S204" s="52">
        <f t="shared" si="39"/>
        <v>3</v>
      </c>
    </row>
    <row r="205" spans="1:19" s="35" customFormat="1" x14ac:dyDescent="0.25">
      <c r="A205" s="29">
        <v>208</v>
      </c>
      <c r="B205" s="29" t="s">
        <v>272</v>
      </c>
      <c r="C205" s="30">
        <v>1</v>
      </c>
      <c r="D205" s="31" t="s">
        <v>58</v>
      </c>
      <c r="E205" s="23">
        <v>45000</v>
      </c>
      <c r="F205" s="23"/>
      <c r="G205" s="23"/>
      <c r="H205" s="47">
        <v>59990</v>
      </c>
      <c r="I205" s="48">
        <v>48000</v>
      </c>
      <c r="J205" s="48"/>
      <c r="K205" s="32">
        <f t="shared" si="40"/>
        <v>50603</v>
      </c>
      <c r="L205" s="32">
        <f t="shared" si="41"/>
        <v>48000</v>
      </c>
      <c r="M205" s="33">
        <f t="shared" si="42"/>
        <v>50997</v>
      </c>
      <c r="N205" s="49">
        <f t="shared" si="43"/>
        <v>7931.5845411451983</v>
      </c>
      <c r="O205" s="34">
        <f t="shared" si="44"/>
        <v>0.15674138966356141</v>
      </c>
      <c r="P205" s="34">
        <f t="shared" si="45"/>
        <v>0.16524134460719164</v>
      </c>
      <c r="Q205" s="34">
        <f t="shared" si="46"/>
        <v>0.15553041436055451</v>
      </c>
      <c r="R205" s="32" t="s">
        <v>293</v>
      </c>
      <c r="S205" s="52">
        <f t="shared" si="39"/>
        <v>3</v>
      </c>
    </row>
    <row r="206" spans="1:19" s="35" customFormat="1" x14ac:dyDescent="0.25">
      <c r="A206" s="29">
        <v>209</v>
      </c>
      <c r="B206" s="29" t="s">
        <v>273</v>
      </c>
      <c r="C206" s="30">
        <v>1</v>
      </c>
      <c r="D206" s="31" t="s">
        <v>58</v>
      </c>
      <c r="E206" s="23">
        <v>30000</v>
      </c>
      <c r="F206" s="23">
        <v>26800</v>
      </c>
      <c r="G206" s="23"/>
      <c r="H206" s="47">
        <v>27900</v>
      </c>
      <c r="I206" s="48"/>
      <c r="J206" s="48"/>
      <c r="K206" s="32">
        <f t="shared" si="40"/>
        <v>28202</v>
      </c>
      <c r="L206" s="32">
        <f t="shared" si="41"/>
        <v>27900</v>
      </c>
      <c r="M206" s="33">
        <f t="shared" si="42"/>
        <v>28233</v>
      </c>
      <c r="N206" s="49">
        <f t="shared" si="43"/>
        <v>1625.8331197676264</v>
      </c>
      <c r="O206" s="34">
        <f t="shared" si="44"/>
        <v>5.7649568107496857E-2</v>
      </c>
      <c r="P206" s="34">
        <f t="shared" si="45"/>
        <v>5.8273588522137147E-2</v>
      </c>
      <c r="Q206" s="34">
        <f t="shared" si="46"/>
        <v>5.7586268542755864E-2</v>
      </c>
      <c r="R206" s="32" t="s">
        <v>293</v>
      </c>
      <c r="S206" s="52">
        <f t="shared" si="39"/>
        <v>3</v>
      </c>
    </row>
    <row r="207" spans="1:19" s="35" customFormat="1" x14ac:dyDescent="0.25">
      <c r="A207" s="29">
        <v>210</v>
      </c>
      <c r="B207" s="29" t="s">
        <v>274</v>
      </c>
      <c r="C207" s="30">
        <v>1</v>
      </c>
      <c r="D207" s="31" t="s">
        <v>58</v>
      </c>
      <c r="E207" s="23">
        <v>9000</v>
      </c>
      <c r="F207" s="23">
        <v>7600</v>
      </c>
      <c r="G207" s="23">
        <v>8900</v>
      </c>
      <c r="H207" s="47"/>
      <c r="I207" s="48"/>
      <c r="J207" s="48"/>
      <c r="K207" s="32">
        <f t="shared" si="40"/>
        <v>8475</v>
      </c>
      <c r="L207" s="32">
        <f t="shared" si="41"/>
        <v>8900</v>
      </c>
      <c r="M207" s="33">
        <f t="shared" si="42"/>
        <v>8500</v>
      </c>
      <c r="N207" s="49">
        <f t="shared" si="43"/>
        <v>781.02496759066548</v>
      </c>
      <c r="O207" s="34">
        <f t="shared" si="44"/>
        <v>9.2156338358780593E-2</v>
      </c>
      <c r="P207" s="34">
        <f t="shared" si="45"/>
        <v>8.7755614336029825E-2</v>
      </c>
      <c r="Q207" s="34">
        <f t="shared" si="46"/>
        <v>9.1885290304784178E-2</v>
      </c>
      <c r="R207" s="32" t="s">
        <v>297</v>
      </c>
      <c r="S207" s="52">
        <f t="shared" si="39"/>
        <v>3</v>
      </c>
    </row>
    <row r="208" spans="1:19" s="35" customFormat="1" ht="31.2" x14ac:dyDescent="0.25">
      <c r="A208" s="29">
        <v>212</v>
      </c>
      <c r="B208" s="29" t="s">
        <v>307</v>
      </c>
      <c r="C208" s="30">
        <v>1</v>
      </c>
      <c r="D208" s="31" t="s">
        <v>277</v>
      </c>
      <c r="E208" s="23"/>
      <c r="F208" s="23"/>
      <c r="G208" s="23"/>
      <c r="H208" s="47">
        <v>3000</v>
      </c>
      <c r="I208" s="48">
        <v>4165</v>
      </c>
      <c r="J208" s="48">
        <v>3332</v>
      </c>
      <c r="K208" s="32">
        <f t="shared" si="40"/>
        <v>3466</v>
      </c>
      <c r="L208" s="32">
        <f t="shared" si="41"/>
        <v>3332</v>
      </c>
      <c r="M208" s="33">
        <f t="shared" si="42"/>
        <v>3499</v>
      </c>
      <c r="N208" s="49">
        <f t="shared" si="43"/>
        <v>600.18580456388668</v>
      </c>
      <c r="O208" s="34">
        <f t="shared" si="44"/>
        <v>0.17316382128213695</v>
      </c>
      <c r="P208" s="34">
        <f t="shared" si="45"/>
        <v>0.18012779248616045</v>
      </c>
      <c r="Q208" s="34">
        <f t="shared" si="46"/>
        <v>0.17153066720888444</v>
      </c>
      <c r="R208" s="32" t="s">
        <v>293</v>
      </c>
      <c r="S208" s="52">
        <f t="shared" si="39"/>
        <v>3</v>
      </c>
    </row>
    <row r="209" spans="1:19" s="35" customFormat="1" ht="31.2" x14ac:dyDescent="0.25">
      <c r="A209" s="29">
        <v>213</v>
      </c>
      <c r="B209" s="29" t="s">
        <v>308</v>
      </c>
      <c r="C209" s="30">
        <v>1</v>
      </c>
      <c r="D209" s="31" t="s">
        <v>277</v>
      </c>
      <c r="E209" s="23"/>
      <c r="F209" s="23"/>
      <c r="G209" s="23"/>
      <c r="H209" s="47">
        <v>4600</v>
      </c>
      <c r="I209" s="48">
        <v>5242</v>
      </c>
      <c r="J209" s="48">
        <v>5700</v>
      </c>
      <c r="K209" s="32">
        <f t="shared" si="40"/>
        <v>5161</v>
      </c>
      <c r="L209" s="32">
        <f t="shared" si="41"/>
        <v>5242</v>
      </c>
      <c r="M209" s="33">
        <f t="shared" si="42"/>
        <v>5181</v>
      </c>
      <c r="N209" s="49">
        <f t="shared" si="43"/>
        <v>552.55889580508369</v>
      </c>
      <c r="O209" s="34">
        <f t="shared" si="44"/>
        <v>0.10706430842958413</v>
      </c>
      <c r="P209" s="34">
        <f t="shared" si="45"/>
        <v>0.10540993815434638</v>
      </c>
      <c r="Q209" s="34">
        <f t="shared" si="46"/>
        <v>0.10665101250821921</v>
      </c>
      <c r="R209" s="32" t="s">
        <v>293</v>
      </c>
      <c r="S209" s="52">
        <f t="shared" si="39"/>
        <v>3</v>
      </c>
    </row>
    <row r="210" spans="1:19" s="35" customFormat="1" ht="31.2" x14ac:dyDescent="0.25">
      <c r="A210" s="29">
        <v>214</v>
      </c>
      <c r="B210" s="29" t="s">
        <v>309</v>
      </c>
      <c r="C210" s="30">
        <v>1</v>
      </c>
      <c r="D210" s="31" t="s">
        <v>277</v>
      </c>
      <c r="E210" s="23"/>
      <c r="F210" s="23"/>
      <c r="G210" s="23"/>
      <c r="H210" s="47">
        <v>4165</v>
      </c>
      <c r="I210" s="48">
        <v>4500</v>
      </c>
      <c r="J210" s="48">
        <v>5950</v>
      </c>
      <c r="K210" s="32">
        <f t="shared" si="40"/>
        <v>4813</v>
      </c>
      <c r="L210" s="32">
        <f t="shared" si="41"/>
        <v>4500</v>
      </c>
      <c r="M210" s="33">
        <f t="shared" si="42"/>
        <v>4872</v>
      </c>
      <c r="N210" s="49">
        <f t="shared" si="43"/>
        <v>948.76674337443751</v>
      </c>
      <c r="O210" s="34">
        <f t="shared" si="44"/>
        <v>0.19712585567721536</v>
      </c>
      <c r="P210" s="34">
        <f t="shared" si="45"/>
        <v>0.21083705408320833</v>
      </c>
      <c r="Q210" s="34">
        <f t="shared" si="46"/>
        <v>0.19473865832808651</v>
      </c>
      <c r="R210" s="32" t="s">
        <v>293</v>
      </c>
      <c r="S210" s="52">
        <f t="shared" si="39"/>
        <v>3</v>
      </c>
    </row>
    <row r="211" spans="1:19" s="35" customFormat="1" ht="31.2" x14ac:dyDescent="0.25">
      <c r="A211" s="29">
        <v>215</v>
      </c>
      <c r="B211" s="29" t="s">
        <v>280</v>
      </c>
      <c r="C211" s="30">
        <v>1</v>
      </c>
      <c r="D211" s="31" t="s">
        <v>277</v>
      </c>
      <c r="E211" s="23">
        <v>10000</v>
      </c>
      <c r="F211" s="23"/>
      <c r="G211" s="23">
        <v>11400</v>
      </c>
      <c r="H211" s="47">
        <v>8700</v>
      </c>
      <c r="I211" s="48"/>
      <c r="J211" s="48"/>
      <c r="K211" s="32">
        <f t="shared" si="40"/>
        <v>9973</v>
      </c>
      <c r="L211" s="32">
        <f t="shared" si="41"/>
        <v>10000</v>
      </c>
      <c r="M211" s="33">
        <f t="shared" si="42"/>
        <v>10033</v>
      </c>
      <c r="N211" s="49">
        <f t="shared" si="43"/>
        <v>1350.3086067019433</v>
      </c>
      <c r="O211" s="34">
        <f t="shared" si="44"/>
        <v>0.1353964310339861</v>
      </c>
      <c r="P211" s="34">
        <f t="shared" si="45"/>
        <v>0.13503086067019432</v>
      </c>
      <c r="Q211" s="34">
        <f t="shared" si="46"/>
        <v>0.13458672447941228</v>
      </c>
      <c r="R211" s="32" t="s">
        <v>293</v>
      </c>
      <c r="S211" s="52">
        <f t="shared" si="39"/>
        <v>3</v>
      </c>
    </row>
    <row r="212" spans="1:19" s="35" customFormat="1" ht="31.2" x14ac:dyDescent="0.25">
      <c r="A212" s="29">
        <v>216</v>
      </c>
      <c r="B212" s="29" t="s">
        <v>281</v>
      </c>
      <c r="C212" s="30">
        <v>1</v>
      </c>
      <c r="D212" s="31" t="s">
        <v>58</v>
      </c>
      <c r="E212" s="23">
        <v>15000</v>
      </c>
      <c r="F212" s="23">
        <v>18900</v>
      </c>
      <c r="G212" s="23">
        <v>22400</v>
      </c>
      <c r="H212" s="47"/>
      <c r="I212" s="48"/>
      <c r="J212" s="48"/>
      <c r="K212" s="32">
        <f t="shared" si="40"/>
        <v>18518</v>
      </c>
      <c r="L212" s="32">
        <f t="shared" si="41"/>
        <v>18900</v>
      </c>
      <c r="M212" s="33">
        <f t="shared" si="42"/>
        <v>18767</v>
      </c>
      <c r="N212" s="49">
        <f t="shared" si="43"/>
        <v>3701.801363300483</v>
      </c>
      <c r="O212" s="34">
        <f t="shared" si="44"/>
        <v>0.19990287089861125</v>
      </c>
      <c r="P212" s="34">
        <f t="shared" si="45"/>
        <v>0.19586250599473454</v>
      </c>
      <c r="Q212" s="34">
        <f t="shared" si="46"/>
        <v>0.19725056552994527</v>
      </c>
      <c r="R212" s="32" t="s">
        <v>297</v>
      </c>
      <c r="S212" s="52">
        <f t="shared" si="39"/>
        <v>3</v>
      </c>
    </row>
    <row r="213" spans="1:19" s="35" customFormat="1" x14ac:dyDescent="0.25">
      <c r="A213" s="29">
        <v>217</v>
      </c>
      <c r="B213" s="29" t="s">
        <v>282</v>
      </c>
      <c r="C213" s="30">
        <v>1</v>
      </c>
      <c r="D213" s="31" t="s">
        <v>58</v>
      </c>
      <c r="E213" s="23">
        <v>4000</v>
      </c>
      <c r="F213" s="23"/>
      <c r="G213" s="23"/>
      <c r="H213" s="47">
        <v>4250</v>
      </c>
      <c r="I213" s="48">
        <v>4990</v>
      </c>
      <c r="J213" s="48"/>
      <c r="K213" s="32">
        <f t="shared" si="40"/>
        <v>4394</v>
      </c>
      <c r="L213" s="32">
        <f t="shared" si="41"/>
        <v>4250</v>
      </c>
      <c r="M213" s="33">
        <f t="shared" si="42"/>
        <v>4413</v>
      </c>
      <c r="N213" s="49">
        <f t="shared" si="43"/>
        <v>514.8138822267066</v>
      </c>
      <c r="O213" s="34">
        <f t="shared" si="44"/>
        <v>0.11716292267335153</v>
      </c>
      <c r="P213" s="34">
        <f t="shared" si="45"/>
        <v>0.12113267817098979</v>
      </c>
      <c r="Q213" s="34">
        <f t="shared" si="46"/>
        <v>0.11665848226301985</v>
      </c>
      <c r="R213" s="32" t="s">
        <v>293</v>
      </c>
      <c r="S213" s="52">
        <f t="shared" si="39"/>
        <v>3</v>
      </c>
    </row>
    <row r="214" spans="1:19" s="35" customFormat="1" x14ac:dyDescent="0.25">
      <c r="A214" s="29">
        <v>218</v>
      </c>
      <c r="B214" s="29" t="s">
        <v>283</v>
      </c>
      <c r="C214" s="30">
        <v>1</v>
      </c>
      <c r="D214" s="31" t="s">
        <v>58</v>
      </c>
      <c r="E214" s="23"/>
      <c r="F214" s="23">
        <v>64000</v>
      </c>
      <c r="G214" s="23">
        <v>62900</v>
      </c>
      <c r="H214" s="47">
        <v>46900</v>
      </c>
      <c r="I214" s="48"/>
      <c r="J214" s="48"/>
      <c r="K214" s="32">
        <f t="shared" si="40"/>
        <v>57368</v>
      </c>
      <c r="L214" s="32">
        <f t="shared" si="41"/>
        <v>62900</v>
      </c>
      <c r="M214" s="33">
        <f t="shared" si="42"/>
        <v>57933</v>
      </c>
      <c r="N214" s="49">
        <f t="shared" si="43"/>
        <v>9570.9630306115487</v>
      </c>
      <c r="O214" s="34">
        <f t="shared" si="44"/>
        <v>0.16683452500717383</v>
      </c>
      <c r="P214" s="34">
        <f t="shared" si="45"/>
        <v>0.15216157441353814</v>
      </c>
      <c r="Q214" s="34">
        <f t="shared" si="46"/>
        <v>0.16520744706145976</v>
      </c>
      <c r="R214" s="32" t="s">
        <v>293</v>
      </c>
      <c r="S214" s="52">
        <f t="shared" si="39"/>
        <v>3</v>
      </c>
    </row>
    <row r="215" spans="1:19" s="35" customFormat="1" x14ac:dyDescent="0.25">
      <c r="A215" s="29">
        <v>219</v>
      </c>
      <c r="B215" s="29" t="s">
        <v>284</v>
      </c>
      <c r="C215" s="30">
        <v>1</v>
      </c>
      <c r="D215" s="31" t="s">
        <v>58</v>
      </c>
      <c r="E215" s="23"/>
      <c r="F215" s="23">
        <v>92000</v>
      </c>
      <c r="G215" s="23">
        <v>94400</v>
      </c>
      <c r="H215" s="47">
        <v>107190</v>
      </c>
      <c r="I215" s="48"/>
      <c r="J215" s="48"/>
      <c r="K215" s="32">
        <f t="shared" si="40"/>
        <v>97642</v>
      </c>
      <c r="L215" s="32">
        <f t="shared" si="41"/>
        <v>94400</v>
      </c>
      <c r="M215" s="33">
        <f t="shared" si="42"/>
        <v>97863</v>
      </c>
      <c r="N215" s="49">
        <f t="shared" si="43"/>
        <v>8165.7843060745454</v>
      </c>
      <c r="O215" s="34">
        <f>$N215/K215</f>
        <v>8.3629834559662289E-2</v>
      </c>
      <c r="P215" s="34">
        <f t="shared" si="45"/>
        <v>8.6501952394857473E-2</v>
      </c>
      <c r="Q215" s="34">
        <f t="shared" si="46"/>
        <v>8.3440976733541228E-2</v>
      </c>
      <c r="R215" s="32" t="s">
        <v>293</v>
      </c>
      <c r="S215" s="52">
        <f t="shared" si="39"/>
        <v>3</v>
      </c>
    </row>
    <row r="216" spans="1:19" s="35" customFormat="1" x14ac:dyDescent="0.25">
      <c r="A216" s="29">
        <v>220</v>
      </c>
      <c r="B216" s="29" t="s">
        <v>285</v>
      </c>
      <c r="C216" s="30">
        <v>1</v>
      </c>
      <c r="D216" s="31" t="s">
        <v>58</v>
      </c>
      <c r="E216" s="23">
        <v>800</v>
      </c>
      <c r="F216" s="23">
        <v>650</v>
      </c>
      <c r="G216" s="23">
        <v>500</v>
      </c>
      <c r="H216" s="47"/>
      <c r="I216" s="48"/>
      <c r="J216" s="48"/>
      <c r="K216" s="32">
        <f t="shared" si="40"/>
        <v>638</v>
      </c>
      <c r="L216" s="32">
        <f t="shared" si="41"/>
        <v>650</v>
      </c>
      <c r="M216" s="33">
        <f t="shared" si="42"/>
        <v>650</v>
      </c>
      <c r="N216" s="49">
        <f t="shared" si="43"/>
        <v>150</v>
      </c>
      <c r="O216" s="34">
        <f t="shared" si="44"/>
        <v>0.23510971786833856</v>
      </c>
      <c r="P216" s="34">
        <f t="shared" si="45"/>
        <v>0.23076923076923078</v>
      </c>
      <c r="Q216" s="34">
        <f t="shared" si="46"/>
        <v>0.23076923076923078</v>
      </c>
      <c r="R216" s="32" t="s">
        <v>297</v>
      </c>
      <c r="S216" s="52">
        <f t="shared" si="39"/>
        <v>3</v>
      </c>
    </row>
    <row r="217" spans="1:19" s="35" customFormat="1" x14ac:dyDescent="0.25">
      <c r="A217" s="29">
        <v>221</v>
      </c>
      <c r="B217" s="29" t="s">
        <v>286</v>
      </c>
      <c r="C217" s="30">
        <v>1</v>
      </c>
      <c r="D217" s="31" t="s">
        <v>58</v>
      </c>
      <c r="E217" s="23"/>
      <c r="F217" s="23">
        <v>42300</v>
      </c>
      <c r="G217" s="23">
        <v>51700</v>
      </c>
      <c r="H217" s="47">
        <v>37950</v>
      </c>
      <c r="I217" s="48"/>
      <c r="J217" s="48"/>
      <c r="K217" s="32">
        <f t="shared" si="40"/>
        <v>43620</v>
      </c>
      <c r="L217" s="32">
        <f t="shared" si="41"/>
        <v>42300</v>
      </c>
      <c r="M217" s="33">
        <f t="shared" si="42"/>
        <v>43983</v>
      </c>
      <c r="N217" s="49">
        <f t="shared" si="43"/>
        <v>7027.8612204093424</v>
      </c>
      <c r="O217" s="34">
        <f t="shared" si="44"/>
        <v>0.1611155713069542</v>
      </c>
      <c r="P217" s="34">
        <f t="shared" si="45"/>
        <v>0.16614329126263222</v>
      </c>
      <c r="Q217" s="34">
        <f t="shared" si="46"/>
        <v>0.15978585408929227</v>
      </c>
      <c r="R217" s="32" t="s">
        <v>293</v>
      </c>
      <c r="S217" s="52">
        <f t="shared" si="39"/>
        <v>3</v>
      </c>
    </row>
    <row r="218" spans="1:19" s="35" customFormat="1" x14ac:dyDescent="0.25">
      <c r="A218" s="29">
        <v>222</v>
      </c>
      <c r="B218" s="29" t="s">
        <v>310</v>
      </c>
      <c r="C218" s="30">
        <v>1</v>
      </c>
      <c r="D218" s="31" t="s">
        <v>58</v>
      </c>
      <c r="E218" s="23"/>
      <c r="F218" s="23"/>
      <c r="G218" s="23"/>
      <c r="H218" s="47">
        <v>5900</v>
      </c>
      <c r="I218" s="48">
        <v>6900</v>
      </c>
      <c r="J218" s="48">
        <v>6483</v>
      </c>
      <c r="K218" s="32">
        <f t="shared" si="40"/>
        <v>6414</v>
      </c>
      <c r="L218" s="32">
        <f t="shared" si="41"/>
        <v>6483</v>
      </c>
      <c r="M218" s="33">
        <f t="shared" si="42"/>
        <v>6428</v>
      </c>
      <c r="N218" s="49">
        <f t="shared" si="43"/>
        <v>502.29108426621838</v>
      </c>
      <c r="O218" s="34">
        <f t="shared" si="44"/>
        <v>7.8311675127255745E-2</v>
      </c>
      <c r="P218" s="34">
        <f t="shared" si="45"/>
        <v>7.7478186683050801E-2</v>
      </c>
      <c r="Q218" s="34">
        <f t="shared" si="46"/>
        <v>7.8141114540482018E-2</v>
      </c>
      <c r="R218" s="32" t="s">
        <v>293</v>
      </c>
      <c r="S218" s="52">
        <f t="shared" si="39"/>
        <v>3</v>
      </c>
    </row>
    <row r="219" spans="1:19" s="35" customFormat="1" x14ac:dyDescent="0.25">
      <c r="A219" s="29">
        <v>223</v>
      </c>
      <c r="B219" s="29" t="s">
        <v>288</v>
      </c>
      <c r="C219" s="30">
        <v>1</v>
      </c>
      <c r="D219" s="31" t="s">
        <v>58</v>
      </c>
      <c r="E219" s="23"/>
      <c r="F219" s="23">
        <v>6000</v>
      </c>
      <c r="G219" s="23"/>
      <c r="H219" s="47">
        <v>5900</v>
      </c>
      <c r="I219" s="48">
        <v>7000</v>
      </c>
      <c r="J219" s="48"/>
      <c r="K219" s="32">
        <f t="shared" si="40"/>
        <v>6281</v>
      </c>
      <c r="L219" s="32">
        <f t="shared" si="41"/>
        <v>6000</v>
      </c>
      <c r="M219" s="33">
        <f t="shared" si="42"/>
        <v>6300</v>
      </c>
      <c r="N219" s="49">
        <f t="shared" si="43"/>
        <v>608.27625302982199</v>
      </c>
      <c r="O219" s="34">
        <f t="shared" si="44"/>
        <v>9.6843854964149337E-2</v>
      </c>
      <c r="P219" s="34">
        <f t="shared" si="45"/>
        <v>0.10137937550497034</v>
      </c>
      <c r="Q219" s="34">
        <f t="shared" si="46"/>
        <v>9.6551786195209835E-2</v>
      </c>
      <c r="R219" s="32" t="s">
        <v>293</v>
      </c>
      <c r="S219" s="52">
        <f t="shared" si="39"/>
        <v>3</v>
      </c>
    </row>
    <row r="220" spans="1:19" s="35" customFormat="1" ht="31.2" x14ac:dyDescent="0.25">
      <c r="A220" s="29">
        <v>224</v>
      </c>
      <c r="B220" s="29" t="s">
        <v>318</v>
      </c>
      <c r="C220" s="30">
        <v>1</v>
      </c>
      <c r="D220" s="31" t="s">
        <v>58</v>
      </c>
      <c r="E220" s="23"/>
      <c r="F220" s="23"/>
      <c r="G220" s="23"/>
      <c r="H220" s="47">
        <v>29000</v>
      </c>
      <c r="I220" s="48">
        <v>28800</v>
      </c>
      <c r="J220" s="48">
        <v>29900</v>
      </c>
      <c r="K220" s="32">
        <f>ROUND(GEOMEAN(E220:J220),0)</f>
        <v>29229</v>
      </c>
      <c r="L220" s="32">
        <f t="shared" ref="L220" si="47">ROUND(MEDIAN(E220:J220),0)</f>
        <v>29000</v>
      </c>
      <c r="M220" s="33">
        <f t="shared" ref="M220" si="48">ROUND(AVERAGE(E220:J220),0)</f>
        <v>29233</v>
      </c>
      <c r="N220" s="49">
        <f t="shared" ref="N220" si="49">+STDEV(E220:J220)</f>
        <v>585.94652770823154</v>
      </c>
      <c r="O220" s="34">
        <f t="shared" ref="O220" si="50">$N220/K220</f>
        <v>2.0046752461877981E-2</v>
      </c>
      <c r="P220" s="34">
        <f t="shared" ref="P220" si="51">$N220/L220</f>
        <v>2.0205052679594191E-2</v>
      </c>
      <c r="Q220" s="34">
        <f t="shared" ref="Q220" si="52">$N220/M220</f>
        <v>2.0044009431403945E-2</v>
      </c>
      <c r="R220" s="32" t="s">
        <v>319</v>
      </c>
      <c r="S220" s="52">
        <f t="shared" ref="S220" si="53">COUNT(E220:J220)</f>
        <v>3</v>
      </c>
    </row>
    <row r="221" spans="1:19" x14ac:dyDescent="0.25">
      <c r="K221" s="56">
        <f>SUM(K3:K220)</f>
        <v>8873927</v>
      </c>
      <c r="L221" s="55">
        <f t="shared" ref="L221:M221" si="54">SUM(L3:L220)</f>
        <v>9029422</v>
      </c>
      <c r="M221" s="55">
        <f t="shared" si="54"/>
        <v>8952636</v>
      </c>
    </row>
    <row r="223" spans="1:19" x14ac:dyDescent="0.25">
      <c r="K223" s="57" t="s">
        <v>320</v>
      </c>
      <c r="L223" s="58">
        <f>MIN(K221:M221)</f>
        <v>8873927</v>
      </c>
    </row>
    <row r="1048571" spans="18:18" x14ac:dyDescent="0.25">
      <c r="R1048571" s="35"/>
    </row>
  </sheetData>
  <autoFilter ref="A2:S2" xr:uid="{1C6C8316-5114-A44C-8F7A-A0E630553E34}"/>
  <mergeCells count="4">
    <mergeCell ref="A1:D1"/>
    <mergeCell ref="E1:J1"/>
    <mergeCell ref="K1:M1"/>
    <mergeCell ref="O1:Q1"/>
  </mergeCells>
  <conditionalFormatting sqref="B1:B1048576">
    <cfRule type="duplicateValues" dxfId="2" priority="2"/>
  </conditionalFormatting>
  <printOptions horizontalCentered="1" verticalCentered="1"/>
  <pageMargins left="0" right="0" top="0.59055118110236204" bottom="0.59055118110236204" header="0" footer="0"/>
  <pageSetup scale="3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43907-CFA5-974C-85EE-F70D8F99296C}">
  <sheetPr>
    <pageSetUpPr fitToPage="1"/>
  </sheetPr>
  <dimension ref="A1:N226"/>
  <sheetViews>
    <sheetView showGridLines="0" zoomScale="90" zoomScaleNormal="90" zoomScaleSheetLayoutView="100" workbookViewId="0">
      <pane ySplit="2" topLeftCell="A3" activePane="bottomLeft" state="frozen"/>
      <selection activeCell="C25" sqref="C25"/>
      <selection pane="bottomLeft" activeCell="G94" sqref="G94"/>
    </sheetView>
  </sheetViews>
  <sheetFormatPr baseColWidth="10" defaultColWidth="7.33203125" defaultRowHeight="13.8" x14ac:dyDescent="0.25"/>
  <cols>
    <col min="1" max="1" width="5.33203125" style="13" customWidth="1"/>
    <col min="2" max="2" width="63.77734375" style="13" customWidth="1"/>
    <col min="3" max="3" width="8.77734375" style="18" bestFit="1" customWidth="1"/>
    <col min="4" max="4" width="17.77734375" style="18" bestFit="1" customWidth="1"/>
    <col min="5" max="7" width="15.6640625" style="21" customWidth="1"/>
    <col min="8" max="12" width="15.6640625" style="20" customWidth="1"/>
    <col min="13" max="16384" width="7.33203125" style="13"/>
  </cols>
  <sheetData>
    <row r="1" spans="1:14" s="16" customFormat="1" ht="31.05" customHeight="1" x14ac:dyDescent="0.25">
      <c r="A1" s="64" t="s">
        <v>0</v>
      </c>
      <c r="B1" s="64"/>
      <c r="C1" s="64"/>
      <c r="D1" s="64"/>
      <c r="E1" s="65" t="s">
        <v>1</v>
      </c>
      <c r="F1" s="65"/>
      <c r="G1" s="65"/>
      <c r="H1" s="66" t="s">
        <v>2</v>
      </c>
      <c r="I1" s="67"/>
      <c r="J1" s="68"/>
      <c r="K1" s="43" t="s">
        <v>6</v>
      </c>
      <c r="L1" s="69" t="s">
        <v>7</v>
      </c>
      <c r="M1" s="70"/>
      <c r="N1" s="70"/>
    </row>
    <row r="2" spans="1:14" s="17" customFormat="1" ht="93.6" x14ac:dyDescent="0.25">
      <c r="A2" s="45" t="s">
        <v>3</v>
      </c>
      <c r="B2" s="46" t="s">
        <v>56</v>
      </c>
      <c r="C2" s="46" t="s">
        <v>55</v>
      </c>
      <c r="D2" s="46" t="s">
        <v>4</v>
      </c>
      <c r="E2" s="26" t="s">
        <v>289</v>
      </c>
      <c r="F2" s="27" t="s">
        <v>290</v>
      </c>
      <c r="G2" s="28" t="s">
        <v>314</v>
      </c>
      <c r="H2" s="25" t="s">
        <v>5</v>
      </c>
      <c r="I2" s="25" t="s">
        <v>8</v>
      </c>
      <c r="J2" s="25" t="s">
        <v>9</v>
      </c>
      <c r="K2" s="14" t="s">
        <v>6</v>
      </c>
      <c r="L2" s="25" t="s">
        <v>5</v>
      </c>
      <c r="M2" s="25" t="s">
        <v>8</v>
      </c>
      <c r="N2" s="25" t="s">
        <v>9</v>
      </c>
    </row>
    <row r="3" spans="1:14" s="19" customFormat="1" ht="46.8" x14ac:dyDescent="0.25">
      <c r="A3" s="29">
        <v>1</v>
      </c>
      <c r="B3" s="29" t="s">
        <v>57</v>
      </c>
      <c r="C3" s="30">
        <v>1</v>
      </c>
      <c r="D3" s="31" t="s">
        <v>58</v>
      </c>
      <c r="E3" s="23">
        <v>7500</v>
      </c>
      <c r="F3" s="23">
        <v>13200</v>
      </c>
      <c r="G3" s="47">
        <v>11400</v>
      </c>
      <c r="H3" s="32">
        <f t="shared" ref="H3:H66" si="0">GEOMEAN(E3:G3)</f>
        <v>10411.501083275703</v>
      </c>
      <c r="I3" s="32">
        <f t="shared" ref="I3:I66" si="1">MEDIAN(E3:G3)</f>
        <v>11400</v>
      </c>
      <c r="J3" s="33">
        <f t="shared" ref="J3:J66" si="2">AVERAGE(E3:G3)</f>
        <v>10700</v>
      </c>
      <c r="K3" s="15">
        <f t="shared" ref="K3:K66" si="3">+STDEV(E3:G3)</f>
        <v>2913.7604568666929</v>
      </c>
      <c r="L3" s="34">
        <f t="shared" ref="L3:L34" si="4">$K3/H3</f>
        <v>0.27985978520879673</v>
      </c>
      <c r="M3" s="34">
        <f t="shared" ref="M3:M34" si="5">$K3/I3</f>
        <v>0.25559302253216604</v>
      </c>
      <c r="N3" s="34">
        <f t="shared" ref="N3:N34" si="6">$K3/J3</f>
        <v>0.27231406138941056</v>
      </c>
    </row>
    <row r="4" spans="1:14" s="19" customFormat="1" ht="15.6" x14ac:dyDescent="0.25">
      <c r="A4" s="29">
        <v>2</v>
      </c>
      <c r="B4" s="29" t="s">
        <v>59</v>
      </c>
      <c r="C4" s="30">
        <v>1</v>
      </c>
      <c r="D4" s="31" t="s">
        <v>58</v>
      </c>
      <c r="E4" s="23">
        <v>5800</v>
      </c>
      <c r="F4" s="23">
        <v>5900</v>
      </c>
      <c r="G4" s="47">
        <v>4200</v>
      </c>
      <c r="H4" s="32">
        <f t="shared" si="0"/>
        <v>5238.1319215586554</v>
      </c>
      <c r="I4" s="32">
        <f t="shared" si="1"/>
        <v>5800</v>
      </c>
      <c r="J4" s="33">
        <f t="shared" si="2"/>
        <v>5300</v>
      </c>
      <c r="K4" s="15">
        <f t="shared" si="3"/>
        <v>953.93920141694559</v>
      </c>
      <c r="L4" s="34">
        <f t="shared" si="4"/>
        <v>0.18211439034034332</v>
      </c>
      <c r="M4" s="34">
        <f t="shared" si="5"/>
        <v>0.16447227610636994</v>
      </c>
      <c r="N4" s="34">
        <f t="shared" si="6"/>
        <v>0.17998852856923503</v>
      </c>
    </row>
    <row r="5" spans="1:14" s="19" customFormat="1" ht="15.6" x14ac:dyDescent="0.25">
      <c r="A5" s="29">
        <v>3</v>
      </c>
      <c r="B5" s="29" t="s">
        <v>60</v>
      </c>
      <c r="C5" s="30">
        <v>1</v>
      </c>
      <c r="D5" s="31" t="s">
        <v>58</v>
      </c>
      <c r="E5" s="23">
        <v>6000</v>
      </c>
      <c r="F5" s="23">
        <v>2500</v>
      </c>
      <c r="G5" s="47">
        <v>22600</v>
      </c>
      <c r="H5" s="32">
        <f t="shared" si="0"/>
        <v>6972.6826489400601</v>
      </c>
      <c r="I5" s="32">
        <f t="shared" si="1"/>
        <v>6000</v>
      </c>
      <c r="J5" s="33">
        <f t="shared" si="2"/>
        <v>10366.666666666666</v>
      </c>
      <c r="K5" s="15">
        <f t="shared" si="3"/>
        <v>10737.938970460455</v>
      </c>
      <c r="L5" s="34">
        <f t="shared" si="4"/>
        <v>1.5400011030320968</v>
      </c>
      <c r="M5" s="34">
        <f t="shared" si="5"/>
        <v>1.7896564950767424</v>
      </c>
      <c r="N5" s="34">
        <f t="shared" si="6"/>
        <v>1.0358140485974716</v>
      </c>
    </row>
    <row r="6" spans="1:14" s="19" customFormat="1" ht="15.6" x14ac:dyDescent="0.25">
      <c r="A6" s="29">
        <v>4</v>
      </c>
      <c r="B6" s="29" t="s">
        <v>61</v>
      </c>
      <c r="C6" s="30">
        <v>1</v>
      </c>
      <c r="D6" s="31" t="s">
        <v>58</v>
      </c>
      <c r="E6" s="23">
        <v>6000</v>
      </c>
      <c r="F6" s="23">
        <v>2500</v>
      </c>
      <c r="G6" s="47">
        <v>8500</v>
      </c>
      <c r="H6" s="32">
        <f t="shared" si="0"/>
        <v>5033.1135478005644</v>
      </c>
      <c r="I6" s="32">
        <f t="shared" si="1"/>
        <v>6000</v>
      </c>
      <c r="J6" s="33">
        <f t="shared" si="2"/>
        <v>5666.666666666667</v>
      </c>
      <c r="K6" s="15">
        <f t="shared" si="3"/>
        <v>3013.8568866708547</v>
      </c>
      <c r="L6" s="34">
        <f t="shared" si="4"/>
        <v>0.59880566135605839</v>
      </c>
      <c r="M6" s="34">
        <f t="shared" si="5"/>
        <v>0.50230948111180906</v>
      </c>
      <c r="N6" s="34">
        <f t="shared" si="6"/>
        <v>0.53185709764779787</v>
      </c>
    </row>
    <row r="7" spans="1:14" s="19" customFormat="1" ht="15.6" x14ac:dyDescent="0.25">
      <c r="A7" s="29">
        <v>5</v>
      </c>
      <c r="B7" s="29" t="s">
        <v>62</v>
      </c>
      <c r="C7" s="30">
        <v>1</v>
      </c>
      <c r="D7" s="31" t="s">
        <v>58</v>
      </c>
      <c r="E7" s="23">
        <v>5000</v>
      </c>
      <c r="F7" s="23">
        <v>2100</v>
      </c>
      <c r="G7" s="47">
        <v>6300</v>
      </c>
      <c r="H7" s="32">
        <f t="shared" si="0"/>
        <v>4044.2992496637753</v>
      </c>
      <c r="I7" s="32">
        <f t="shared" si="1"/>
        <v>5000</v>
      </c>
      <c r="J7" s="33">
        <f t="shared" si="2"/>
        <v>4466.666666666667</v>
      </c>
      <c r="K7" s="15">
        <f t="shared" si="3"/>
        <v>2150.1937897160183</v>
      </c>
      <c r="L7" s="34">
        <f t="shared" si="4"/>
        <v>0.53166040813987137</v>
      </c>
      <c r="M7" s="34">
        <f t="shared" si="5"/>
        <v>0.43003875794320368</v>
      </c>
      <c r="N7" s="34">
        <f t="shared" si="6"/>
        <v>0.48138666933940705</v>
      </c>
    </row>
    <row r="8" spans="1:14" s="19" customFormat="1" ht="15.6" x14ac:dyDescent="0.25">
      <c r="A8" s="29">
        <v>6</v>
      </c>
      <c r="B8" s="29" t="s">
        <v>63</v>
      </c>
      <c r="C8" s="30">
        <v>1</v>
      </c>
      <c r="D8" s="31" t="s">
        <v>58</v>
      </c>
      <c r="E8" s="23">
        <v>800</v>
      </c>
      <c r="F8" s="23">
        <v>600</v>
      </c>
      <c r="G8" s="47">
        <v>800</v>
      </c>
      <c r="H8" s="32">
        <f t="shared" si="0"/>
        <v>726.84823713285584</v>
      </c>
      <c r="I8" s="32">
        <f t="shared" si="1"/>
        <v>800</v>
      </c>
      <c r="J8" s="33">
        <f t="shared" si="2"/>
        <v>733.33333333333337</v>
      </c>
      <c r="K8" s="15">
        <f t="shared" si="3"/>
        <v>115.47005383792532</v>
      </c>
      <c r="L8" s="34">
        <f t="shared" si="4"/>
        <v>0.15886404883282298</v>
      </c>
      <c r="M8" s="34">
        <f t="shared" si="5"/>
        <v>0.14433756729740665</v>
      </c>
      <c r="N8" s="34">
        <f t="shared" si="6"/>
        <v>0.15745916432444362</v>
      </c>
    </row>
    <row r="9" spans="1:14" s="19" customFormat="1" ht="31.2" x14ac:dyDescent="0.25">
      <c r="A9" s="29">
        <v>7</v>
      </c>
      <c r="B9" s="29" t="s">
        <v>64</v>
      </c>
      <c r="C9" s="30">
        <v>1</v>
      </c>
      <c r="D9" s="31" t="s">
        <v>58</v>
      </c>
      <c r="E9" s="23">
        <v>10000</v>
      </c>
      <c r="F9" s="23">
        <v>9500</v>
      </c>
      <c r="G9" s="47">
        <v>14300</v>
      </c>
      <c r="H9" s="32">
        <f t="shared" si="0"/>
        <v>11075.241736931959</v>
      </c>
      <c r="I9" s="32">
        <f t="shared" si="1"/>
        <v>10000</v>
      </c>
      <c r="J9" s="33">
        <f t="shared" si="2"/>
        <v>11266.666666666666</v>
      </c>
      <c r="K9" s="15">
        <f t="shared" si="3"/>
        <v>2638.8128644019725</v>
      </c>
      <c r="L9" s="34">
        <f t="shared" si="4"/>
        <v>0.23826232664542915</v>
      </c>
      <c r="M9" s="34">
        <f t="shared" si="5"/>
        <v>0.26388128644019726</v>
      </c>
      <c r="N9" s="34">
        <f t="shared" si="6"/>
        <v>0.23421415956230526</v>
      </c>
    </row>
    <row r="10" spans="1:14" s="19" customFormat="1" ht="31.2" x14ac:dyDescent="0.25">
      <c r="A10" s="29">
        <v>8</v>
      </c>
      <c r="B10" s="36" t="s">
        <v>65</v>
      </c>
      <c r="C10" s="30">
        <v>1</v>
      </c>
      <c r="D10" s="31" t="s">
        <v>58</v>
      </c>
      <c r="E10" s="23">
        <v>23000</v>
      </c>
      <c r="F10" s="23">
        <v>28800</v>
      </c>
      <c r="G10" s="47">
        <v>36260</v>
      </c>
      <c r="H10" s="32">
        <f t="shared" si="0"/>
        <v>28852.450714783325</v>
      </c>
      <c r="I10" s="32">
        <f t="shared" si="1"/>
        <v>28800</v>
      </c>
      <c r="J10" s="33">
        <f t="shared" si="2"/>
        <v>29353.333333333332</v>
      </c>
      <c r="K10" s="15">
        <f t="shared" si="3"/>
        <v>6647.2951892730971</v>
      </c>
      <c r="L10" s="34">
        <f t="shared" si="4"/>
        <v>0.23038927455362318</v>
      </c>
      <c r="M10" s="34">
        <f t="shared" si="5"/>
        <v>0.2308088607386492</v>
      </c>
      <c r="N10" s="34">
        <f t="shared" si="6"/>
        <v>0.2264579328619043</v>
      </c>
    </row>
    <row r="11" spans="1:14" s="19" customFormat="1" ht="15.6" x14ac:dyDescent="0.25">
      <c r="A11" s="29">
        <v>9</v>
      </c>
      <c r="B11" s="36" t="s">
        <v>66</v>
      </c>
      <c r="C11" s="30">
        <v>1</v>
      </c>
      <c r="D11" s="31" t="s">
        <v>58</v>
      </c>
      <c r="E11" s="23">
        <v>12000</v>
      </c>
      <c r="F11" s="23">
        <v>4400</v>
      </c>
      <c r="G11" s="47">
        <v>27900</v>
      </c>
      <c r="H11" s="32">
        <f t="shared" si="0"/>
        <v>11378.352270434927</v>
      </c>
      <c r="I11" s="32">
        <f t="shared" si="1"/>
        <v>12000</v>
      </c>
      <c r="J11" s="33">
        <f t="shared" si="2"/>
        <v>14766.666666666666</v>
      </c>
      <c r="K11" s="15">
        <f t="shared" si="3"/>
        <v>11991.802755771681</v>
      </c>
      <c r="L11" s="34">
        <f t="shared" si="4"/>
        <v>1.0539138243180184</v>
      </c>
      <c r="M11" s="34">
        <f t="shared" si="5"/>
        <v>0.99931689631430676</v>
      </c>
      <c r="N11" s="34">
        <f t="shared" si="6"/>
        <v>0.8120859654021455</v>
      </c>
    </row>
    <row r="12" spans="1:14" s="19" customFormat="1" ht="15.6" x14ac:dyDescent="0.25">
      <c r="A12" s="29">
        <v>10</v>
      </c>
      <c r="B12" s="36" t="s">
        <v>67</v>
      </c>
      <c r="C12" s="30">
        <v>1</v>
      </c>
      <c r="D12" s="31" t="s">
        <v>58</v>
      </c>
      <c r="E12" s="23">
        <v>35000</v>
      </c>
      <c r="F12" s="23">
        <v>31400</v>
      </c>
      <c r="G12" s="47">
        <v>44400</v>
      </c>
      <c r="H12" s="32">
        <f t="shared" si="0"/>
        <v>36542.104411281507</v>
      </c>
      <c r="I12" s="32">
        <f t="shared" si="1"/>
        <v>35000</v>
      </c>
      <c r="J12" s="33">
        <f t="shared" si="2"/>
        <v>36933.333333333336</v>
      </c>
      <c r="K12" s="15">
        <f t="shared" si="3"/>
        <v>6712.1779873103224</v>
      </c>
      <c r="L12" s="34">
        <f t="shared" si="4"/>
        <v>0.18368340016121504</v>
      </c>
      <c r="M12" s="34">
        <f t="shared" si="5"/>
        <v>0.19177651392315206</v>
      </c>
      <c r="N12" s="34">
        <f t="shared" si="6"/>
        <v>0.18173767113656106</v>
      </c>
    </row>
    <row r="13" spans="1:14" s="19" customFormat="1" ht="31.2" x14ac:dyDescent="0.25">
      <c r="A13" s="29">
        <v>11</v>
      </c>
      <c r="B13" s="36" t="s">
        <v>68</v>
      </c>
      <c r="C13" s="30">
        <v>1</v>
      </c>
      <c r="D13" s="31" t="s">
        <v>69</v>
      </c>
      <c r="E13" s="23">
        <v>5000</v>
      </c>
      <c r="F13" s="23">
        <v>2900</v>
      </c>
      <c r="G13" s="47">
        <v>5900</v>
      </c>
      <c r="H13" s="32">
        <f t="shared" si="0"/>
        <v>4406.2926491856306</v>
      </c>
      <c r="I13" s="32">
        <f t="shared" si="1"/>
        <v>5000</v>
      </c>
      <c r="J13" s="33">
        <f t="shared" si="2"/>
        <v>4600</v>
      </c>
      <c r="K13" s="15">
        <f t="shared" si="3"/>
        <v>1539.4804318340653</v>
      </c>
      <c r="L13" s="34">
        <f t="shared" si="4"/>
        <v>0.34938224816243002</v>
      </c>
      <c r="M13" s="34">
        <f t="shared" si="5"/>
        <v>0.30789608636681304</v>
      </c>
      <c r="N13" s="34">
        <f t="shared" si="6"/>
        <v>0.33466965909436203</v>
      </c>
    </row>
    <row r="14" spans="1:14" s="19" customFormat="1" ht="15.6" x14ac:dyDescent="0.25">
      <c r="A14" s="29">
        <v>12</v>
      </c>
      <c r="B14" s="36" t="s">
        <v>70</v>
      </c>
      <c r="C14" s="30">
        <v>1</v>
      </c>
      <c r="D14" s="31" t="s">
        <v>58</v>
      </c>
      <c r="E14" s="23">
        <v>28000</v>
      </c>
      <c r="F14" s="23">
        <v>52000</v>
      </c>
      <c r="G14" s="47">
        <v>107900</v>
      </c>
      <c r="H14" s="32">
        <f t="shared" si="0"/>
        <v>53958.633156588789</v>
      </c>
      <c r="I14" s="32">
        <f t="shared" si="1"/>
        <v>52000</v>
      </c>
      <c r="J14" s="33">
        <f t="shared" si="2"/>
        <v>62633.333333333336</v>
      </c>
      <c r="K14" s="15">
        <f t="shared" si="3"/>
        <v>40997.601555863403</v>
      </c>
      <c r="L14" s="34">
        <f t="shared" si="4"/>
        <v>0.75979688805103218</v>
      </c>
      <c r="M14" s="34">
        <f t="shared" si="5"/>
        <v>0.78841541453583464</v>
      </c>
      <c r="N14" s="34">
        <f t="shared" si="6"/>
        <v>0.65456521909308252</v>
      </c>
    </row>
    <row r="15" spans="1:14" s="19" customFormat="1" ht="15.6" x14ac:dyDescent="0.25">
      <c r="A15" s="29">
        <v>13</v>
      </c>
      <c r="B15" s="36" t="s">
        <v>71</v>
      </c>
      <c r="C15" s="30">
        <v>1</v>
      </c>
      <c r="D15" s="31" t="s">
        <v>58</v>
      </c>
      <c r="E15" s="23">
        <v>38000</v>
      </c>
      <c r="F15" s="23">
        <v>52000</v>
      </c>
      <c r="G15" s="47">
        <v>62900</v>
      </c>
      <c r="H15" s="32">
        <f t="shared" si="0"/>
        <v>49905.207066231604</v>
      </c>
      <c r="I15" s="32">
        <f t="shared" si="1"/>
        <v>52000</v>
      </c>
      <c r="J15" s="33">
        <f t="shared" si="2"/>
        <v>50966.666666666664</v>
      </c>
      <c r="K15" s="15">
        <f t="shared" si="3"/>
        <v>12482.120546338811</v>
      </c>
      <c r="L15" s="34">
        <f t="shared" si="4"/>
        <v>0.25011659664638175</v>
      </c>
      <c r="M15" s="34">
        <f t="shared" si="5"/>
        <v>0.24004077973728483</v>
      </c>
      <c r="N15" s="34">
        <f t="shared" si="6"/>
        <v>0.24490753197525464</v>
      </c>
    </row>
    <row r="16" spans="1:14" s="19" customFormat="1" ht="15.6" x14ac:dyDescent="0.25">
      <c r="A16" s="29">
        <v>14</v>
      </c>
      <c r="B16" s="36" t="s">
        <v>72</v>
      </c>
      <c r="C16" s="30">
        <v>1</v>
      </c>
      <c r="D16" s="31" t="s">
        <v>58</v>
      </c>
      <c r="E16" s="23">
        <v>65000</v>
      </c>
      <c r="F16" s="23">
        <v>109100</v>
      </c>
      <c r="G16" s="47">
        <v>74200</v>
      </c>
      <c r="H16" s="32">
        <f t="shared" si="0"/>
        <v>80732.302255640418</v>
      </c>
      <c r="I16" s="32">
        <f t="shared" si="1"/>
        <v>74200</v>
      </c>
      <c r="J16" s="33">
        <f t="shared" si="2"/>
        <v>82766.666666666672</v>
      </c>
      <c r="K16" s="15">
        <f t="shared" si="3"/>
        <v>23264.636969730131</v>
      </c>
      <c r="L16" s="34">
        <f t="shared" si="4"/>
        <v>0.28817011678995852</v>
      </c>
      <c r="M16" s="34">
        <f t="shared" si="5"/>
        <v>0.31353958180229285</v>
      </c>
      <c r="N16" s="34">
        <f t="shared" si="6"/>
        <v>0.28108703547801206</v>
      </c>
    </row>
    <row r="17" spans="1:14" s="19" customFormat="1" ht="15.6" x14ac:dyDescent="0.25">
      <c r="A17" s="29">
        <v>15</v>
      </c>
      <c r="B17" s="37" t="s">
        <v>73</v>
      </c>
      <c r="C17" s="30">
        <v>1</v>
      </c>
      <c r="D17" s="31" t="s">
        <v>58</v>
      </c>
      <c r="E17" s="23">
        <v>65000</v>
      </c>
      <c r="F17" s="23">
        <v>109100</v>
      </c>
      <c r="G17" s="47">
        <v>35000</v>
      </c>
      <c r="H17" s="32">
        <f t="shared" si="0"/>
        <v>62844.70865321764</v>
      </c>
      <c r="I17" s="32">
        <f t="shared" si="1"/>
        <v>65000</v>
      </c>
      <c r="J17" s="33">
        <f t="shared" si="2"/>
        <v>69700</v>
      </c>
      <c r="K17" s="15">
        <f t="shared" si="3"/>
        <v>37272.912416391613</v>
      </c>
      <c r="L17" s="34">
        <f t="shared" si="4"/>
        <v>0.59309547637600901</v>
      </c>
      <c r="M17" s="34">
        <f t="shared" si="5"/>
        <v>0.57342942179064016</v>
      </c>
      <c r="N17" s="34">
        <f t="shared" si="6"/>
        <v>0.53476201458237604</v>
      </c>
    </row>
    <row r="18" spans="1:14" s="19" customFormat="1" ht="15.6" x14ac:dyDescent="0.25">
      <c r="A18" s="29">
        <v>16</v>
      </c>
      <c r="B18" s="37" t="s">
        <v>74</v>
      </c>
      <c r="C18" s="30">
        <v>1</v>
      </c>
      <c r="D18" s="31" t="s">
        <v>58</v>
      </c>
      <c r="E18" s="23">
        <v>65000</v>
      </c>
      <c r="F18" s="23">
        <v>109100</v>
      </c>
      <c r="G18" s="47">
        <v>83600</v>
      </c>
      <c r="H18" s="32">
        <f t="shared" si="0"/>
        <v>84006.868297049936</v>
      </c>
      <c r="I18" s="32">
        <f t="shared" si="1"/>
        <v>83600</v>
      </c>
      <c r="J18" s="33">
        <f t="shared" si="2"/>
        <v>85900</v>
      </c>
      <c r="K18" s="15">
        <f t="shared" si="3"/>
        <v>22139.78319677047</v>
      </c>
      <c r="L18" s="34">
        <f t="shared" si="4"/>
        <v>0.26354729851949438</v>
      </c>
      <c r="M18" s="34">
        <f t="shared" si="5"/>
        <v>0.26482994254510134</v>
      </c>
      <c r="N18" s="34">
        <f t="shared" si="6"/>
        <v>0.25773903605087856</v>
      </c>
    </row>
    <row r="19" spans="1:14" s="19" customFormat="1" ht="15.6" x14ac:dyDescent="0.25">
      <c r="A19" s="29">
        <v>17</v>
      </c>
      <c r="B19" s="36" t="s">
        <v>75</v>
      </c>
      <c r="C19" s="30">
        <v>1</v>
      </c>
      <c r="D19" s="31" t="s">
        <v>76</v>
      </c>
      <c r="E19" s="23">
        <v>25000</v>
      </c>
      <c r="F19" s="23">
        <v>32000</v>
      </c>
      <c r="G19" s="47">
        <v>54500</v>
      </c>
      <c r="H19" s="32">
        <f t="shared" si="0"/>
        <v>35196.177270816057</v>
      </c>
      <c r="I19" s="32">
        <f t="shared" si="1"/>
        <v>32000</v>
      </c>
      <c r="J19" s="33">
        <f t="shared" si="2"/>
        <v>37166.666666666664</v>
      </c>
      <c r="K19" s="15">
        <f t="shared" si="3"/>
        <v>15413.738460650397</v>
      </c>
      <c r="L19" s="34">
        <f t="shared" si="4"/>
        <v>0.43793785734313678</v>
      </c>
      <c r="M19" s="34">
        <f t="shared" si="5"/>
        <v>0.48167932689532489</v>
      </c>
      <c r="N19" s="34">
        <f t="shared" si="6"/>
        <v>0.41471942046592997</v>
      </c>
    </row>
    <row r="20" spans="1:14" s="19" customFormat="1" ht="15.6" x14ac:dyDescent="0.25">
      <c r="A20" s="29">
        <v>18</v>
      </c>
      <c r="B20" s="36" t="s">
        <v>77</v>
      </c>
      <c r="C20" s="30">
        <v>1</v>
      </c>
      <c r="D20" s="31" t="s">
        <v>58</v>
      </c>
      <c r="E20" s="23">
        <v>20000</v>
      </c>
      <c r="F20" s="23">
        <v>15500</v>
      </c>
      <c r="G20" s="47">
        <v>22600</v>
      </c>
      <c r="H20" s="32">
        <f t="shared" si="0"/>
        <v>19134.775784555663</v>
      </c>
      <c r="I20" s="32">
        <f t="shared" si="1"/>
        <v>20000</v>
      </c>
      <c r="J20" s="33">
        <f t="shared" si="2"/>
        <v>19366.666666666668</v>
      </c>
      <c r="K20" s="15">
        <f t="shared" si="3"/>
        <v>3592.1210076128245</v>
      </c>
      <c r="L20" s="34">
        <f t="shared" si="4"/>
        <v>0.1877273634171428</v>
      </c>
      <c r="M20" s="34">
        <f t="shared" si="5"/>
        <v>0.17960605038064123</v>
      </c>
      <c r="N20" s="34">
        <f t="shared" si="6"/>
        <v>0.18547957010049007</v>
      </c>
    </row>
    <row r="21" spans="1:14" s="19" customFormat="1" ht="31.2" x14ac:dyDescent="0.25">
      <c r="A21" s="29">
        <v>19</v>
      </c>
      <c r="B21" s="29" t="s">
        <v>78</v>
      </c>
      <c r="C21" s="30">
        <v>1</v>
      </c>
      <c r="D21" s="31" t="s">
        <v>58</v>
      </c>
      <c r="E21" s="23">
        <v>4000</v>
      </c>
      <c r="F21" s="23">
        <v>11000</v>
      </c>
      <c r="G21" s="47">
        <v>34200</v>
      </c>
      <c r="H21" s="32">
        <f t="shared" si="0"/>
        <v>11459.339709587988</v>
      </c>
      <c r="I21" s="32">
        <f t="shared" si="1"/>
        <v>11000</v>
      </c>
      <c r="J21" s="33">
        <f t="shared" si="2"/>
        <v>16400</v>
      </c>
      <c r="K21" s="15">
        <f t="shared" si="3"/>
        <v>15807.59311217239</v>
      </c>
      <c r="L21" s="34">
        <f t="shared" si="4"/>
        <v>1.3794506064730967</v>
      </c>
      <c r="M21" s="34">
        <f t="shared" si="5"/>
        <v>1.4370539192883991</v>
      </c>
      <c r="N21" s="34">
        <f t="shared" si="6"/>
        <v>0.96387762879099936</v>
      </c>
    </row>
    <row r="22" spans="1:14" s="19" customFormat="1" ht="15.6" x14ac:dyDescent="0.25">
      <c r="A22" s="29">
        <v>20</v>
      </c>
      <c r="B22" s="29" t="s">
        <v>79</v>
      </c>
      <c r="C22" s="30">
        <v>1</v>
      </c>
      <c r="D22" s="31" t="s">
        <v>58</v>
      </c>
      <c r="E22" s="23">
        <v>4500</v>
      </c>
      <c r="F22" s="23">
        <v>13600</v>
      </c>
      <c r="G22" s="47">
        <v>74300</v>
      </c>
      <c r="H22" s="32">
        <f t="shared" si="0"/>
        <v>16567.109598648542</v>
      </c>
      <c r="I22" s="32">
        <f t="shared" si="1"/>
        <v>13600</v>
      </c>
      <c r="J22" s="33">
        <f t="shared" si="2"/>
        <v>30800</v>
      </c>
      <c r="K22" s="15">
        <f t="shared" si="3"/>
        <v>37945.882517079503</v>
      </c>
      <c r="L22" s="34">
        <f t="shared" si="4"/>
        <v>2.2904346887507119</v>
      </c>
      <c r="M22" s="34">
        <f t="shared" si="5"/>
        <v>2.7901384203734927</v>
      </c>
      <c r="N22" s="34">
        <f t="shared" si="6"/>
        <v>1.2320091726324514</v>
      </c>
    </row>
    <row r="23" spans="1:14" s="19" customFormat="1" ht="15.6" x14ac:dyDescent="0.25">
      <c r="A23" s="29">
        <v>21</v>
      </c>
      <c r="B23" s="36" t="s">
        <v>80</v>
      </c>
      <c r="C23" s="30">
        <v>1</v>
      </c>
      <c r="D23" s="31" t="s">
        <v>58</v>
      </c>
      <c r="E23" s="23">
        <v>8000</v>
      </c>
      <c r="F23" s="23">
        <v>9300</v>
      </c>
      <c r="G23" s="47">
        <v>12100</v>
      </c>
      <c r="H23" s="32">
        <f t="shared" si="0"/>
        <v>9655.7519825683321</v>
      </c>
      <c r="I23" s="32">
        <f t="shared" si="1"/>
        <v>9300</v>
      </c>
      <c r="J23" s="33">
        <f t="shared" si="2"/>
        <v>9800</v>
      </c>
      <c r="K23" s="15">
        <f t="shared" si="3"/>
        <v>2095.2326839756961</v>
      </c>
      <c r="L23" s="34">
        <f t="shared" si="4"/>
        <v>0.21699321686785761</v>
      </c>
      <c r="M23" s="34">
        <f t="shared" si="5"/>
        <v>0.22529383698663399</v>
      </c>
      <c r="N23" s="34">
        <f t="shared" si="6"/>
        <v>0.21379925346690776</v>
      </c>
    </row>
    <row r="24" spans="1:14" s="19" customFormat="1" ht="15.6" x14ac:dyDescent="0.25">
      <c r="A24" s="29">
        <v>22</v>
      </c>
      <c r="B24" s="36" t="s">
        <v>81</v>
      </c>
      <c r="C24" s="30">
        <v>1</v>
      </c>
      <c r="D24" s="31" t="s">
        <v>58</v>
      </c>
      <c r="E24" s="23">
        <v>38000</v>
      </c>
      <c r="F24" s="23">
        <v>61500</v>
      </c>
      <c r="G24" s="47">
        <v>61500</v>
      </c>
      <c r="H24" s="32">
        <f t="shared" si="0"/>
        <v>52381.50144380518</v>
      </c>
      <c r="I24" s="32">
        <f t="shared" si="1"/>
        <v>61500</v>
      </c>
      <c r="J24" s="33">
        <f t="shared" si="2"/>
        <v>53666.666666666664</v>
      </c>
      <c r="K24" s="15">
        <f t="shared" si="3"/>
        <v>13567.731325956194</v>
      </c>
      <c r="L24" s="34">
        <f t="shared" si="4"/>
        <v>0.25901761026288339</v>
      </c>
      <c r="M24" s="34">
        <f t="shared" si="5"/>
        <v>0.22061351749522268</v>
      </c>
      <c r="N24" s="34">
        <f t="shared" si="6"/>
        <v>0.25281486942775516</v>
      </c>
    </row>
    <row r="25" spans="1:14" s="19" customFormat="1" ht="15.6" x14ac:dyDescent="0.25">
      <c r="A25" s="29">
        <v>23</v>
      </c>
      <c r="B25" s="36" t="s">
        <v>82</v>
      </c>
      <c r="C25" s="30">
        <v>1</v>
      </c>
      <c r="D25" s="31" t="s">
        <v>58</v>
      </c>
      <c r="E25" s="23">
        <v>25000</v>
      </c>
      <c r="F25" s="23">
        <v>46700</v>
      </c>
      <c r="G25" s="47">
        <v>36300</v>
      </c>
      <c r="H25" s="32">
        <f t="shared" si="0"/>
        <v>34864.852972221823</v>
      </c>
      <c r="I25" s="32">
        <f t="shared" si="1"/>
        <v>36300</v>
      </c>
      <c r="J25" s="33">
        <f t="shared" si="2"/>
        <v>36000</v>
      </c>
      <c r="K25" s="15">
        <f t="shared" si="3"/>
        <v>10853.1101533155</v>
      </c>
      <c r="L25" s="34">
        <f t="shared" si="4"/>
        <v>0.31129086251884075</v>
      </c>
      <c r="M25" s="34">
        <f t="shared" si="5"/>
        <v>0.2989837507800413</v>
      </c>
      <c r="N25" s="34">
        <f t="shared" si="6"/>
        <v>0.30147528203654167</v>
      </c>
    </row>
    <row r="26" spans="1:14" s="19" customFormat="1" ht="15.6" x14ac:dyDescent="0.25">
      <c r="A26" s="29">
        <v>24</v>
      </c>
      <c r="B26" s="36" t="s">
        <v>83</v>
      </c>
      <c r="C26" s="30">
        <v>1</v>
      </c>
      <c r="D26" s="31" t="s">
        <v>58</v>
      </c>
      <c r="E26" s="23">
        <v>18000</v>
      </c>
      <c r="F26" s="23">
        <v>16900</v>
      </c>
      <c r="G26" s="47">
        <v>22100</v>
      </c>
      <c r="H26" s="32">
        <f t="shared" si="0"/>
        <v>18873.415214221775</v>
      </c>
      <c r="I26" s="32">
        <f t="shared" si="1"/>
        <v>18000</v>
      </c>
      <c r="J26" s="33">
        <f t="shared" si="2"/>
        <v>19000</v>
      </c>
      <c r="K26" s="15">
        <f t="shared" si="3"/>
        <v>2740.4379212089443</v>
      </c>
      <c r="L26" s="34">
        <f t="shared" si="4"/>
        <v>0.14520095542347466</v>
      </c>
      <c r="M26" s="34">
        <f t="shared" si="5"/>
        <v>0.15224655117827468</v>
      </c>
      <c r="N26" s="34">
        <f t="shared" si="6"/>
        <v>0.14423357480047075</v>
      </c>
    </row>
    <row r="27" spans="1:14" s="19" customFormat="1" ht="15.6" x14ac:dyDescent="0.25">
      <c r="A27" s="29">
        <v>25</v>
      </c>
      <c r="B27" s="36" t="s">
        <v>84</v>
      </c>
      <c r="C27" s="30">
        <v>1</v>
      </c>
      <c r="D27" s="31" t="s">
        <v>58</v>
      </c>
      <c r="E27" s="23">
        <v>18000</v>
      </c>
      <c r="F27" s="23">
        <v>16900</v>
      </c>
      <c r="G27" s="47">
        <v>14300</v>
      </c>
      <c r="H27" s="32">
        <f t="shared" si="0"/>
        <v>16324.194063370584</v>
      </c>
      <c r="I27" s="32">
        <f t="shared" si="1"/>
        <v>16900</v>
      </c>
      <c r="J27" s="33">
        <f t="shared" si="2"/>
        <v>16400</v>
      </c>
      <c r="K27" s="15">
        <f t="shared" si="3"/>
        <v>1900</v>
      </c>
      <c r="L27" s="34">
        <f t="shared" si="4"/>
        <v>0.1163916572312356</v>
      </c>
      <c r="M27" s="34">
        <f t="shared" si="5"/>
        <v>0.11242603550295859</v>
      </c>
      <c r="N27" s="34">
        <f t="shared" si="6"/>
        <v>0.11585365853658537</v>
      </c>
    </row>
    <row r="28" spans="1:14" s="19" customFormat="1" ht="15.6" x14ac:dyDescent="0.25">
      <c r="A28" s="29">
        <v>26</v>
      </c>
      <c r="B28" s="36" t="s">
        <v>85</v>
      </c>
      <c r="C28" s="30">
        <v>1</v>
      </c>
      <c r="D28" s="31" t="s">
        <v>58</v>
      </c>
      <c r="E28" s="23">
        <v>10000</v>
      </c>
      <c r="F28" s="23">
        <v>31400</v>
      </c>
      <c r="G28" s="47">
        <v>19200</v>
      </c>
      <c r="H28" s="32">
        <f t="shared" si="0"/>
        <v>18200.233463172735</v>
      </c>
      <c r="I28" s="32">
        <f t="shared" si="1"/>
        <v>19200</v>
      </c>
      <c r="J28" s="33">
        <f t="shared" si="2"/>
        <v>20200</v>
      </c>
      <c r="K28" s="15">
        <f t="shared" si="3"/>
        <v>10734.989520255715</v>
      </c>
      <c r="L28" s="34">
        <f t="shared" si="4"/>
        <v>0.58982702293228439</v>
      </c>
      <c r="M28" s="34">
        <f t="shared" si="5"/>
        <v>0.55911403751331845</v>
      </c>
      <c r="N28" s="34">
        <f t="shared" si="6"/>
        <v>0.53143512476513444</v>
      </c>
    </row>
    <row r="29" spans="1:14" s="19" customFormat="1" ht="15.6" x14ac:dyDescent="0.25">
      <c r="A29" s="29">
        <v>27</v>
      </c>
      <c r="B29" s="36" t="s">
        <v>86</v>
      </c>
      <c r="C29" s="30">
        <v>1</v>
      </c>
      <c r="D29" s="31" t="s">
        <v>58</v>
      </c>
      <c r="E29" s="23">
        <v>6000</v>
      </c>
      <c r="F29" s="23">
        <v>13300</v>
      </c>
      <c r="G29" s="47">
        <v>8700</v>
      </c>
      <c r="H29" s="32">
        <f t="shared" si="0"/>
        <v>8854.7040012231537</v>
      </c>
      <c r="I29" s="32">
        <f t="shared" si="1"/>
        <v>8700</v>
      </c>
      <c r="J29" s="33">
        <f t="shared" si="2"/>
        <v>9333.3333333333339</v>
      </c>
      <c r="K29" s="15">
        <f t="shared" si="3"/>
        <v>3690.9799963334031</v>
      </c>
      <c r="L29" s="34">
        <f t="shared" si="4"/>
        <v>0.41683832636568607</v>
      </c>
      <c r="M29" s="34">
        <f t="shared" si="5"/>
        <v>0.42425057429119573</v>
      </c>
      <c r="N29" s="34">
        <f t="shared" si="6"/>
        <v>0.39546214246429318</v>
      </c>
    </row>
    <row r="30" spans="1:14" s="19" customFormat="1" ht="15.6" x14ac:dyDescent="0.25">
      <c r="A30" s="29">
        <v>28</v>
      </c>
      <c r="B30" s="36" t="s">
        <v>87</v>
      </c>
      <c r="C30" s="30">
        <v>1</v>
      </c>
      <c r="D30" s="31" t="s">
        <v>58</v>
      </c>
      <c r="E30" s="23">
        <v>20000</v>
      </c>
      <c r="F30" s="23">
        <v>57900</v>
      </c>
      <c r="G30" s="47">
        <v>39500</v>
      </c>
      <c r="H30" s="32">
        <f t="shared" si="0"/>
        <v>35763.105045956981</v>
      </c>
      <c r="I30" s="32">
        <f t="shared" si="1"/>
        <v>39500</v>
      </c>
      <c r="J30" s="33">
        <f t="shared" si="2"/>
        <v>39133.333333333336</v>
      </c>
      <c r="K30" s="15">
        <f t="shared" si="3"/>
        <v>18952.660323377651</v>
      </c>
      <c r="L30" s="34">
        <f t="shared" si="4"/>
        <v>0.52995007841245179</v>
      </c>
      <c r="M30" s="34">
        <f t="shared" si="5"/>
        <v>0.47981418540196585</v>
      </c>
      <c r="N30" s="34">
        <f t="shared" si="6"/>
        <v>0.48430988901305749</v>
      </c>
    </row>
    <row r="31" spans="1:14" s="19" customFormat="1" ht="15.6" x14ac:dyDescent="0.25">
      <c r="A31" s="29">
        <v>29</v>
      </c>
      <c r="B31" s="36" t="s">
        <v>88</v>
      </c>
      <c r="C31" s="30">
        <v>1</v>
      </c>
      <c r="D31" s="31" t="s">
        <v>58</v>
      </c>
      <c r="E31" s="23">
        <v>2500</v>
      </c>
      <c r="F31" s="23">
        <v>5300</v>
      </c>
      <c r="G31" s="47">
        <v>4100</v>
      </c>
      <c r="H31" s="32">
        <f t="shared" si="0"/>
        <v>3787.3308459929053</v>
      </c>
      <c r="I31" s="32">
        <f t="shared" si="1"/>
        <v>4100</v>
      </c>
      <c r="J31" s="33">
        <f t="shared" si="2"/>
        <v>3966.6666666666665</v>
      </c>
      <c r="K31" s="15">
        <f t="shared" si="3"/>
        <v>1404.753833713698</v>
      </c>
      <c r="L31" s="34">
        <f t="shared" si="4"/>
        <v>0.37090866650848953</v>
      </c>
      <c r="M31" s="34">
        <f t="shared" si="5"/>
        <v>0.34262288627163368</v>
      </c>
      <c r="N31" s="34">
        <f t="shared" si="6"/>
        <v>0.35413962194462978</v>
      </c>
    </row>
    <row r="32" spans="1:14" s="19" customFormat="1" ht="15.6" x14ac:dyDescent="0.25">
      <c r="A32" s="29">
        <v>30</v>
      </c>
      <c r="B32" s="36" t="s">
        <v>89</v>
      </c>
      <c r="C32" s="30">
        <v>1</v>
      </c>
      <c r="D32" s="31" t="s">
        <v>58</v>
      </c>
      <c r="E32" s="23">
        <v>8000</v>
      </c>
      <c r="F32" s="23">
        <v>8100</v>
      </c>
      <c r="G32" s="47">
        <v>13600</v>
      </c>
      <c r="H32" s="32">
        <f t="shared" si="0"/>
        <v>9587.4836885448149</v>
      </c>
      <c r="I32" s="32">
        <f t="shared" si="1"/>
        <v>8100</v>
      </c>
      <c r="J32" s="33">
        <f t="shared" si="2"/>
        <v>9900</v>
      </c>
      <c r="K32" s="15">
        <f t="shared" si="3"/>
        <v>3204.6840717924129</v>
      </c>
      <c r="L32" s="34">
        <f t="shared" si="4"/>
        <v>0.3342570559594682</v>
      </c>
      <c r="M32" s="34">
        <f t="shared" si="5"/>
        <v>0.39564000886326084</v>
      </c>
      <c r="N32" s="34">
        <f t="shared" si="6"/>
        <v>0.32370546179721343</v>
      </c>
    </row>
    <row r="33" spans="1:14" s="19" customFormat="1" ht="15.6" x14ac:dyDescent="0.25">
      <c r="A33" s="29">
        <v>31</v>
      </c>
      <c r="B33" s="36" t="s">
        <v>90</v>
      </c>
      <c r="C33" s="30">
        <v>1</v>
      </c>
      <c r="D33" s="31" t="s">
        <v>58</v>
      </c>
      <c r="E33" s="23">
        <v>6000</v>
      </c>
      <c r="F33" s="23">
        <v>6200</v>
      </c>
      <c r="G33" s="47">
        <v>4200</v>
      </c>
      <c r="H33" s="32">
        <f t="shared" si="0"/>
        <v>5385.971819444886</v>
      </c>
      <c r="I33" s="32">
        <f t="shared" si="1"/>
        <v>6000</v>
      </c>
      <c r="J33" s="33">
        <f t="shared" si="2"/>
        <v>5466.666666666667</v>
      </c>
      <c r="K33" s="15">
        <f t="shared" si="3"/>
        <v>1101.5141094572216</v>
      </c>
      <c r="L33" s="34">
        <f t="shared" si="4"/>
        <v>0.20451538670893954</v>
      </c>
      <c r="M33" s="34">
        <f t="shared" si="5"/>
        <v>0.18358568490953694</v>
      </c>
      <c r="N33" s="34">
        <f t="shared" si="6"/>
        <v>0.20149648343729662</v>
      </c>
    </row>
    <row r="34" spans="1:14" s="19" customFormat="1" ht="15.6" x14ac:dyDescent="0.25">
      <c r="A34" s="29">
        <v>32</v>
      </c>
      <c r="B34" s="36" t="s">
        <v>91</v>
      </c>
      <c r="C34" s="30">
        <v>1</v>
      </c>
      <c r="D34" s="31" t="s">
        <v>58</v>
      </c>
      <c r="E34" s="23">
        <v>20000</v>
      </c>
      <c r="F34" s="23">
        <v>19800</v>
      </c>
      <c r="G34" s="47">
        <v>9600</v>
      </c>
      <c r="H34" s="32">
        <f t="shared" si="0"/>
        <v>15607.097362216644</v>
      </c>
      <c r="I34" s="32">
        <f t="shared" si="1"/>
        <v>19800</v>
      </c>
      <c r="J34" s="33">
        <f t="shared" si="2"/>
        <v>16466.666666666668</v>
      </c>
      <c r="K34" s="15">
        <f t="shared" si="3"/>
        <v>5947.5485145842495</v>
      </c>
      <c r="L34" s="34">
        <f t="shared" si="4"/>
        <v>0.38107973421007296</v>
      </c>
      <c r="M34" s="34">
        <f t="shared" si="5"/>
        <v>0.30038123811031564</v>
      </c>
      <c r="N34" s="34">
        <f t="shared" si="6"/>
        <v>0.3611871567561285</v>
      </c>
    </row>
    <row r="35" spans="1:14" s="19" customFormat="1" ht="15.6" x14ac:dyDescent="0.25">
      <c r="A35" s="29">
        <v>33</v>
      </c>
      <c r="B35" s="36" t="s">
        <v>92</v>
      </c>
      <c r="C35" s="30">
        <v>1</v>
      </c>
      <c r="D35" s="31" t="s">
        <v>58</v>
      </c>
      <c r="E35" s="23">
        <v>10000</v>
      </c>
      <c r="F35" s="23">
        <v>11800</v>
      </c>
      <c r="G35" s="47">
        <v>7300</v>
      </c>
      <c r="H35" s="32">
        <f t="shared" si="0"/>
        <v>9514.8429098382785</v>
      </c>
      <c r="I35" s="32">
        <f t="shared" si="1"/>
        <v>10000</v>
      </c>
      <c r="J35" s="33">
        <f t="shared" si="2"/>
        <v>9700</v>
      </c>
      <c r="K35" s="15">
        <f t="shared" si="3"/>
        <v>2264.950330581225</v>
      </c>
      <c r="L35" s="34">
        <f t="shared" ref="L35:L67" si="7">$K35/H35</f>
        <v>0.23804390172740347</v>
      </c>
      <c r="M35" s="34">
        <f t="shared" ref="M35:M67" si="8">$K35/I35</f>
        <v>0.22649503305812249</v>
      </c>
      <c r="N35" s="34">
        <f t="shared" ref="N35:N67" si="9">$K35/J35</f>
        <v>0.23350003408053865</v>
      </c>
    </row>
    <row r="36" spans="1:14" s="19" customFormat="1" ht="15.6" x14ac:dyDescent="0.25">
      <c r="A36" s="29">
        <v>34</v>
      </c>
      <c r="B36" s="36" t="s">
        <v>93</v>
      </c>
      <c r="C36" s="30">
        <v>1</v>
      </c>
      <c r="D36" s="31" t="s">
        <v>58</v>
      </c>
      <c r="E36" s="23">
        <v>8000</v>
      </c>
      <c r="F36" s="23">
        <v>7700</v>
      </c>
      <c r="G36" s="47">
        <v>5200</v>
      </c>
      <c r="H36" s="32">
        <f t="shared" si="0"/>
        <v>6842.182995068315</v>
      </c>
      <c r="I36" s="32">
        <f t="shared" si="1"/>
        <v>7700</v>
      </c>
      <c r="J36" s="33">
        <f t="shared" si="2"/>
        <v>6966.666666666667</v>
      </c>
      <c r="K36" s="15">
        <f t="shared" si="3"/>
        <v>1537.3136743466926</v>
      </c>
      <c r="L36" s="34">
        <f t="shared" si="7"/>
        <v>0.22468175368223156</v>
      </c>
      <c r="M36" s="34">
        <f t="shared" si="8"/>
        <v>0.19965112653853151</v>
      </c>
      <c r="N36" s="34">
        <f t="shared" si="9"/>
        <v>0.22066703459521902</v>
      </c>
    </row>
    <row r="37" spans="1:14" s="19" customFormat="1" ht="15.6" x14ac:dyDescent="0.25">
      <c r="A37" s="29">
        <v>35</v>
      </c>
      <c r="B37" s="29" t="s">
        <v>94</v>
      </c>
      <c r="C37" s="30">
        <v>1</v>
      </c>
      <c r="D37" s="31" t="s">
        <v>58</v>
      </c>
      <c r="E37" s="23">
        <v>6000</v>
      </c>
      <c r="F37" s="23">
        <v>22400</v>
      </c>
      <c r="G37" s="47">
        <v>8700</v>
      </c>
      <c r="H37" s="32">
        <f t="shared" si="0"/>
        <v>10535.12049292946</v>
      </c>
      <c r="I37" s="32">
        <f t="shared" si="1"/>
        <v>8700</v>
      </c>
      <c r="J37" s="33">
        <f t="shared" si="2"/>
        <v>12366.666666666666</v>
      </c>
      <c r="K37" s="15">
        <f t="shared" si="3"/>
        <v>8793.3687136007975</v>
      </c>
      <c r="L37" s="34">
        <f t="shared" si="7"/>
        <v>0.83467186915445135</v>
      </c>
      <c r="M37" s="34">
        <f t="shared" si="8"/>
        <v>1.0107320360460688</v>
      </c>
      <c r="N37" s="34">
        <f t="shared" si="9"/>
        <v>0.71105407387607533</v>
      </c>
    </row>
    <row r="38" spans="1:14" s="19" customFormat="1" ht="15.6" x14ac:dyDescent="0.25">
      <c r="A38" s="29">
        <v>36</v>
      </c>
      <c r="B38" s="36" t="s">
        <v>95</v>
      </c>
      <c r="C38" s="30">
        <v>1</v>
      </c>
      <c r="D38" s="31" t="s">
        <v>58</v>
      </c>
      <c r="E38" s="23">
        <v>6000</v>
      </c>
      <c r="F38" s="23">
        <v>3800</v>
      </c>
      <c r="G38" s="47">
        <v>3800</v>
      </c>
      <c r="H38" s="32">
        <f t="shared" si="0"/>
        <v>4424.9273823826206</v>
      </c>
      <c r="I38" s="32">
        <f t="shared" si="1"/>
        <v>3800</v>
      </c>
      <c r="J38" s="33">
        <f t="shared" si="2"/>
        <v>4533.333333333333</v>
      </c>
      <c r="K38" s="15">
        <f t="shared" si="3"/>
        <v>1270.1705922171761</v>
      </c>
      <c r="L38" s="34">
        <f t="shared" si="7"/>
        <v>0.28704891232209273</v>
      </c>
      <c r="M38" s="34">
        <f t="shared" si="8"/>
        <v>0.33425541900452005</v>
      </c>
      <c r="N38" s="34">
        <f t="shared" si="9"/>
        <v>0.28018468945967123</v>
      </c>
    </row>
    <row r="39" spans="1:14" s="19" customFormat="1" ht="15.6" x14ac:dyDescent="0.25">
      <c r="A39" s="29">
        <v>37</v>
      </c>
      <c r="B39" s="29" t="s">
        <v>96</v>
      </c>
      <c r="C39" s="30">
        <v>1</v>
      </c>
      <c r="D39" s="31" t="s">
        <v>58</v>
      </c>
      <c r="E39" s="23">
        <v>8000</v>
      </c>
      <c r="F39" s="23">
        <v>7400</v>
      </c>
      <c r="G39" s="47">
        <v>4600</v>
      </c>
      <c r="H39" s="32">
        <f t="shared" si="0"/>
        <v>6481.7634787863208</v>
      </c>
      <c r="I39" s="32">
        <f t="shared" si="1"/>
        <v>7400</v>
      </c>
      <c r="J39" s="33">
        <f t="shared" si="2"/>
        <v>6666.666666666667</v>
      </c>
      <c r="K39" s="15">
        <f t="shared" si="3"/>
        <v>1814.7543451754939</v>
      </c>
      <c r="L39" s="34">
        <f t="shared" si="7"/>
        <v>0.27997848905083744</v>
      </c>
      <c r="M39" s="34">
        <f t="shared" si="8"/>
        <v>0.24523707367236403</v>
      </c>
      <c r="N39" s="34">
        <f t="shared" si="9"/>
        <v>0.27221315177632405</v>
      </c>
    </row>
    <row r="40" spans="1:14" s="19" customFormat="1" ht="15.6" x14ac:dyDescent="0.25">
      <c r="A40" s="29">
        <v>38</v>
      </c>
      <c r="B40" s="29" t="s">
        <v>97</v>
      </c>
      <c r="C40" s="30">
        <v>1</v>
      </c>
      <c r="D40" s="31" t="s">
        <v>58</v>
      </c>
      <c r="E40" s="23">
        <v>4500</v>
      </c>
      <c r="F40" s="23">
        <v>9900</v>
      </c>
      <c r="G40" s="47">
        <v>121300</v>
      </c>
      <c r="H40" s="32">
        <f t="shared" si="0"/>
        <v>17548.345230785551</v>
      </c>
      <c r="I40" s="32">
        <f t="shared" si="1"/>
        <v>9900</v>
      </c>
      <c r="J40" s="33">
        <f t="shared" si="2"/>
        <v>45233.333333333336</v>
      </c>
      <c r="K40" s="15">
        <f t="shared" si="3"/>
        <v>65930.974005647251</v>
      </c>
      <c r="L40" s="34">
        <f t="shared" si="7"/>
        <v>3.7571049086715429</v>
      </c>
      <c r="M40" s="34">
        <f t="shared" si="8"/>
        <v>6.6596943440047731</v>
      </c>
      <c r="N40" s="34">
        <f t="shared" si="9"/>
        <v>1.4575749595942649</v>
      </c>
    </row>
    <row r="41" spans="1:14" s="19" customFormat="1" ht="15.6" x14ac:dyDescent="0.25">
      <c r="A41" s="29">
        <v>39</v>
      </c>
      <c r="B41" s="29" t="s">
        <v>98</v>
      </c>
      <c r="C41" s="30">
        <v>1</v>
      </c>
      <c r="D41" s="31" t="s">
        <v>58</v>
      </c>
      <c r="E41" s="23">
        <v>3500</v>
      </c>
      <c r="F41" s="23">
        <v>6400</v>
      </c>
      <c r="G41" s="47">
        <v>77300</v>
      </c>
      <c r="H41" s="32">
        <f t="shared" si="0"/>
        <v>12008.14262170775</v>
      </c>
      <c r="I41" s="32">
        <f t="shared" si="1"/>
        <v>6400</v>
      </c>
      <c r="J41" s="33">
        <f t="shared" si="2"/>
        <v>29066.666666666668</v>
      </c>
      <c r="K41" s="15">
        <f t="shared" si="3"/>
        <v>41796.451205016594</v>
      </c>
      <c r="L41" s="34">
        <f t="shared" si="7"/>
        <v>3.4806757815699951</v>
      </c>
      <c r="M41" s="34">
        <f t="shared" si="8"/>
        <v>6.5306955007838425</v>
      </c>
      <c r="N41" s="34">
        <f t="shared" si="9"/>
        <v>1.4379513029248827</v>
      </c>
    </row>
    <row r="42" spans="1:14" s="19" customFormat="1" ht="31.2" x14ac:dyDescent="0.25">
      <c r="A42" s="29">
        <v>40</v>
      </c>
      <c r="B42" s="29" t="s">
        <v>99</v>
      </c>
      <c r="C42" s="30">
        <v>1</v>
      </c>
      <c r="D42" s="31" t="s">
        <v>58</v>
      </c>
      <c r="E42" s="23">
        <v>1200000</v>
      </c>
      <c r="F42" s="23">
        <v>1370000</v>
      </c>
      <c r="G42" s="47">
        <v>1610900</v>
      </c>
      <c r="H42" s="32">
        <f t="shared" si="0"/>
        <v>1383534.9406973901</v>
      </c>
      <c r="I42" s="32">
        <f t="shared" si="1"/>
        <v>1370000</v>
      </c>
      <c r="J42" s="33">
        <f t="shared" si="2"/>
        <v>1393633.3333333333</v>
      </c>
      <c r="K42" s="15">
        <f t="shared" si="3"/>
        <v>206466.95457950042</v>
      </c>
      <c r="L42" s="34">
        <f t="shared" si="7"/>
        <v>0.14923147114407379</v>
      </c>
      <c r="M42" s="34">
        <f t="shared" si="8"/>
        <v>0.15070580626240906</v>
      </c>
      <c r="N42" s="34">
        <f t="shared" si="9"/>
        <v>0.14815012646523507</v>
      </c>
    </row>
    <row r="43" spans="1:14" s="19" customFormat="1" ht="15.6" x14ac:dyDescent="0.25">
      <c r="A43" s="29">
        <v>41</v>
      </c>
      <c r="B43" s="29" t="s">
        <v>100</v>
      </c>
      <c r="C43" s="30">
        <v>1</v>
      </c>
      <c r="D43" s="31" t="s">
        <v>58</v>
      </c>
      <c r="E43" s="23">
        <v>12000</v>
      </c>
      <c r="F43" s="23">
        <v>17300</v>
      </c>
      <c r="G43" s="47">
        <v>139100</v>
      </c>
      <c r="H43" s="32">
        <f t="shared" si="0"/>
        <v>30679.727161150269</v>
      </c>
      <c r="I43" s="32">
        <f t="shared" si="1"/>
        <v>17300</v>
      </c>
      <c r="J43" s="33">
        <f t="shared" si="2"/>
        <v>56133.333333333336</v>
      </c>
      <c r="K43" s="15">
        <f t="shared" si="3"/>
        <v>71900.092721312481</v>
      </c>
      <c r="L43" s="34">
        <f t="shared" si="7"/>
        <v>2.3435701479235953</v>
      </c>
      <c r="M43" s="34">
        <f t="shared" si="8"/>
        <v>4.156074723775288</v>
      </c>
      <c r="N43" s="34">
        <f t="shared" si="9"/>
        <v>1.2808805116623363</v>
      </c>
    </row>
    <row r="44" spans="1:14" s="19" customFormat="1" ht="15.6" x14ac:dyDescent="0.25">
      <c r="A44" s="29">
        <v>42</v>
      </c>
      <c r="B44" s="29" t="s">
        <v>101</v>
      </c>
      <c r="C44" s="30">
        <v>1</v>
      </c>
      <c r="D44" s="31" t="s">
        <v>58</v>
      </c>
      <c r="E44" s="23">
        <v>6500</v>
      </c>
      <c r="F44" s="23">
        <v>8600</v>
      </c>
      <c r="G44" s="47">
        <v>461600</v>
      </c>
      <c r="H44" s="32">
        <f t="shared" si="0"/>
        <v>29550.116858647489</v>
      </c>
      <c r="I44" s="32">
        <f t="shared" si="1"/>
        <v>8600</v>
      </c>
      <c r="J44" s="33">
        <f t="shared" si="2"/>
        <v>158900</v>
      </c>
      <c r="K44" s="15">
        <f t="shared" si="3"/>
        <v>262147.99255382444</v>
      </c>
      <c r="L44" s="34">
        <f t="shared" si="7"/>
        <v>8.87130138292871</v>
      </c>
      <c r="M44" s="34">
        <f t="shared" si="8"/>
        <v>30.482324715560981</v>
      </c>
      <c r="N44" s="34">
        <f t="shared" si="9"/>
        <v>1.6497671022896441</v>
      </c>
    </row>
    <row r="45" spans="1:14" s="19" customFormat="1" ht="15.6" x14ac:dyDescent="0.25">
      <c r="A45" s="29">
        <v>43</v>
      </c>
      <c r="B45" s="29" t="s">
        <v>102</v>
      </c>
      <c r="C45" s="30">
        <v>1</v>
      </c>
      <c r="D45" s="31" t="s">
        <v>58</v>
      </c>
      <c r="E45" s="23">
        <v>3000</v>
      </c>
      <c r="F45" s="23">
        <v>3900</v>
      </c>
      <c r="G45" s="47">
        <v>2600</v>
      </c>
      <c r="H45" s="32">
        <f t="shared" si="0"/>
        <v>3121.6657771450882</v>
      </c>
      <c r="I45" s="32">
        <f t="shared" si="1"/>
        <v>3000</v>
      </c>
      <c r="J45" s="33">
        <f t="shared" si="2"/>
        <v>3166.6666666666665</v>
      </c>
      <c r="K45" s="15">
        <f t="shared" si="3"/>
        <v>665.83281184793975</v>
      </c>
      <c r="L45" s="34">
        <f t="shared" si="7"/>
        <v>0.21329407418396837</v>
      </c>
      <c r="M45" s="34">
        <f t="shared" si="8"/>
        <v>0.22194427061597991</v>
      </c>
      <c r="N45" s="34">
        <f t="shared" si="9"/>
        <v>0.21026299321513889</v>
      </c>
    </row>
    <row r="46" spans="1:14" s="19" customFormat="1" ht="15.6" x14ac:dyDescent="0.25">
      <c r="A46" s="29">
        <v>44</v>
      </c>
      <c r="B46" s="29" t="s">
        <v>103</v>
      </c>
      <c r="C46" s="30">
        <v>1</v>
      </c>
      <c r="D46" s="31" t="s">
        <v>58</v>
      </c>
      <c r="E46" s="23">
        <v>2000</v>
      </c>
      <c r="F46" s="23">
        <v>800</v>
      </c>
      <c r="G46" s="47">
        <v>10200</v>
      </c>
      <c r="H46" s="32">
        <f t="shared" si="0"/>
        <v>2536.530282153999</v>
      </c>
      <c r="I46" s="32">
        <f t="shared" si="1"/>
        <v>2000</v>
      </c>
      <c r="J46" s="33">
        <f t="shared" si="2"/>
        <v>4333.333333333333</v>
      </c>
      <c r="K46" s="15">
        <f t="shared" si="3"/>
        <v>5115.9880114532452</v>
      </c>
      <c r="L46" s="34">
        <f t="shared" si="7"/>
        <v>2.0169236880187347</v>
      </c>
      <c r="M46" s="34">
        <f t="shared" si="8"/>
        <v>2.5579940057266226</v>
      </c>
      <c r="N46" s="34">
        <f t="shared" si="9"/>
        <v>1.1806126180276721</v>
      </c>
    </row>
    <row r="47" spans="1:14" s="19" customFormat="1" ht="15.6" x14ac:dyDescent="0.25">
      <c r="A47" s="29">
        <v>45</v>
      </c>
      <c r="B47" s="29" t="s">
        <v>104</v>
      </c>
      <c r="C47" s="30">
        <v>1</v>
      </c>
      <c r="D47" s="31" t="s">
        <v>58</v>
      </c>
      <c r="E47" s="23">
        <v>6500</v>
      </c>
      <c r="F47" s="23">
        <v>11800</v>
      </c>
      <c r="G47" s="47">
        <v>9500</v>
      </c>
      <c r="H47" s="32">
        <f t="shared" si="0"/>
        <v>8998.5594402150291</v>
      </c>
      <c r="I47" s="32">
        <f t="shared" si="1"/>
        <v>9500</v>
      </c>
      <c r="J47" s="33">
        <f t="shared" si="2"/>
        <v>9266.6666666666661</v>
      </c>
      <c r="K47" s="15">
        <f t="shared" si="3"/>
        <v>2657.6932353703519</v>
      </c>
      <c r="L47" s="34">
        <f t="shared" si="7"/>
        <v>0.2953465221880941</v>
      </c>
      <c r="M47" s="34">
        <f t="shared" si="8"/>
        <v>0.27975718267056338</v>
      </c>
      <c r="N47" s="34">
        <f t="shared" si="9"/>
        <v>0.28680142827737615</v>
      </c>
    </row>
    <row r="48" spans="1:14" s="19" customFormat="1" ht="15.6" x14ac:dyDescent="0.25">
      <c r="A48" s="29">
        <v>46</v>
      </c>
      <c r="B48" s="29" t="s">
        <v>105</v>
      </c>
      <c r="C48" s="30">
        <v>1</v>
      </c>
      <c r="D48" s="31" t="s">
        <v>58</v>
      </c>
      <c r="E48" s="23">
        <v>11000</v>
      </c>
      <c r="F48" s="23">
        <v>9800</v>
      </c>
      <c r="G48" s="47">
        <v>9600</v>
      </c>
      <c r="H48" s="32">
        <f t="shared" si="0"/>
        <v>10114.940473702125</v>
      </c>
      <c r="I48" s="32">
        <f t="shared" si="1"/>
        <v>9800</v>
      </c>
      <c r="J48" s="33">
        <f t="shared" si="2"/>
        <v>10133.333333333334</v>
      </c>
      <c r="K48" s="15">
        <f t="shared" si="3"/>
        <v>757.18777944003648</v>
      </c>
      <c r="L48" s="34">
        <f t="shared" si="7"/>
        <v>7.4858352494377209E-2</v>
      </c>
      <c r="M48" s="34">
        <f t="shared" si="8"/>
        <v>7.7264059126534335E-2</v>
      </c>
      <c r="N48" s="34">
        <f t="shared" si="9"/>
        <v>7.4722478234214115E-2</v>
      </c>
    </row>
    <row r="49" spans="1:14" s="19" customFormat="1" ht="15.6" x14ac:dyDescent="0.25">
      <c r="A49" s="29">
        <v>47</v>
      </c>
      <c r="B49" s="29" t="s">
        <v>106</v>
      </c>
      <c r="C49" s="30">
        <v>1</v>
      </c>
      <c r="D49" s="31" t="s">
        <v>58</v>
      </c>
      <c r="E49" s="23">
        <v>42000</v>
      </c>
      <c r="F49" s="23">
        <v>35200</v>
      </c>
      <c r="G49" s="47">
        <v>48900</v>
      </c>
      <c r="H49" s="32">
        <f t="shared" si="0"/>
        <v>41658.177968503303</v>
      </c>
      <c r="I49" s="32">
        <f t="shared" si="1"/>
        <v>42000</v>
      </c>
      <c r="J49" s="33">
        <f t="shared" si="2"/>
        <v>42033.333333333336</v>
      </c>
      <c r="K49" s="15">
        <f t="shared" si="3"/>
        <v>6850.0608269805525</v>
      </c>
      <c r="L49" s="34">
        <f t="shared" si="7"/>
        <v>0.16443495997735932</v>
      </c>
      <c r="M49" s="34">
        <f t="shared" si="8"/>
        <v>0.16309668635667982</v>
      </c>
      <c r="N49" s="34">
        <f t="shared" si="9"/>
        <v>0.16296734719224151</v>
      </c>
    </row>
    <row r="50" spans="1:14" s="19" customFormat="1" ht="15.6" x14ac:dyDescent="0.25">
      <c r="A50" s="29">
        <v>48</v>
      </c>
      <c r="B50" s="29" t="s">
        <v>107</v>
      </c>
      <c r="C50" s="30">
        <v>1</v>
      </c>
      <c r="D50" s="31" t="s">
        <v>58</v>
      </c>
      <c r="E50" s="23">
        <v>58000</v>
      </c>
      <c r="F50" s="23">
        <v>89300</v>
      </c>
      <c r="G50" s="47">
        <v>112500</v>
      </c>
      <c r="H50" s="32">
        <f t="shared" si="0"/>
        <v>83523.879529242738</v>
      </c>
      <c r="I50" s="32">
        <f t="shared" si="1"/>
        <v>89300</v>
      </c>
      <c r="J50" s="33">
        <f t="shared" si="2"/>
        <v>86600</v>
      </c>
      <c r="K50" s="15">
        <f t="shared" si="3"/>
        <v>27350.137111173684</v>
      </c>
      <c r="L50" s="34">
        <f t="shared" si="7"/>
        <v>0.3274529064660851</v>
      </c>
      <c r="M50" s="34">
        <f t="shared" si="8"/>
        <v>0.30627253204001886</v>
      </c>
      <c r="N50" s="34">
        <f t="shared" si="9"/>
        <v>0.31582144470177465</v>
      </c>
    </row>
    <row r="51" spans="1:14" s="19" customFormat="1" ht="15.6" x14ac:dyDescent="0.25">
      <c r="A51" s="29">
        <v>49</v>
      </c>
      <c r="B51" s="29" t="s">
        <v>108</v>
      </c>
      <c r="C51" s="30">
        <v>1</v>
      </c>
      <c r="D51" s="31" t="s">
        <v>58</v>
      </c>
      <c r="E51" s="23">
        <v>10000</v>
      </c>
      <c r="F51" s="23">
        <v>13600</v>
      </c>
      <c r="G51" s="47">
        <v>17900</v>
      </c>
      <c r="H51" s="32">
        <f t="shared" si="0"/>
        <v>13452.323824695522</v>
      </c>
      <c r="I51" s="32">
        <f t="shared" si="1"/>
        <v>13600</v>
      </c>
      <c r="J51" s="33">
        <f t="shared" si="2"/>
        <v>13833.333333333334</v>
      </c>
      <c r="K51" s="15">
        <f t="shared" si="3"/>
        <v>3955.1653989856495</v>
      </c>
      <c r="L51" s="34">
        <f t="shared" si="7"/>
        <v>0.2940135437213332</v>
      </c>
      <c r="M51" s="34">
        <f t="shared" si="8"/>
        <v>0.29082098521953303</v>
      </c>
      <c r="N51" s="34">
        <f t="shared" si="9"/>
        <v>0.28591557101101078</v>
      </c>
    </row>
    <row r="52" spans="1:14" s="19" customFormat="1" ht="15.6" x14ac:dyDescent="0.25">
      <c r="A52" s="29">
        <v>50</v>
      </c>
      <c r="B52" s="29" t="s">
        <v>109</v>
      </c>
      <c r="C52" s="30">
        <v>1</v>
      </c>
      <c r="D52" s="31" t="s">
        <v>58</v>
      </c>
      <c r="E52" s="23">
        <v>20000</v>
      </c>
      <c r="F52" s="23">
        <v>20100</v>
      </c>
      <c r="G52" s="47">
        <v>25500</v>
      </c>
      <c r="H52" s="32">
        <f t="shared" si="0"/>
        <v>21723.113825625089</v>
      </c>
      <c r="I52" s="32">
        <f t="shared" si="1"/>
        <v>20100</v>
      </c>
      <c r="J52" s="33">
        <f t="shared" si="2"/>
        <v>21866.666666666668</v>
      </c>
      <c r="K52" s="15">
        <f t="shared" si="3"/>
        <v>3146.9562013687723</v>
      </c>
      <c r="L52" s="34">
        <f t="shared" si="7"/>
        <v>0.14486671784855032</v>
      </c>
      <c r="M52" s="34">
        <f t="shared" si="8"/>
        <v>0.15656498514272499</v>
      </c>
      <c r="N52" s="34">
        <f t="shared" si="9"/>
        <v>0.14391567994064508</v>
      </c>
    </row>
    <row r="53" spans="1:14" s="19" customFormat="1" ht="15.6" x14ac:dyDescent="0.25">
      <c r="A53" s="29">
        <v>51</v>
      </c>
      <c r="B53" s="29" t="s">
        <v>110</v>
      </c>
      <c r="C53" s="30">
        <v>1</v>
      </c>
      <c r="D53" s="31" t="s">
        <v>58</v>
      </c>
      <c r="E53" s="23">
        <v>35000</v>
      </c>
      <c r="F53" s="23">
        <v>52600</v>
      </c>
      <c r="G53" s="47">
        <v>41300</v>
      </c>
      <c r="H53" s="32">
        <f t="shared" si="0"/>
        <v>42364.421471023408</v>
      </c>
      <c r="I53" s="32">
        <f t="shared" si="1"/>
        <v>41300</v>
      </c>
      <c r="J53" s="33">
        <f t="shared" si="2"/>
        <v>42966.666666666664</v>
      </c>
      <c r="K53" s="15">
        <f t="shared" si="3"/>
        <v>8917.5856224279396</v>
      </c>
      <c r="L53" s="34">
        <f t="shared" si="7"/>
        <v>0.21049704711599629</v>
      </c>
      <c r="M53" s="34">
        <f t="shared" si="8"/>
        <v>0.21592217003457481</v>
      </c>
      <c r="N53" s="34">
        <f t="shared" si="9"/>
        <v>0.20754660098746175</v>
      </c>
    </row>
    <row r="54" spans="1:14" s="19" customFormat="1" ht="15.6" x14ac:dyDescent="0.25">
      <c r="A54" s="29">
        <v>52</v>
      </c>
      <c r="B54" s="29" t="s">
        <v>111</v>
      </c>
      <c r="C54" s="30">
        <v>1</v>
      </c>
      <c r="D54" s="31" t="s">
        <v>58</v>
      </c>
      <c r="E54" s="23">
        <v>15000</v>
      </c>
      <c r="F54" s="23">
        <v>4400</v>
      </c>
      <c r="G54" s="47">
        <v>17900</v>
      </c>
      <c r="H54" s="32">
        <f t="shared" si="0"/>
        <v>10571.395526697639</v>
      </c>
      <c r="I54" s="32">
        <f t="shared" si="1"/>
        <v>15000</v>
      </c>
      <c r="J54" s="33">
        <f t="shared" si="2"/>
        <v>12433.333333333334</v>
      </c>
      <c r="K54" s="15">
        <f t="shared" si="3"/>
        <v>7106.5697304208124</v>
      </c>
      <c r="L54" s="34">
        <f t="shared" si="7"/>
        <v>0.67224518394694943</v>
      </c>
      <c r="M54" s="34">
        <f t="shared" si="8"/>
        <v>0.4737713153613875</v>
      </c>
      <c r="N54" s="34">
        <f t="shared" si="9"/>
        <v>0.57157397295609746</v>
      </c>
    </row>
    <row r="55" spans="1:14" s="19" customFormat="1" ht="15.6" x14ac:dyDescent="0.25">
      <c r="A55" s="29">
        <v>53</v>
      </c>
      <c r="B55" s="29" t="s">
        <v>112</v>
      </c>
      <c r="C55" s="30">
        <v>1</v>
      </c>
      <c r="D55" s="31" t="s">
        <v>58</v>
      </c>
      <c r="E55" s="23">
        <v>24000</v>
      </c>
      <c r="F55" s="23">
        <v>5200</v>
      </c>
      <c r="G55" s="47">
        <v>25700</v>
      </c>
      <c r="H55" s="32">
        <f t="shared" si="0"/>
        <v>14747.415040640602</v>
      </c>
      <c r="I55" s="32">
        <f t="shared" si="1"/>
        <v>24000</v>
      </c>
      <c r="J55" s="33">
        <f t="shared" si="2"/>
        <v>18300</v>
      </c>
      <c r="K55" s="15">
        <f t="shared" si="3"/>
        <v>11376.730637577739</v>
      </c>
      <c r="L55" s="34">
        <f t="shared" si="7"/>
        <v>0.77143896786155364</v>
      </c>
      <c r="M55" s="34">
        <f t="shared" si="8"/>
        <v>0.47403044323240578</v>
      </c>
      <c r="N55" s="34">
        <f t="shared" si="9"/>
        <v>0.62167926981299115</v>
      </c>
    </row>
    <row r="56" spans="1:14" s="19" customFormat="1" ht="15.6" x14ac:dyDescent="0.25">
      <c r="A56" s="29">
        <v>54</v>
      </c>
      <c r="B56" s="29" t="s">
        <v>113</v>
      </c>
      <c r="C56" s="30">
        <v>1</v>
      </c>
      <c r="D56" s="31" t="s">
        <v>58</v>
      </c>
      <c r="E56" s="23">
        <v>28000</v>
      </c>
      <c r="F56" s="23">
        <v>58600</v>
      </c>
      <c r="G56" s="47">
        <v>27000</v>
      </c>
      <c r="H56" s="32">
        <f t="shared" si="0"/>
        <v>35383.962859374005</v>
      </c>
      <c r="I56" s="32">
        <f t="shared" si="1"/>
        <v>28000</v>
      </c>
      <c r="J56" s="33">
        <f t="shared" si="2"/>
        <v>37866.666666666664</v>
      </c>
      <c r="K56" s="15">
        <f t="shared" si="3"/>
        <v>17962.55364176635</v>
      </c>
      <c r="L56" s="34">
        <f t="shared" si="7"/>
        <v>0.50764674700667867</v>
      </c>
      <c r="M56" s="34">
        <f t="shared" si="8"/>
        <v>0.64151977292022677</v>
      </c>
      <c r="N56" s="34">
        <f t="shared" si="9"/>
        <v>0.47436321237059026</v>
      </c>
    </row>
    <row r="57" spans="1:14" s="19" customFormat="1" ht="15.6" x14ac:dyDescent="0.25">
      <c r="A57" s="29">
        <v>55</v>
      </c>
      <c r="B57" s="29" t="s">
        <v>114</v>
      </c>
      <c r="C57" s="30">
        <v>1</v>
      </c>
      <c r="D57" s="31" t="s">
        <v>58</v>
      </c>
      <c r="E57" s="23">
        <v>45000</v>
      </c>
      <c r="F57" s="23">
        <v>70100</v>
      </c>
      <c r="G57" s="47">
        <v>28400</v>
      </c>
      <c r="H57" s="32">
        <f t="shared" si="0"/>
        <v>44745.526637931325</v>
      </c>
      <c r="I57" s="32">
        <f t="shared" si="1"/>
        <v>45000</v>
      </c>
      <c r="J57" s="33">
        <f t="shared" si="2"/>
        <v>47833.333333333336</v>
      </c>
      <c r="K57" s="15">
        <f t="shared" si="3"/>
        <v>20993.887999447208</v>
      </c>
      <c r="L57" s="34">
        <f t="shared" si="7"/>
        <v>0.46918406323215411</v>
      </c>
      <c r="M57" s="34">
        <f t="shared" si="8"/>
        <v>0.4665308444321602</v>
      </c>
      <c r="N57" s="34">
        <f t="shared" si="9"/>
        <v>0.43889661322886148</v>
      </c>
    </row>
    <row r="58" spans="1:14" s="19" customFormat="1" ht="15.6" x14ac:dyDescent="0.25">
      <c r="A58" s="29">
        <v>56</v>
      </c>
      <c r="B58" s="29" t="s">
        <v>115</v>
      </c>
      <c r="C58" s="30">
        <v>1</v>
      </c>
      <c r="D58" s="31" t="s">
        <v>58</v>
      </c>
      <c r="E58" s="23">
        <v>65000</v>
      </c>
      <c r="F58" s="23">
        <v>73400</v>
      </c>
      <c r="G58" s="47">
        <v>48100</v>
      </c>
      <c r="H58" s="32">
        <f t="shared" si="0"/>
        <v>61223.501518363388</v>
      </c>
      <c r="I58" s="32">
        <f t="shared" si="1"/>
        <v>65000</v>
      </c>
      <c r="J58" s="33">
        <f t="shared" si="2"/>
        <v>62166.666666666664</v>
      </c>
      <c r="K58" s="15">
        <f t="shared" si="3"/>
        <v>12885.780276464946</v>
      </c>
      <c r="L58" s="34">
        <f t="shared" si="7"/>
        <v>0.21047114191271765</v>
      </c>
      <c r="M58" s="34">
        <f t="shared" si="8"/>
        <v>0.1982427734840761</v>
      </c>
      <c r="N58" s="34">
        <f t="shared" si="9"/>
        <v>0.20727796691364525</v>
      </c>
    </row>
    <row r="59" spans="1:14" s="19" customFormat="1" ht="15.6" x14ac:dyDescent="0.25">
      <c r="A59" s="29">
        <v>57</v>
      </c>
      <c r="B59" s="29" t="s">
        <v>116</v>
      </c>
      <c r="C59" s="30">
        <v>1</v>
      </c>
      <c r="D59" s="31" t="s">
        <v>58</v>
      </c>
      <c r="E59" s="23">
        <v>58000</v>
      </c>
      <c r="F59" s="23">
        <v>58600</v>
      </c>
      <c r="G59" s="47">
        <v>22800</v>
      </c>
      <c r="H59" s="32">
        <f t="shared" si="0"/>
        <v>42633.745220784098</v>
      </c>
      <c r="I59" s="32">
        <f t="shared" si="1"/>
        <v>58000</v>
      </c>
      <c r="J59" s="33">
        <f t="shared" si="2"/>
        <v>46466.666666666664</v>
      </c>
      <c r="K59" s="15">
        <f t="shared" si="3"/>
        <v>20498.129996010208</v>
      </c>
      <c r="L59" s="34">
        <f t="shared" si="7"/>
        <v>0.48079590216290213</v>
      </c>
      <c r="M59" s="34">
        <f t="shared" si="8"/>
        <v>0.35341603441396913</v>
      </c>
      <c r="N59" s="34">
        <f t="shared" si="9"/>
        <v>0.44113622659993273</v>
      </c>
    </row>
    <row r="60" spans="1:14" s="19" customFormat="1" ht="31.2" x14ac:dyDescent="0.25">
      <c r="A60" s="29">
        <v>58</v>
      </c>
      <c r="B60" s="29" t="s">
        <v>117</v>
      </c>
      <c r="C60" s="30">
        <v>1</v>
      </c>
      <c r="D60" s="31" t="s">
        <v>58</v>
      </c>
      <c r="E60" s="23">
        <v>85000</v>
      </c>
      <c r="F60" s="23">
        <v>135000</v>
      </c>
      <c r="G60" s="47">
        <v>83600</v>
      </c>
      <c r="H60" s="32">
        <f t="shared" si="0"/>
        <v>98624.842776137622</v>
      </c>
      <c r="I60" s="32">
        <f t="shared" si="1"/>
        <v>85000</v>
      </c>
      <c r="J60" s="33">
        <f t="shared" si="2"/>
        <v>101200</v>
      </c>
      <c r="K60" s="15">
        <f t="shared" si="3"/>
        <v>29280.027322391623</v>
      </c>
      <c r="L60" s="34">
        <f t="shared" si="7"/>
        <v>0.29688287958899495</v>
      </c>
      <c r="M60" s="34">
        <f t="shared" si="8"/>
        <v>0.34447090967519556</v>
      </c>
      <c r="N60" s="34">
        <f t="shared" si="9"/>
        <v>0.28932833322521367</v>
      </c>
    </row>
    <row r="61" spans="1:14" s="19" customFormat="1" ht="15.6" x14ac:dyDescent="0.25">
      <c r="A61" s="29">
        <v>59</v>
      </c>
      <c r="B61" s="29" t="s">
        <v>118</v>
      </c>
      <c r="C61" s="30">
        <v>1</v>
      </c>
      <c r="D61" s="31" t="s">
        <v>58</v>
      </c>
      <c r="E61" s="23">
        <v>75000</v>
      </c>
      <c r="F61" s="23">
        <v>37000</v>
      </c>
      <c r="G61" s="47">
        <v>32400</v>
      </c>
      <c r="H61" s="32">
        <f t="shared" si="0"/>
        <v>44799.104467643039</v>
      </c>
      <c r="I61" s="32">
        <f t="shared" si="1"/>
        <v>37000</v>
      </c>
      <c r="J61" s="33">
        <f t="shared" si="2"/>
        <v>48133.333333333336</v>
      </c>
      <c r="K61" s="15">
        <f t="shared" si="3"/>
        <v>23380.618754287352</v>
      </c>
      <c r="L61" s="34">
        <f t="shared" si="7"/>
        <v>0.52189924401668397</v>
      </c>
      <c r="M61" s="34">
        <f t="shared" si="8"/>
        <v>0.63190861498073925</v>
      </c>
      <c r="N61" s="34">
        <f t="shared" si="9"/>
        <v>0.48574692702813055</v>
      </c>
    </row>
    <row r="62" spans="1:14" s="19" customFormat="1" ht="15.6" x14ac:dyDescent="0.25">
      <c r="A62" s="29">
        <v>60</v>
      </c>
      <c r="B62" s="29" t="s">
        <v>119</v>
      </c>
      <c r="C62" s="30">
        <v>1</v>
      </c>
      <c r="D62" s="31" t="s">
        <v>58</v>
      </c>
      <c r="E62" s="23">
        <v>12000</v>
      </c>
      <c r="F62" s="23">
        <v>14900</v>
      </c>
      <c r="G62" s="47">
        <v>8200</v>
      </c>
      <c r="H62" s="32">
        <f t="shared" si="0"/>
        <v>11360.404336596834</v>
      </c>
      <c r="I62" s="32">
        <f t="shared" si="1"/>
        <v>12000</v>
      </c>
      <c r="J62" s="33">
        <f t="shared" si="2"/>
        <v>11700</v>
      </c>
      <c r="K62" s="15">
        <f t="shared" si="3"/>
        <v>3360.0595232822884</v>
      </c>
      <c r="L62" s="34">
        <f t="shared" si="7"/>
        <v>0.29576936029099476</v>
      </c>
      <c r="M62" s="34">
        <f t="shared" si="8"/>
        <v>0.28000496027352406</v>
      </c>
      <c r="N62" s="34">
        <f t="shared" si="9"/>
        <v>0.2871845746395118</v>
      </c>
    </row>
    <row r="63" spans="1:14" s="19" customFormat="1" ht="15.6" x14ac:dyDescent="0.25">
      <c r="A63" s="29">
        <v>61</v>
      </c>
      <c r="B63" s="29" t="s">
        <v>120</v>
      </c>
      <c r="C63" s="30">
        <v>1</v>
      </c>
      <c r="D63" s="31" t="s">
        <v>58</v>
      </c>
      <c r="E63" s="23">
        <v>7000</v>
      </c>
      <c r="F63" s="23">
        <v>24800</v>
      </c>
      <c r="G63" s="47">
        <v>14000</v>
      </c>
      <c r="H63" s="32">
        <f t="shared" si="0"/>
        <v>13444.95187899261</v>
      </c>
      <c r="I63" s="32">
        <f t="shared" si="1"/>
        <v>14000</v>
      </c>
      <c r="J63" s="33">
        <f t="shared" si="2"/>
        <v>15266.666666666666</v>
      </c>
      <c r="K63" s="15">
        <f t="shared" si="3"/>
        <v>8967.3481773227322</v>
      </c>
      <c r="L63" s="34">
        <f t="shared" si="7"/>
        <v>0.66696766623121817</v>
      </c>
      <c r="M63" s="34">
        <f t="shared" si="8"/>
        <v>0.64052486980876655</v>
      </c>
      <c r="N63" s="34">
        <f t="shared" si="9"/>
        <v>0.58738088497747154</v>
      </c>
    </row>
    <row r="64" spans="1:14" s="19" customFormat="1" ht="15.6" x14ac:dyDescent="0.25">
      <c r="A64" s="29">
        <v>62</v>
      </c>
      <c r="B64" s="29" t="s">
        <v>121</v>
      </c>
      <c r="C64" s="30">
        <v>1</v>
      </c>
      <c r="D64" s="31" t="s">
        <v>58</v>
      </c>
      <c r="E64" s="23">
        <v>13000</v>
      </c>
      <c r="F64" s="23">
        <v>9600</v>
      </c>
      <c r="G64" s="47">
        <v>29300</v>
      </c>
      <c r="H64" s="32">
        <f t="shared" si="0"/>
        <v>15406.148104577827</v>
      </c>
      <c r="I64" s="32">
        <f t="shared" si="1"/>
        <v>13000</v>
      </c>
      <c r="J64" s="33">
        <f t="shared" si="2"/>
        <v>17300</v>
      </c>
      <c r="K64" s="15">
        <f t="shared" si="3"/>
        <v>10530.432089900205</v>
      </c>
      <c r="L64" s="34">
        <f t="shared" si="7"/>
        <v>0.6835214109600285</v>
      </c>
      <c r="M64" s="34">
        <f t="shared" si="8"/>
        <v>0.8100332376846312</v>
      </c>
      <c r="N64" s="34">
        <f t="shared" si="9"/>
        <v>0.60869549652602339</v>
      </c>
    </row>
    <row r="65" spans="1:14" s="19" customFormat="1" ht="15.6" x14ac:dyDescent="0.25">
      <c r="A65" s="29">
        <v>63</v>
      </c>
      <c r="B65" s="29" t="s">
        <v>122</v>
      </c>
      <c r="C65" s="30">
        <v>1</v>
      </c>
      <c r="D65" s="31" t="s">
        <v>58</v>
      </c>
      <c r="E65" s="23">
        <v>30000</v>
      </c>
      <c r="F65" s="23">
        <v>29600</v>
      </c>
      <c r="G65" s="47">
        <v>24400</v>
      </c>
      <c r="H65" s="32">
        <f t="shared" si="0"/>
        <v>27878.384099859304</v>
      </c>
      <c r="I65" s="32">
        <f t="shared" si="1"/>
        <v>29600</v>
      </c>
      <c r="J65" s="33">
        <f t="shared" si="2"/>
        <v>28000</v>
      </c>
      <c r="K65" s="15">
        <f t="shared" si="3"/>
        <v>3124.0998703626619</v>
      </c>
      <c r="L65" s="34">
        <f t="shared" si="7"/>
        <v>0.11206172707759014</v>
      </c>
      <c r="M65" s="34">
        <f t="shared" si="8"/>
        <v>0.10554391453927912</v>
      </c>
      <c r="N65" s="34">
        <f t="shared" si="9"/>
        <v>0.11157499537009508</v>
      </c>
    </row>
    <row r="66" spans="1:14" s="19" customFormat="1" ht="15.6" x14ac:dyDescent="0.25">
      <c r="A66" s="29">
        <v>64</v>
      </c>
      <c r="B66" s="29" t="s">
        <v>123</v>
      </c>
      <c r="C66" s="30">
        <v>1</v>
      </c>
      <c r="D66" s="31" t="s">
        <v>58</v>
      </c>
      <c r="E66" s="23">
        <v>20000</v>
      </c>
      <c r="F66" s="23">
        <v>26800</v>
      </c>
      <c r="G66" s="47">
        <v>21800</v>
      </c>
      <c r="H66" s="32">
        <f t="shared" si="0"/>
        <v>22692.051529603395</v>
      </c>
      <c r="I66" s="32">
        <f t="shared" si="1"/>
        <v>21800</v>
      </c>
      <c r="J66" s="33">
        <f t="shared" si="2"/>
        <v>22866.666666666668</v>
      </c>
      <c r="K66" s="15">
        <f t="shared" si="3"/>
        <v>3523.2560697930221</v>
      </c>
      <c r="L66" s="34">
        <f t="shared" si="7"/>
        <v>0.15526388458957463</v>
      </c>
      <c r="M66" s="34">
        <f t="shared" si="8"/>
        <v>0.1616172509079368</v>
      </c>
      <c r="N66" s="34">
        <f t="shared" si="9"/>
        <v>0.15407825378103596</v>
      </c>
    </row>
    <row r="67" spans="1:14" s="19" customFormat="1" ht="15.6" x14ac:dyDescent="0.25">
      <c r="A67" s="29">
        <v>65</v>
      </c>
      <c r="B67" s="29" t="s">
        <v>124</v>
      </c>
      <c r="C67" s="30">
        <v>1</v>
      </c>
      <c r="D67" s="31" t="s">
        <v>58</v>
      </c>
      <c r="E67" s="23">
        <v>75000</v>
      </c>
      <c r="F67" s="23">
        <v>58600</v>
      </c>
      <c r="G67" s="47">
        <v>53200</v>
      </c>
      <c r="H67" s="32">
        <f t="shared" ref="H67:H130" si="10">GEOMEAN(E67:G67)</f>
        <v>61606.069846585902</v>
      </c>
      <c r="I67" s="32">
        <f t="shared" ref="I67:I130" si="11">MEDIAN(E67:G67)</f>
        <v>58600</v>
      </c>
      <c r="J67" s="33">
        <f t="shared" ref="J67:J130" si="12">AVERAGE(E67:G67)</f>
        <v>62266.666666666664</v>
      </c>
      <c r="K67" s="50">
        <f t="shared" ref="K67:K130" si="13">+STDEV(E67:G67)</f>
        <v>11353.119982336706</v>
      </c>
      <c r="L67" s="34">
        <f t="shared" si="7"/>
        <v>0.1842857369510624</v>
      </c>
      <c r="M67" s="34">
        <f t="shared" si="8"/>
        <v>0.19373924884533628</v>
      </c>
      <c r="N67" s="34">
        <f t="shared" si="9"/>
        <v>0.18233062070133896</v>
      </c>
    </row>
    <row r="68" spans="1:14" s="22" customFormat="1" ht="15.6" x14ac:dyDescent="0.25">
      <c r="A68" s="29">
        <v>66</v>
      </c>
      <c r="B68" s="29" t="s">
        <v>125</v>
      </c>
      <c r="C68" s="30">
        <v>1</v>
      </c>
      <c r="D68" s="31" t="s">
        <v>58</v>
      </c>
      <c r="E68" s="23">
        <v>500</v>
      </c>
      <c r="F68" s="23">
        <v>600</v>
      </c>
      <c r="G68" s="47">
        <v>21200</v>
      </c>
      <c r="H68" s="32">
        <f t="shared" si="10"/>
        <v>1852.7594563391087</v>
      </c>
      <c r="I68" s="32">
        <f t="shared" si="11"/>
        <v>600</v>
      </c>
      <c r="J68" s="33">
        <f t="shared" si="12"/>
        <v>7433.333333333333</v>
      </c>
      <c r="K68" s="50">
        <f t="shared" si="13"/>
        <v>11922.387903995295</v>
      </c>
      <c r="L68" s="34">
        <f t="shared" ref="L68:L131" si="14">$K68/H68</f>
        <v>6.4349356648557583</v>
      </c>
      <c r="M68" s="34">
        <f t="shared" ref="M68:M131" si="15">$K68/I68</f>
        <v>19.870646506658826</v>
      </c>
      <c r="N68" s="34">
        <f t="shared" ref="N68:N131" si="16">$K68/J68</f>
        <v>1.6039086866361385</v>
      </c>
    </row>
    <row r="69" spans="1:14" ht="15.6" x14ac:dyDescent="0.25">
      <c r="A69" s="29">
        <v>67</v>
      </c>
      <c r="B69" s="29" t="s">
        <v>126</v>
      </c>
      <c r="C69" s="30">
        <v>1</v>
      </c>
      <c r="D69" s="31" t="s">
        <v>58</v>
      </c>
      <c r="E69" s="23">
        <v>500</v>
      </c>
      <c r="F69" s="23">
        <v>400</v>
      </c>
      <c r="G69" s="47">
        <v>30700</v>
      </c>
      <c r="H69" s="32">
        <f t="shared" si="10"/>
        <v>1831.1452315744516</v>
      </c>
      <c r="I69" s="32">
        <f t="shared" si="11"/>
        <v>500</v>
      </c>
      <c r="J69" s="33">
        <f t="shared" si="12"/>
        <v>10533.333333333334</v>
      </c>
      <c r="K69" s="50">
        <f t="shared" si="13"/>
        <v>17464.917215186946</v>
      </c>
      <c r="L69" s="34">
        <f t="shared" si="14"/>
        <v>9.5377018239947553</v>
      </c>
      <c r="M69" s="34">
        <f t="shared" si="15"/>
        <v>34.929834430373894</v>
      </c>
      <c r="N69" s="34">
        <f t="shared" si="16"/>
        <v>1.6580617609354695</v>
      </c>
    </row>
    <row r="70" spans="1:14" ht="15.6" x14ac:dyDescent="0.25">
      <c r="A70" s="29">
        <v>68</v>
      </c>
      <c r="B70" s="29" t="s">
        <v>127</v>
      </c>
      <c r="C70" s="30">
        <v>1</v>
      </c>
      <c r="D70" s="31" t="s">
        <v>58</v>
      </c>
      <c r="E70" s="23">
        <v>200</v>
      </c>
      <c r="F70" s="23">
        <v>400</v>
      </c>
      <c r="G70" s="47">
        <v>26500</v>
      </c>
      <c r="H70" s="32">
        <f t="shared" si="10"/>
        <v>1284.6316577124737</v>
      </c>
      <c r="I70" s="32">
        <f t="shared" si="11"/>
        <v>400</v>
      </c>
      <c r="J70" s="33">
        <f t="shared" si="12"/>
        <v>9033.3333333333339</v>
      </c>
      <c r="K70" s="50">
        <f t="shared" si="13"/>
        <v>15126.907593204016</v>
      </c>
      <c r="L70" s="34">
        <f t="shared" si="14"/>
        <v>11.775287883018777</v>
      </c>
      <c r="M70" s="34">
        <f t="shared" si="15"/>
        <v>37.817268983010038</v>
      </c>
      <c r="N70" s="34">
        <f t="shared" si="16"/>
        <v>1.6745654162218466</v>
      </c>
    </row>
    <row r="71" spans="1:14" ht="15.6" x14ac:dyDescent="0.25">
      <c r="A71" s="29">
        <v>69</v>
      </c>
      <c r="B71" s="29" t="s">
        <v>128</v>
      </c>
      <c r="C71" s="30">
        <v>1</v>
      </c>
      <c r="D71" s="31" t="s">
        <v>58</v>
      </c>
      <c r="E71" s="23">
        <v>150</v>
      </c>
      <c r="F71" s="23">
        <v>700</v>
      </c>
      <c r="G71" s="47">
        <v>22600</v>
      </c>
      <c r="H71" s="32">
        <f t="shared" si="10"/>
        <v>1333.8262066733423</v>
      </c>
      <c r="I71" s="32">
        <f t="shared" si="11"/>
        <v>700</v>
      </c>
      <c r="J71" s="33">
        <f t="shared" si="12"/>
        <v>7816.666666666667</v>
      </c>
      <c r="K71" s="50">
        <f t="shared" si="13"/>
        <v>12805.695347513672</v>
      </c>
      <c r="L71" s="34">
        <f t="shared" si="14"/>
        <v>9.6007225554909361</v>
      </c>
      <c r="M71" s="34">
        <f t="shared" si="15"/>
        <v>18.293850496448105</v>
      </c>
      <c r="N71" s="34">
        <f t="shared" si="16"/>
        <v>1.638255268338636</v>
      </c>
    </row>
    <row r="72" spans="1:14" ht="15.6" x14ac:dyDescent="0.25">
      <c r="A72" s="29">
        <v>70</v>
      </c>
      <c r="B72" s="29" t="s">
        <v>129</v>
      </c>
      <c r="C72" s="30">
        <v>1</v>
      </c>
      <c r="D72" s="31" t="s">
        <v>58</v>
      </c>
      <c r="E72" s="23">
        <v>300</v>
      </c>
      <c r="F72" s="23">
        <v>600</v>
      </c>
      <c r="G72" s="47">
        <v>39100</v>
      </c>
      <c r="H72" s="32">
        <f t="shared" si="10"/>
        <v>1916.3864324591427</v>
      </c>
      <c r="I72" s="32">
        <f t="shared" si="11"/>
        <v>600</v>
      </c>
      <c r="J72" s="33">
        <f t="shared" si="12"/>
        <v>13333.333333333334</v>
      </c>
      <c r="K72" s="50">
        <f t="shared" si="13"/>
        <v>22315.092052988115</v>
      </c>
      <c r="L72" s="34">
        <f t="shared" si="14"/>
        <v>11.644359235184615</v>
      </c>
      <c r="M72" s="34">
        <f t="shared" si="15"/>
        <v>37.191820088313527</v>
      </c>
      <c r="N72" s="34">
        <f t="shared" si="16"/>
        <v>1.6736319039741085</v>
      </c>
    </row>
    <row r="73" spans="1:14" ht="15.6" x14ac:dyDescent="0.25">
      <c r="A73" s="29">
        <v>71</v>
      </c>
      <c r="B73" s="29" t="s">
        <v>130</v>
      </c>
      <c r="C73" s="30">
        <v>1</v>
      </c>
      <c r="D73" s="31" t="s">
        <v>58</v>
      </c>
      <c r="E73" s="23">
        <v>500</v>
      </c>
      <c r="F73" s="23">
        <v>500</v>
      </c>
      <c r="G73" s="47">
        <v>21200</v>
      </c>
      <c r="H73" s="32">
        <f t="shared" si="10"/>
        <v>1743.5134012651281</v>
      </c>
      <c r="I73" s="32">
        <f t="shared" si="11"/>
        <v>500</v>
      </c>
      <c r="J73" s="33">
        <f t="shared" si="12"/>
        <v>7400</v>
      </c>
      <c r="K73" s="50">
        <f t="shared" si="13"/>
        <v>11951.150572225253</v>
      </c>
      <c r="L73" s="34">
        <f t="shared" si="14"/>
        <v>6.8546364849006958</v>
      </c>
      <c r="M73" s="34">
        <f t="shared" si="15"/>
        <v>23.902301144450508</v>
      </c>
      <c r="N73" s="34">
        <f t="shared" si="16"/>
        <v>1.6150203475980072</v>
      </c>
    </row>
    <row r="74" spans="1:14" ht="15.6" x14ac:dyDescent="0.25">
      <c r="A74" s="29">
        <v>72</v>
      </c>
      <c r="B74" s="29" t="s">
        <v>131</v>
      </c>
      <c r="C74" s="30">
        <v>1</v>
      </c>
      <c r="D74" s="31" t="s">
        <v>58</v>
      </c>
      <c r="E74" s="23">
        <v>30000</v>
      </c>
      <c r="F74" s="23">
        <v>46700</v>
      </c>
      <c r="G74" s="47">
        <v>12700</v>
      </c>
      <c r="H74" s="32">
        <f t="shared" si="10"/>
        <v>26106.417881231599</v>
      </c>
      <c r="I74" s="32">
        <f t="shared" si="11"/>
        <v>30000</v>
      </c>
      <c r="J74" s="33">
        <f t="shared" si="12"/>
        <v>29800</v>
      </c>
      <c r="K74" s="50">
        <f t="shared" si="13"/>
        <v>17000.882330043933</v>
      </c>
      <c r="L74" s="34">
        <f t="shared" si="14"/>
        <v>0.65121467094366059</v>
      </c>
      <c r="M74" s="34">
        <f t="shared" si="15"/>
        <v>0.56669607766813113</v>
      </c>
      <c r="N74" s="34">
        <f t="shared" si="16"/>
        <v>0.57049940704845414</v>
      </c>
    </row>
    <row r="75" spans="1:14" ht="15.6" x14ac:dyDescent="0.25">
      <c r="A75" s="29">
        <v>73</v>
      </c>
      <c r="B75" s="29" t="s">
        <v>132</v>
      </c>
      <c r="C75" s="30">
        <v>1</v>
      </c>
      <c r="D75" s="31" t="s">
        <v>58</v>
      </c>
      <c r="E75" s="23">
        <v>12000</v>
      </c>
      <c r="F75" s="23">
        <v>6200</v>
      </c>
      <c r="G75" s="47">
        <v>3100</v>
      </c>
      <c r="H75" s="32">
        <f t="shared" si="10"/>
        <v>6132.6033577778808</v>
      </c>
      <c r="I75" s="32">
        <f t="shared" si="11"/>
        <v>6200</v>
      </c>
      <c r="J75" s="33">
        <f t="shared" si="12"/>
        <v>7100</v>
      </c>
      <c r="K75" s="50">
        <f t="shared" si="13"/>
        <v>4517.7427992306066</v>
      </c>
      <c r="L75" s="34">
        <f t="shared" si="14"/>
        <v>0.73667617741832714</v>
      </c>
      <c r="M75" s="34">
        <f t="shared" si="15"/>
        <v>0.72866819342429134</v>
      </c>
      <c r="N75" s="34">
        <f t="shared" si="16"/>
        <v>0.63630180270853609</v>
      </c>
    </row>
    <row r="76" spans="1:14" ht="31.2" x14ac:dyDescent="0.25">
      <c r="A76" s="29">
        <v>74</v>
      </c>
      <c r="B76" s="29" t="s">
        <v>133</v>
      </c>
      <c r="C76" s="30">
        <v>1</v>
      </c>
      <c r="D76" s="31" t="s">
        <v>58</v>
      </c>
      <c r="E76" s="23">
        <v>38000</v>
      </c>
      <c r="F76" s="23">
        <v>38700</v>
      </c>
      <c r="G76" s="47">
        <v>63700</v>
      </c>
      <c r="H76" s="32">
        <f t="shared" si="10"/>
        <v>45416.256218643779</v>
      </c>
      <c r="I76" s="32">
        <f t="shared" si="11"/>
        <v>38700</v>
      </c>
      <c r="J76" s="33">
        <f t="shared" si="12"/>
        <v>46800</v>
      </c>
      <c r="K76" s="50">
        <f t="shared" si="13"/>
        <v>14640.013661195811</v>
      </c>
      <c r="L76" s="34">
        <f t="shared" si="14"/>
        <v>0.32235183786870469</v>
      </c>
      <c r="M76" s="34">
        <f t="shared" si="15"/>
        <v>0.3782949266458866</v>
      </c>
      <c r="N76" s="34">
        <f t="shared" si="16"/>
        <v>0.31282080472640622</v>
      </c>
    </row>
    <row r="77" spans="1:14" ht="15.6" x14ac:dyDescent="0.25">
      <c r="A77" s="29">
        <v>75</v>
      </c>
      <c r="B77" s="29" t="s">
        <v>134</v>
      </c>
      <c r="C77" s="30">
        <v>1</v>
      </c>
      <c r="D77" s="31" t="s">
        <v>58</v>
      </c>
      <c r="E77" s="23">
        <v>85000</v>
      </c>
      <c r="F77" s="23">
        <v>166800</v>
      </c>
      <c r="G77" s="47">
        <v>186200</v>
      </c>
      <c r="H77" s="32">
        <f t="shared" si="10"/>
        <v>138207.48038142145</v>
      </c>
      <c r="I77" s="32">
        <f t="shared" si="11"/>
        <v>166800</v>
      </c>
      <c r="J77" s="33">
        <f t="shared" si="12"/>
        <v>146000</v>
      </c>
      <c r="K77" s="50">
        <f t="shared" si="13"/>
        <v>53710.706567685367</v>
      </c>
      <c r="L77" s="34">
        <f t="shared" si="14"/>
        <v>0.38862373020227226</v>
      </c>
      <c r="M77" s="34">
        <f t="shared" si="15"/>
        <v>0.32200663409883312</v>
      </c>
      <c r="N77" s="34">
        <f t="shared" si="16"/>
        <v>0.36788155183346144</v>
      </c>
    </row>
    <row r="78" spans="1:14" ht="15.6" x14ac:dyDescent="0.25">
      <c r="A78" s="29">
        <v>76</v>
      </c>
      <c r="B78" s="29" t="s">
        <v>135</v>
      </c>
      <c r="C78" s="30">
        <v>1</v>
      </c>
      <c r="D78" s="31" t="s">
        <v>58</v>
      </c>
      <c r="E78" s="23">
        <v>8000</v>
      </c>
      <c r="F78" s="23">
        <v>4800</v>
      </c>
      <c r="G78" s="47">
        <v>8800</v>
      </c>
      <c r="H78" s="32">
        <f t="shared" si="10"/>
        <v>6965.2701529388887</v>
      </c>
      <c r="I78" s="32">
        <f t="shared" si="11"/>
        <v>8000</v>
      </c>
      <c r="J78" s="33">
        <f t="shared" si="12"/>
        <v>7200</v>
      </c>
      <c r="K78" s="50">
        <f t="shared" si="13"/>
        <v>2116.6010488516727</v>
      </c>
      <c r="L78" s="34">
        <f t="shared" si="14"/>
        <v>0.30387924694616553</v>
      </c>
      <c r="M78" s="34">
        <f t="shared" si="15"/>
        <v>0.26457513110645908</v>
      </c>
      <c r="N78" s="34">
        <f t="shared" si="16"/>
        <v>0.29397236789606562</v>
      </c>
    </row>
    <row r="79" spans="1:14" ht="15.6" x14ac:dyDescent="0.25">
      <c r="A79" s="29">
        <v>77</v>
      </c>
      <c r="B79" s="29" t="s">
        <v>136</v>
      </c>
      <c r="C79" s="30">
        <v>1</v>
      </c>
      <c r="D79" s="31" t="s">
        <v>58</v>
      </c>
      <c r="E79" s="23">
        <v>20000</v>
      </c>
      <c r="F79" s="23">
        <v>76400</v>
      </c>
      <c r="G79" s="47">
        <v>13500</v>
      </c>
      <c r="H79" s="32">
        <f t="shared" si="10"/>
        <v>27425.362347773735</v>
      </c>
      <c r="I79" s="32">
        <f t="shared" si="11"/>
        <v>20000</v>
      </c>
      <c r="J79" s="33">
        <f t="shared" si="12"/>
        <v>36633.333333333336</v>
      </c>
      <c r="K79" s="50">
        <f t="shared" si="13"/>
        <v>34591.954748659889</v>
      </c>
      <c r="L79" s="34">
        <f t="shared" si="14"/>
        <v>1.2613125875971483</v>
      </c>
      <c r="M79" s="34">
        <f t="shared" si="15"/>
        <v>1.7295977374329945</v>
      </c>
      <c r="N79" s="34">
        <f t="shared" si="16"/>
        <v>0.94427537985422805</v>
      </c>
    </row>
    <row r="80" spans="1:14" ht="15.6" x14ac:dyDescent="0.25">
      <c r="A80" s="29">
        <v>78</v>
      </c>
      <c r="B80" s="29" t="s">
        <v>137</v>
      </c>
      <c r="C80" s="30">
        <v>1</v>
      </c>
      <c r="D80" s="31" t="s">
        <v>58</v>
      </c>
      <c r="E80" s="23">
        <v>7000</v>
      </c>
      <c r="F80" s="23">
        <v>4800</v>
      </c>
      <c r="G80" s="47">
        <v>6600</v>
      </c>
      <c r="H80" s="32">
        <f t="shared" si="10"/>
        <v>6052.8661601119738</v>
      </c>
      <c r="I80" s="32">
        <f t="shared" si="11"/>
        <v>6600</v>
      </c>
      <c r="J80" s="33">
        <f t="shared" si="12"/>
        <v>6133.333333333333</v>
      </c>
      <c r="K80" s="50">
        <f t="shared" si="13"/>
        <v>1171.893055416464</v>
      </c>
      <c r="L80" s="34">
        <f t="shared" si="14"/>
        <v>0.19360960979761443</v>
      </c>
      <c r="M80" s="34">
        <f t="shared" si="15"/>
        <v>0.17755955385097941</v>
      </c>
      <c r="N80" s="34">
        <f t="shared" si="16"/>
        <v>0.19106951990485826</v>
      </c>
    </row>
    <row r="81" spans="1:14" ht="15.6" x14ac:dyDescent="0.25">
      <c r="A81" s="29">
        <v>79</v>
      </c>
      <c r="B81" s="29" t="s">
        <v>138</v>
      </c>
      <c r="C81" s="30">
        <v>1</v>
      </c>
      <c r="D81" s="31" t="s">
        <v>58</v>
      </c>
      <c r="E81" s="23">
        <v>2000</v>
      </c>
      <c r="F81" s="23">
        <v>700</v>
      </c>
      <c r="G81" s="47">
        <v>3300</v>
      </c>
      <c r="H81" s="32">
        <f t="shared" si="10"/>
        <v>1665.5103089988261</v>
      </c>
      <c r="I81" s="32">
        <f t="shared" si="11"/>
        <v>2000</v>
      </c>
      <c r="J81" s="33">
        <f t="shared" si="12"/>
        <v>2000</v>
      </c>
      <c r="K81" s="50">
        <f t="shared" si="13"/>
        <v>1300</v>
      </c>
      <c r="L81" s="34">
        <f t="shared" si="14"/>
        <v>0.78054155112462664</v>
      </c>
      <c r="M81" s="34">
        <f t="shared" si="15"/>
        <v>0.65</v>
      </c>
      <c r="N81" s="34">
        <f t="shared" si="16"/>
        <v>0.65</v>
      </c>
    </row>
    <row r="82" spans="1:14" ht="15.6" x14ac:dyDescent="0.25">
      <c r="A82" s="29">
        <v>80</v>
      </c>
      <c r="B82" s="29" t="s">
        <v>139</v>
      </c>
      <c r="C82" s="30">
        <v>1</v>
      </c>
      <c r="D82" s="31" t="s">
        <v>58</v>
      </c>
      <c r="E82" s="23">
        <v>10000</v>
      </c>
      <c r="F82" s="23">
        <v>9600</v>
      </c>
      <c r="G82" s="47">
        <v>12700</v>
      </c>
      <c r="H82" s="32">
        <f t="shared" si="10"/>
        <v>10682.961206682901</v>
      </c>
      <c r="I82" s="32">
        <f t="shared" si="11"/>
        <v>10000</v>
      </c>
      <c r="J82" s="33">
        <f t="shared" si="12"/>
        <v>10766.666666666666</v>
      </c>
      <c r="K82" s="50">
        <f t="shared" si="13"/>
        <v>1686.2186493255681</v>
      </c>
      <c r="L82" s="34">
        <f t="shared" si="14"/>
        <v>0.15784187705097408</v>
      </c>
      <c r="M82" s="34">
        <f t="shared" si="15"/>
        <v>0.16862186493255682</v>
      </c>
      <c r="N82" s="34">
        <f t="shared" si="16"/>
        <v>0.15661473523147693</v>
      </c>
    </row>
    <row r="83" spans="1:14" ht="15.6" x14ac:dyDescent="0.25">
      <c r="A83" s="29">
        <v>81</v>
      </c>
      <c r="B83" s="29" t="s">
        <v>140</v>
      </c>
      <c r="C83" s="30">
        <v>1</v>
      </c>
      <c r="D83" s="31" t="s">
        <v>58</v>
      </c>
      <c r="E83" s="23">
        <v>9000</v>
      </c>
      <c r="F83" s="23">
        <v>9000</v>
      </c>
      <c r="G83" s="47">
        <v>15500</v>
      </c>
      <c r="H83" s="32">
        <f t="shared" si="10"/>
        <v>10787.949522221716</v>
      </c>
      <c r="I83" s="32">
        <f t="shared" si="11"/>
        <v>9000</v>
      </c>
      <c r="J83" s="33">
        <f t="shared" si="12"/>
        <v>11166.666666666666</v>
      </c>
      <c r="K83" s="50">
        <f t="shared" si="13"/>
        <v>3752.776749732569</v>
      </c>
      <c r="L83" s="34">
        <f t="shared" si="14"/>
        <v>0.34786747398125628</v>
      </c>
      <c r="M83" s="34">
        <f t="shared" si="15"/>
        <v>0.41697519441472991</v>
      </c>
      <c r="N83" s="34">
        <f t="shared" si="16"/>
        <v>0.33606955967754348</v>
      </c>
    </row>
    <row r="84" spans="1:14" ht="15.6" x14ac:dyDescent="0.25">
      <c r="A84" s="29">
        <v>82</v>
      </c>
      <c r="B84" s="29" t="s">
        <v>141</v>
      </c>
      <c r="C84" s="30">
        <v>1</v>
      </c>
      <c r="D84" s="31" t="s">
        <v>58</v>
      </c>
      <c r="E84" s="23">
        <v>8000</v>
      </c>
      <c r="F84" s="23">
        <v>11200</v>
      </c>
      <c r="G84" s="47">
        <v>12200</v>
      </c>
      <c r="H84" s="32">
        <f t="shared" si="10"/>
        <v>10301.234652638243</v>
      </c>
      <c r="I84" s="32">
        <f t="shared" si="11"/>
        <v>11200</v>
      </c>
      <c r="J84" s="33">
        <f t="shared" si="12"/>
        <v>10466.666666666666</v>
      </c>
      <c r="K84" s="50">
        <f t="shared" si="13"/>
        <v>2193.9310229205803</v>
      </c>
      <c r="L84" s="34">
        <f t="shared" si="14"/>
        <v>0.21297748249610973</v>
      </c>
      <c r="M84" s="34">
        <f t="shared" si="15"/>
        <v>0.1958866984750518</v>
      </c>
      <c r="N84" s="34">
        <f t="shared" si="16"/>
        <v>0.20961124422808095</v>
      </c>
    </row>
    <row r="85" spans="1:14" ht="15.6" x14ac:dyDescent="0.25">
      <c r="A85" s="29">
        <v>83</v>
      </c>
      <c r="B85" s="29" t="s">
        <v>142</v>
      </c>
      <c r="C85" s="30">
        <v>1</v>
      </c>
      <c r="D85" s="31" t="s">
        <v>58</v>
      </c>
      <c r="E85" s="23">
        <v>800</v>
      </c>
      <c r="F85" s="23">
        <v>700</v>
      </c>
      <c r="G85" s="47">
        <v>750</v>
      </c>
      <c r="H85" s="32">
        <f t="shared" si="10"/>
        <v>748.88723872185074</v>
      </c>
      <c r="I85" s="32">
        <f t="shared" si="11"/>
        <v>750</v>
      </c>
      <c r="J85" s="33">
        <f t="shared" si="12"/>
        <v>750</v>
      </c>
      <c r="K85" s="50">
        <f t="shared" si="13"/>
        <v>50</v>
      </c>
      <c r="L85" s="34">
        <f t="shared" si="14"/>
        <v>6.6765725752433128E-2</v>
      </c>
      <c r="M85" s="34">
        <f t="shared" si="15"/>
        <v>6.6666666666666666E-2</v>
      </c>
      <c r="N85" s="34">
        <f t="shared" si="16"/>
        <v>6.6666666666666666E-2</v>
      </c>
    </row>
    <row r="86" spans="1:14" ht="15.6" x14ac:dyDescent="0.25">
      <c r="A86" s="29">
        <v>84</v>
      </c>
      <c r="B86" s="29" t="s">
        <v>143</v>
      </c>
      <c r="C86" s="30">
        <v>1</v>
      </c>
      <c r="D86" s="31" t="s">
        <v>58</v>
      </c>
      <c r="E86" s="23">
        <v>8000</v>
      </c>
      <c r="F86" s="23">
        <v>11800</v>
      </c>
      <c r="G86" s="47">
        <v>8811</v>
      </c>
      <c r="H86" s="32">
        <f t="shared" si="10"/>
        <v>9404.4282741892875</v>
      </c>
      <c r="I86" s="32">
        <f t="shared" si="11"/>
        <v>8811</v>
      </c>
      <c r="J86" s="33">
        <f t="shared" si="12"/>
        <v>9537</v>
      </c>
      <c r="K86" s="50">
        <f t="shared" si="13"/>
        <v>2001.3263102252965</v>
      </c>
      <c r="L86" s="34">
        <f t="shared" si="14"/>
        <v>0.21280680248452655</v>
      </c>
      <c r="M86" s="34">
        <f t="shared" si="15"/>
        <v>0.22713951994385387</v>
      </c>
      <c r="N86" s="34">
        <f t="shared" si="16"/>
        <v>0.20984862223186501</v>
      </c>
    </row>
    <row r="87" spans="1:14" ht="15.6" x14ac:dyDescent="0.25">
      <c r="A87" s="29">
        <v>85</v>
      </c>
      <c r="B87" s="29" t="s">
        <v>144</v>
      </c>
      <c r="C87" s="30">
        <v>1</v>
      </c>
      <c r="D87" s="31" t="s">
        <v>58</v>
      </c>
      <c r="E87" s="23">
        <v>18000</v>
      </c>
      <c r="F87" s="23">
        <v>35700</v>
      </c>
      <c r="G87" s="47">
        <v>27500</v>
      </c>
      <c r="H87" s="32">
        <f t="shared" si="10"/>
        <v>26047.005696435132</v>
      </c>
      <c r="I87" s="32">
        <f t="shared" si="11"/>
        <v>27500</v>
      </c>
      <c r="J87" s="33">
        <f t="shared" si="12"/>
        <v>27066.666666666668</v>
      </c>
      <c r="K87" s="50">
        <f t="shared" si="13"/>
        <v>8857.9531119403237</v>
      </c>
      <c r="L87" s="34">
        <f t="shared" si="14"/>
        <v>0.34007567761052276</v>
      </c>
      <c r="M87" s="34">
        <f t="shared" si="15"/>
        <v>0.32210738588873905</v>
      </c>
      <c r="N87" s="34">
        <f t="shared" si="16"/>
        <v>0.32726427753474102</v>
      </c>
    </row>
    <row r="88" spans="1:14" ht="15.6" x14ac:dyDescent="0.25">
      <c r="A88" s="29">
        <v>86</v>
      </c>
      <c r="B88" s="29" t="s">
        <v>145</v>
      </c>
      <c r="C88" s="30">
        <v>1</v>
      </c>
      <c r="D88" s="31" t="s">
        <v>58</v>
      </c>
      <c r="E88" s="23">
        <v>12000</v>
      </c>
      <c r="F88" s="23">
        <v>43700</v>
      </c>
      <c r="G88" s="47">
        <v>16900</v>
      </c>
      <c r="H88" s="32">
        <f t="shared" si="10"/>
        <v>20694.254981107362</v>
      </c>
      <c r="I88" s="32">
        <f t="shared" si="11"/>
        <v>16900</v>
      </c>
      <c r="J88" s="33">
        <f t="shared" si="12"/>
        <v>24200</v>
      </c>
      <c r="K88" s="50">
        <f t="shared" si="13"/>
        <v>17064.290199126361</v>
      </c>
      <c r="L88" s="34">
        <f t="shared" si="14"/>
        <v>0.82459069991671863</v>
      </c>
      <c r="M88" s="34">
        <f t="shared" si="15"/>
        <v>1.0097213135577727</v>
      </c>
      <c r="N88" s="34">
        <f t="shared" si="16"/>
        <v>0.70513595864158518</v>
      </c>
    </row>
    <row r="89" spans="1:14" ht="15.6" x14ac:dyDescent="0.25">
      <c r="A89" s="29">
        <v>87</v>
      </c>
      <c r="B89" s="29" t="s">
        <v>146</v>
      </c>
      <c r="C89" s="30">
        <v>1</v>
      </c>
      <c r="D89" s="31" t="s">
        <v>58</v>
      </c>
      <c r="E89" s="23">
        <v>65000</v>
      </c>
      <c r="F89" s="23">
        <v>48600</v>
      </c>
      <c r="G89" s="47">
        <v>65900</v>
      </c>
      <c r="H89" s="32">
        <f t="shared" si="10"/>
        <v>59266.827458842265</v>
      </c>
      <c r="I89" s="32">
        <f t="shared" si="11"/>
        <v>65000</v>
      </c>
      <c r="J89" s="33">
        <f t="shared" si="12"/>
        <v>59833.333333333336</v>
      </c>
      <c r="K89" s="50">
        <f t="shared" si="13"/>
        <v>9738.754198219247</v>
      </c>
      <c r="L89" s="34">
        <f t="shared" si="14"/>
        <v>0.16432049117159689</v>
      </c>
      <c r="M89" s="34">
        <f t="shared" si="15"/>
        <v>0.14982698766491148</v>
      </c>
      <c r="N89" s="34">
        <f t="shared" si="16"/>
        <v>0.16276469412065594</v>
      </c>
    </row>
    <row r="90" spans="1:14" ht="15.6" x14ac:dyDescent="0.25">
      <c r="A90" s="29">
        <v>88</v>
      </c>
      <c r="B90" s="29" t="s">
        <v>147</v>
      </c>
      <c r="C90" s="30">
        <v>1</v>
      </c>
      <c r="D90" s="31" t="s">
        <v>58</v>
      </c>
      <c r="E90" s="23">
        <v>15000</v>
      </c>
      <c r="F90" s="23">
        <v>8700</v>
      </c>
      <c r="G90" s="47">
        <v>63900</v>
      </c>
      <c r="H90" s="32">
        <f t="shared" si="10"/>
        <v>20278.560522456068</v>
      </c>
      <c r="I90" s="32">
        <f t="shared" si="11"/>
        <v>15000</v>
      </c>
      <c r="J90" s="33">
        <f t="shared" si="12"/>
        <v>29200</v>
      </c>
      <c r="K90" s="50">
        <f t="shared" si="13"/>
        <v>30215.724383175064</v>
      </c>
      <c r="L90" s="34">
        <f t="shared" si="14"/>
        <v>1.4900330006025222</v>
      </c>
      <c r="M90" s="34">
        <f t="shared" si="15"/>
        <v>2.0143816255450044</v>
      </c>
      <c r="N90" s="34">
        <f t="shared" si="16"/>
        <v>1.0347850816155844</v>
      </c>
    </row>
    <row r="91" spans="1:14" ht="15.6" x14ac:dyDescent="0.25">
      <c r="A91" s="29">
        <v>89</v>
      </c>
      <c r="B91" s="29" t="s">
        <v>148</v>
      </c>
      <c r="C91" s="30">
        <v>1</v>
      </c>
      <c r="D91" s="31" t="s">
        <v>58</v>
      </c>
      <c r="E91" s="23">
        <v>25000</v>
      </c>
      <c r="F91" s="23">
        <v>18700</v>
      </c>
      <c r="G91" s="47">
        <v>42800</v>
      </c>
      <c r="H91" s="32">
        <f t="shared" si="10"/>
        <v>27148.247181782634</v>
      </c>
      <c r="I91" s="32">
        <f t="shared" si="11"/>
        <v>25000</v>
      </c>
      <c r="J91" s="33">
        <f t="shared" si="12"/>
        <v>28833.333333333332</v>
      </c>
      <c r="K91" s="50">
        <f t="shared" si="13"/>
        <v>12498.933287818336</v>
      </c>
      <c r="L91" s="34">
        <f t="shared" si="14"/>
        <v>0.46039559033503757</v>
      </c>
      <c r="M91" s="34">
        <f t="shared" si="15"/>
        <v>0.49995733151273342</v>
      </c>
      <c r="N91" s="34">
        <f t="shared" si="16"/>
        <v>0.43348901576248566</v>
      </c>
    </row>
    <row r="92" spans="1:14" ht="15.6" x14ac:dyDescent="0.25">
      <c r="A92" s="29">
        <v>90</v>
      </c>
      <c r="B92" s="29" t="s">
        <v>149</v>
      </c>
      <c r="C92" s="30">
        <v>1</v>
      </c>
      <c r="D92" s="31" t="s">
        <v>58</v>
      </c>
      <c r="E92" s="23">
        <v>8000</v>
      </c>
      <c r="F92" s="23">
        <v>9950</v>
      </c>
      <c r="G92" s="47">
        <v>4700</v>
      </c>
      <c r="H92" s="32">
        <f t="shared" si="10"/>
        <v>7205.6026350983984</v>
      </c>
      <c r="I92" s="32">
        <f t="shared" si="11"/>
        <v>8000</v>
      </c>
      <c r="J92" s="33">
        <f t="shared" si="12"/>
        <v>7550</v>
      </c>
      <c r="K92" s="50">
        <f t="shared" si="13"/>
        <v>2653.77090194312</v>
      </c>
      <c r="L92" s="34">
        <f t="shared" si="14"/>
        <v>0.36829270726318375</v>
      </c>
      <c r="M92" s="34">
        <f t="shared" si="15"/>
        <v>0.33172136274288999</v>
      </c>
      <c r="N92" s="34">
        <f t="shared" si="16"/>
        <v>0.35149283469445297</v>
      </c>
    </row>
    <row r="93" spans="1:14" ht="15.6" x14ac:dyDescent="0.25">
      <c r="A93" s="29">
        <v>91</v>
      </c>
      <c r="B93" s="29" t="s">
        <v>150</v>
      </c>
      <c r="C93" s="30">
        <v>1</v>
      </c>
      <c r="D93" s="31" t="s">
        <v>58</v>
      </c>
      <c r="E93" s="23">
        <v>8000</v>
      </c>
      <c r="F93" s="23">
        <v>12900</v>
      </c>
      <c r="G93" s="47">
        <v>9200</v>
      </c>
      <c r="H93" s="32">
        <f t="shared" si="10"/>
        <v>9828.5437430006405</v>
      </c>
      <c r="I93" s="32">
        <f t="shared" si="11"/>
        <v>9200</v>
      </c>
      <c r="J93" s="33">
        <f t="shared" si="12"/>
        <v>10033.333333333334</v>
      </c>
      <c r="K93" s="50">
        <f t="shared" si="13"/>
        <v>2554.0817005987383</v>
      </c>
      <c r="L93" s="34">
        <f t="shared" si="14"/>
        <v>0.25986369571968559</v>
      </c>
      <c r="M93" s="34">
        <f t="shared" si="15"/>
        <v>0.27761757615203675</v>
      </c>
      <c r="N93" s="34">
        <f t="shared" si="16"/>
        <v>0.25455963793342906</v>
      </c>
    </row>
    <row r="94" spans="1:14" ht="15.6" x14ac:dyDescent="0.25">
      <c r="A94" s="29">
        <v>92</v>
      </c>
      <c r="B94" s="29" t="s">
        <v>151</v>
      </c>
      <c r="C94" s="30">
        <v>1</v>
      </c>
      <c r="D94" s="31" t="s">
        <v>58</v>
      </c>
      <c r="E94" s="23">
        <v>15000</v>
      </c>
      <c r="F94" s="23">
        <v>35400</v>
      </c>
      <c r="G94" s="47">
        <v>23670</v>
      </c>
      <c r="H94" s="32">
        <f t="shared" si="10"/>
        <v>23250.426631089184</v>
      </c>
      <c r="I94" s="32">
        <f t="shared" si="11"/>
        <v>23670</v>
      </c>
      <c r="J94" s="33">
        <f t="shared" si="12"/>
        <v>24690</v>
      </c>
      <c r="K94" s="50">
        <f t="shared" si="13"/>
        <v>10238.178548941212</v>
      </c>
      <c r="L94" s="34">
        <f t="shared" si="14"/>
        <v>0.44034368536064999</v>
      </c>
      <c r="M94" s="34">
        <f t="shared" si="15"/>
        <v>0.43253817274783324</v>
      </c>
      <c r="N94" s="34">
        <f t="shared" si="16"/>
        <v>0.41466903802921068</v>
      </c>
    </row>
    <row r="95" spans="1:14" ht="15.6" x14ac:dyDescent="0.25">
      <c r="A95" s="29">
        <v>93</v>
      </c>
      <c r="B95" s="29" t="s">
        <v>152</v>
      </c>
      <c r="C95" s="30">
        <v>1</v>
      </c>
      <c r="D95" s="31" t="s">
        <v>58</v>
      </c>
      <c r="E95" s="23">
        <v>6000</v>
      </c>
      <c r="F95" s="23">
        <v>6600</v>
      </c>
      <c r="G95" s="47">
        <v>2900</v>
      </c>
      <c r="H95" s="32">
        <f t="shared" si="10"/>
        <v>4860.6878059212431</v>
      </c>
      <c r="I95" s="32">
        <f t="shared" si="11"/>
        <v>6000</v>
      </c>
      <c r="J95" s="33">
        <f t="shared" si="12"/>
        <v>5166.666666666667</v>
      </c>
      <c r="K95" s="50">
        <f t="shared" si="13"/>
        <v>1985.7828011475312</v>
      </c>
      <c r="L95" s="34">
        <f t="shared" si="14"/>
        <v>0.40853946610775327</v>
      </c>
      <c r="M95" s="34">
        <f t="shared" si="15"/>
        <v>0.33096380019125521</v>
      </c>
      <c r="N95" s="34">
        <f t="shared" si="16"/>
        <v>0.38434505828661891</v>
      </c>
    </row>
    <row r="96" spans="1:14" ht="15.6" x14ac:dyDescent="0.25">
      <c r="A96" s="29">
        <v>94</v>
      </c>
      <c r="B96" s="29" t="s">
        <v>153</v>
      </c>
      <c r="C96" s="30">
        <v>1</v>
      </c>
      <c r="D96" s="31" t="s">
        <v>58</v>
      </c>
      <c r="E96" s="23">
        <v>20000</v>
      </c>
      <c r="F96" s="23">
        <v>50800</v>
      </c>
      <c r="G96" s="47">
        <v>23670</v>
      </c>
      <c r="H96" s="32">
        <f t="shared" si="10"/>
        <v>28864.496657727403</v>
      </c>
      <c r="I96" s="32">
        <f t="shared" si="11"/>
        <v>23670</v>
      </c>
      <c r="J96" s="33">
        <f t="shared" si="12"/>
        <v>31490</v>
      </c>
      <c r="K96" s="50">
        <f t="shared" si="13"/>
        <v>16823.326068289825</v>
      </c>
      <c r="L96" s="34">
        <f t="shared" si="14"/>
        <v>0.58283801958438108</v>
      </c>
      <c r="M96" s="34">
        <f t="shared" si="15"/>
        <v>0.71074465856737745</v>
      </c>
      <c r="N96" s="34">
        <f t="shared" si="16"/>
        <v>0.53424344453127426</v>
      </c>
    </row>
    <row r="97" spans="1:14" ht="15.6" x14ac:dyDescent="0.25">
      <c r="A97" s="29">
        <v>95</v>
      </c>
      <c r="B97" s="29" t="s">
        <v>154</v>
      </c>
      <c r="C97" s="30">
        <v>1</v>
      </c>
      <c r="D97" s="31" t="s">
        <v>58</v>
      </c>
      <c r="E97" s="23">
        <v>8000</v>
      </c>
      <c r="F97" s="23">
        <v>14900</v>
      </c>
      <c r="G97" s="47">
        <v>22900</v>
      </c>
      <c r="H97" s="32">
        <f t="shared" si="10"/>
        <v>13975.603770625385</v>
      </c>
      <c r="I97" s="32">
        <f t="shared" si="11"/>
        <v>14900</v>
      </c>
      <c r="J97" s="33">
        <f t="shared" si="12"/>
        <v>15266.666666666666</v>
      </c>
      <c r="K97" s="50">
        <f t="shared" si="13"/>
        <v>7456.7642669815787</v>
      </c>
      <c r="L97" s="34">
        <f t="shared" si="14"/>
        <v>0.53355578688160687</v>
      </c>
      <c r="M97" s="34">
        <f t="shared" si="15"/>
        <v>0.5004539776497704</v>
      </c>
      <c r="N97" s="34">
        <f t="shared" si="16"/>
        <v>0.48843434063198116</v>
      </c>
    </row>
    <row r="98" spans="1:14" ht="15.6" x14ac:dyDescent="0.25">
      <c r="A98" s="29">
        <v>96</v>
      </c>
      <c r="B98" s="29" t="s">
        <v>155</v>
      </c>
      <c r="C98" s="30">
        <v>1</v>
      </c>
      <c r="D98" s="31" t="s">
        <v>58</v>
      </c>
      <c r="E98" s="23">
        <v>15000</v>
      </c>
      <c r="F98" s="23">
        <v>71600</v>
      </c>
      <c r="G98" s="47">
        <v>17200</v>
      </c>
      <c r="H98" s="32">
        <f t="shared" si="10"/>
        <v>26434.894170561736</v>
      </c>
      <c r="I98" s="32">
        <f t="shared" si="11"/>
        <v>17200</v>
      </c>
      <c r="J98" s="33">
        <f t="shared" si="12"/>
        <v>34600</v>
      </c>
      <c r="K98" s="50">
        <f t="shared" si="13"/>
        <v>32061.815294833199</v>
      </c>
      <c r="L98" s="34">
        <f t="shared" si="14"/>
        <v>1.2128596047317519</v>
      </c>
      <c r="M98" s="34">
        <f t="shared" si="15"/>
        <v>1.8640590287693721</v>
      </c>
      <c r="N98" s="34">
        <f t="shared" si="16"/>
        <v>0.92664206054431209</v>
      </c>
    </row>
    <row r="99" spans="1:14" ht="15.6" x14ac:dyDescent="0.25">
      <c r="A99" s="29">
        <v>97</v>
      </c>
      <c r="B99" s="29" t="s">
        <v>156</v>
      </c>
      <c r="C99" s="30">
        <v>1</v>
      </c>
      <c r="D99" s="31" t="s">
        <v>58</v>
      </c>
      <c r="E99" s="23">
        <v>5000</v>
      </c>
      <c r="F99" s="23">
        <v>2900</v>
      </c>
      <c r="G99" s="47">
        <v>10500</v>
      </c>
      <c r="H99" s="32">
        <f t="shared" si="10"/>
        <v>5339.7275738084818</v>
      </c>
      <c r="I99" s="32">
        <f t="shared" si="11"/>
        <v>5000</v>
      </c>
      <c r="J99" s="33">
        <f t="shared" si="12"/>
        <v>6133.333333333333</v>
      </c>
      <c r="K99" s="50">
        <f t="shared" si="13"/>
        <v>3924.7080570831426</v>
      </c>
      <c r="L99" s="34">
        <f t="shared" si="14"/>
        <v>0.73500155257619304</v>
      </c>
      <c r="M99" s="34">
        <f t="shared" si="15"/>
        <v>0.78494161141662855</v>
      </c>
      <c r="N99" s="34">
        <f t="shared" si="16"/>
        <v>0.63989805278529499</v>
      </c>
    </row>
    <row r="100" spans="1:14" ht="15.6" x14ac:dyDescent="0.25">
      <c r="A100" s="29">
        <v>98</v>
      </c>
      <c r="B100" s="29" t="s">
        <v>157</v>
      </c>
      <c r="C100" s="30">
        <v>1</v>
      </c>
      <c r="D100" s="31" t="s">
        <v>58</v>
      </c>
      <c r="E100" s="23">
        <v>6000</v>
      </c>
      <c r="F100" s="23">
        <v>3400</v>
      </c>
      <c r="G100" s="47">
        <v>7800</v>
      </c>
      <c r="H100" s="32">
        <f t="shared" si="10"/>
        <v>5418.8640657174747</v>
      </c>
      <c r="I100" s="32">
        <f t="shared" si="11"/>
        <v>6000</v>
      </c>
      <c r="J100" s="33">
        <f t="shared" si="12"/>
        <v>5733.333333333333</v>
      </c>
      <c r="K100" s="50">
        <f t="shared" si="13"/>
        <v>2212.0880030716085</v>
      </c>
      <c r="L100" s="34">
        <f t="shared" si="14"/>
        <v>0.40821987343554467</v>
      </c>
      <c r="M100" s="34">
        <f t="shared" si="15"/>
        <v>0.36868133384526808</v>
      </c>
      <c r="N100" s="34">
        <f t="shared" si="16"/>
        <v>0.38582930286132705</v>
      </c>
    </row>
    <row r="101" spans="1:14" ht="15.6" x14ac:dyDescent="0.25">
      <c r="A101" s="29">
        <v>99</v>
      </c>
      <c r="B101" s="29" t="s">
        <v>158</v>
      </c>
      <c r="C101" s="30">
        <v>1</v>
      </c>
      <c r="D101" s="31" t="s">
        <v>58</v>
      </c>
      <c r="E101" s="23">
        <v>8000</v>
      </c>
      <c r="F101" s="23">
        <v>4200</v>
      </c>
      <c r="G101" s="47">
        <v>16600</v>
      </c>
      <c r="H101" s="32">
        <f t="shared" si="10"/>
        <v>8231.5658193751151</v>
      </c>
      <c r="I101" s="32">
        <f t="shared" si="11"/>
        <v>8000</v>
      </c>
      <c r="J101" s="33">
        <f t="shared" si="12"/>
        <v>9600</v>
      </c>
      <c r="K101" s="50">
        <f t="shared" si="13"/>
        <v>6352.9520697074367</v>
      </c>
      <c r="L101" s="34">
        <f t="shared" si="14"/>
        <v>0.77177929559332736</v>
      </c>
      <c r="M101" s="34">
        <f t="shared" si="15"/>
        <v>0.79411900871342955</v>
      </c>
      <c r="N101" s="34">
        <f t="shared" si="16"/>
        <v>0.6617658405945247</v>
      </c>
    </row>
    <row r="102" spans="1:14" ht="15.6" x14ac:dyDescent="0.25">
      <c r="A102" s="29">
        <v>100</v>
      </c>
      <c r="B102" s="29" t="s">
        <v>159</v>
      </c>
      <c r="C102" s="30">
        <v>1</v>
      </c>
      <c r="D102" s="31" t="s">
        <v>58</v>
      </c>
      <c r="E102" s="23">
        <v>38000</v>
      </c>
      <c r="F102" s="23">
        <v>31600</v>
      </c>
      <c r="G102" s="47">
        <v>32500</v>
      </c>
      <c r="H102" s="32">
        <f t="shared" si="10"/>
        <v>33919.648781518241</v>
      </c>
      <c r="I102" s="32">
        <f t="shared" si="11"/>
        <v>32500</v>
      </c>
      <c r="J102" s="33">
        <f t="shared" si="12"/>
        <v>34033.333333333336</v>
      </c>
      <c r="K102" s="50">
        <f t="shared" si="13"/>
        <v>3464.5827069552452</v>
      </c>
      <c r="L102" s="34">
        <f t="shared" si="14"/>
        <v>0.10214087796931991</v>
      </c>
      <c r="M102" s="34">
        <f t="shared" si="15"/>
        <v>0.10660254482939216</v>
      </c>
      <c r="N102" s="34">
        <f t="shared" si="16"/>
        <v>0.10179968776558017</v>
      </c>
    </row>
    <row r="103" spans="1:14" ht="15.6" x14ac:dyDescent="0.25">
      <c r="A103" s="29">
        <v>101</v>
      </c>
      <c r="B103" s="29" t="s">
        <v>160</v>
      </c>
      <c r="C103" s="30">
        <v>1</v>
      </c>
      <c r="D103" s="31" t="s">
        <v>58</v>
      </c>
      <c r="E103" s="23">
        <v>78000</v>
      </c>
      <c r="F103" s="23">
        <v>137100</v>
      </c>
      <c r="G103" s="47">
        <v>152700</v>
      </c>
      <c r="H103" s="32">
        <f t="shared" si="10"/>
        <v>117757.98477233636</v>
      </c>
      <c r="I103" s="32">
        <f t="shared" si="11"/>
        <v>137100</v>
      </c>
      <c r="J103" s="33">
        <f t="shared" si="12"/>
        <v>122600</v>
      </c>
      <c r="K103" s="50">
        <f t="shared" si="13"/>
        <v>39404.441374038026</v>
      </c>
      <c r="L103" s="34">
        <f t="shared" si="14"/>
        <v>0.33462224621302195</v>
      </c>
      <c r="M103" s="34">
        <f t="shared" si="15"/>
        <v>0.28741386851960632</v>
      </c>
      <c r="N103" s="34">
        <f t="shared" si="16"/>
        <v>0.32140653649296924</v>
      </c>
    </row>
    <row r="104" spans="1:14" ht="15.6" x14ac:dyDescent="0.25">
      <c r="A104" s="29">
        <v>102</v>
      </c>
      <c r="B104" s="29" t="s">
        <v>161</v>
      </c>
      <c r="C104" s="30">
        <v>1</v>
      </c>
      <c r="D104" s="31" t="s">
        <v>162</v>
      </c>
      <c r="E104" s="23">
        <v>20000</v>
      </c>
      <c r="F104" s="23">
        <v>27600</v>
      </c>
      <c r="G104" s="47">
        <v>44300</v>
      </c>
      <c r="H104" s="32">
        <f t="shared" si="10"/>
        <v>29025.581865908163</v>
      </c>
      <c r="I104" s="32">
        <f t="shared" si="11"/>
        <v>27600</v>
      </c>
      <c r="J104" s="33">
        <f t="shared" si="12"/>
        <v>30633.333333333332</v>
      </c>
      <c r="K104" s="50">
        <f t="shared" si="13"/>
        <v>12430.741463538418</v>
      </c>
      <c r="L104" s="34">
        <f t="shared" si="14"/>
        <v>0.42826846748381214</v>
      </c>
      <c r="M104" s="34">
        <f t="shared" si="15"/>
        <v>0.45038918346153689</v>
      </c>
      <c r="N104" s="34">
        <f t="shared" si="16"/>
        <v>0.40579134266175465</v>
      </c>
    </row>
    <row r="105" spans="1:14" ht="15.6" x14ac:dyDescent="0.25">
      <c r="A105" s="29">
        <v>103</v>
      </c>
      <c r="B105" s="29" t="s">
        <v>163</v>
      </c>
      <c r="C105" s="30">
        <v>1</v>
      </c>
      <c r="D105" s="31" t="s">
        <v>58</v>
      </c>
      <c r="E105" s="23">
        <v>20000</v>
      </c>
      <c r="F105" s="23">
        <v>24200</v>
      </c>
      <c r="G105" s="47">
        <v>6300</v>
      </c>
      <c r="H105" s="32">
        <f t="shared" si="10"/>
        <v>14500.911555851937</v>
      </c>
      <c r="I105" s="32">
        <f t="shared" si="11"/>
        <v>20000</v>
      </c>
      <c r="J105" s="33">
        <f t="shared" si="12"/>
        <v>16833.333333333332</v>
      </c>
      <c r="K105" s="50">
        <f t="shared" si="13"/>
        <v>9360.7335894860989</v>
      </c>
      <c r="L105" s="34">
        <f t="shared" si="14"/>
        <v>0.64552725209254269</v>
      </c>
      <c r="M105" s="34">
        <f t="shared" si="15"/>
        <v>0.46803667947430494</v>
      </c>
      <c r="N105" s="34">
        <f t="shared" si="16"/>
        <v>0.55608318353382769</v>
      </c>
    </row>
    <row r="106" spans="1:14" ht="15.6" x14ac:dyDescent="0.25">
      <c r="A106" s="29">
        <v>104</v>
      </c>
      <c r="B106" s="29" t="s">
        <v>164</v>
      </c>
      <c r="C106" s="30">
        <v>1</v>
      </c>
      <c r="D106" s="31" t="s">
        <v>58</v>
      </c>
      <c r="E106" s="23">
        <v>70000</v>
      </c>
      <c r="F106" s="23">
        <v>51600</v>
      </c>
      <c r="G106" s="47">
        <v>11000</v>
      </c>
      <c r="H106" s="32">
        <f t="shared" si="10"/>
        <v>34122.968790529936</v>
      </c>
      <c r="I106" s="32">
        <f t="shared" si="11"/>
        <v>51600</v>
      </c>
      <c r="J106" s="33">
        <f t="shared" si="12"/>
        <v>44200</v>
      </c>
      <c r="K106" s="50">
        <f t="shared" si="13"/>
        <v>30188.077116636628</v>
      </c>
      <c r="L106" s="34">
        <f t="shared" si="14"/>
        <v>0.88468495522624779</v>
      </c>
      <c r="M106" s="34">
        <f t="shared" si="15"/>
        <v>0.58504025419838424</v>
      </c>
      <c r="N106" s="34">
        <f t="shared" si="16"/>
        <v>0.68298817005965218</v>
      </c>
    </row>
    <row r="107" spans="1:14" ht="15.6" x14ac:dyDescent="0.25">
      <c r="A107" s="29">
        <v>105</v>
      </c>
      <c r="B107" s="29" t="s">
        <v>165</v>
      </c>
      <c r="C107" s="30">
        <v>1</v>
      </c>
      <c r="D107" s="31" t="s">
        <v>58</v>
      </c>
      <c r="E107" s="23">
        <v>20000</v>
      </c>
      <c r="F107" s="23">
        <v>16900</v>
      </c>
      <c r="G107" s="47">
        <v>6300</v>
      </c>
      <c r="H107" s="32">
        <f t="shared" si="10"/>
        <v>12865.275278263507</v>
      </c>
      <c r="I107" s="32">
        <f t="shared" si="11"/>
        <v>16900</v>
      </c>
      <c r="J107" s="33">
        <f t="shared" si="12"/>
        <v>14400</v>
      </c>
      <c r="K107" s="50">
        <f t="shared" si="13"/>
        <v>7184.0100222647243</v>
      </c>
      <c r="L107" s="34">
        <f t="shared" si="14"/>
        <v>0.55840313299805178</v>
      </c>
      <c r="M107" s="34">
        <f t="shared" si="15"/>
        <v>0.42508935042986534</v>
      </c>
      <c r="N107" s="34">
        <f t="shared" si="16"/>
        <v>0.49888958487949475</v>
      </c>
    </row>
    <row r="108" spans="1:14" ht="15.6" x14ac:dyDescent="0.25">
      <c r="A108" s="29">
        <v>106</v>
      </c>
      <c r="B108" s="29" t="s">
        <v>166</v>
      </c>
      <c r="C108" s="30">
        <v>1</v>
      </c>
      <c r="D108" s="31" t="s">
        <v>58</v>
      </c>
      <c r="E108" s="23">
        <v>70000</v>
      </c>
      <c r="F108" s="23">
        <v>21900</v>
      </c>
      <c r="G108" s="47">
        <v>11000</v>
      </c>
      <c r="H108" s="32">
        <f t="shared" si="10"/>
        <v>25643.557843938848</v>
      </c>
      <c r="I108" s="32">
        <f t="shared" si="11"/>
        <v>21900</v>
      </c>
      <c r="J108" s="33">
        <f t="shared" si="12"/>
        <v>34300</v>
      </c>
      <c r="K108" s="50">
        <f t="shared" si="13"/>
        <v>31393.789194679892</v>
      </c>
      <c r="L108" s="34">
        <f t="shared" si="14"/>
        <v>1.2242368779611514</v>
      </c>
      <c r="M108" s="34">
        <f t="shared" si="15"/>
        <v>1.4335063559214563</v>
      </c>
      <c r="N108" s="34">
        <f t="shared" si="16"/>
        <v>0.91527082200232923</v>
      </c>
    </row>
    <row r="109" spans="1:14" ht="15.6" x14ac:dyDescent="0.25">
      <c r="A109" s="29">
        <v>107</v>
      </c>
      <c r="B109" s="29" t="s">
        <v>167</v>
      </c>
      <c r="C109" s="30">
        <v>1</v>
      </c>
      <c r="D109" s="31" t="s">
        <v>58</v>
      </c>
      <c r="E109" s="23">
        <v>5000</v>
      </c>
      <c r="F109" s="23">
        <v>6200</v>
      </c>
      <c r="G109" s="47">
        <v>7400</v>
      </c>
      <c r="H109" s="32">
        <f t="shared" si="10"/>
        <v>6121.593274209692</v>
      </c>
      <c r="I109" s="32">
        <f t="shared" si="11"/>
        <v>6200</v>
      </c>
      <c r="J109" s="33">
        <f t="shared" si="12"/>
        <v>6200</v>
      </c>
      <c r="K109" s="50">
        <f t="shared" si="13"/>
        <v>1200</v>
      </c>
      <c r="L109" s="34">
        <f t="shared" si="14"/>
        <v>0.19602739781089459</v>
      </c>
      <c r="M109" s="34">
        <f t="shared" si="15"/>
        <v>0.19354838709677419</v>
      </c>
      <c r="N109" s="34">
        <f t="shared" si="16"/>
        <v>0.19354838709677419</v>
      </c>
    </row>
    <row r="110" spans="1:14" ht="15.6" x14ac:dyDescent="0.25">
      <c r="A110" s="29">
        <v>108</v>
      </c>
      <c r="B110" s="29" t="s">
        <v>168</v>
      </c>
      <c r="C110" s="30">
        <v>1</v>
      </c>
      <c r="D110" s="31" t="s">
        <v>58</v>
      </c>
      <c r="E110" s="23">
        <v>15000</v>
      </c>
      <c r="F110" s="23">
        <v>18500</v>
      </c>
      <c r="G110" s="47">
        <v>9100</v>
      </c>
      <c r="H110" s="32">
        <f t="shared" si="10"/>
        <v>13617.627804841768</v>
      </c>
      <c r="I110" s="32">
        <f t="shared" si="11"/>
        <v>15000</v>
      </c>
      <c r="J110" s="33">
        <f t="shared" si="12"/>
        <v>14200</v>
      </c>
      <c r="K110" s="50">
        <f t="shared" si="13"/>
        <v>4750.7894080878814</v>
      </c>
      <c r="L110" s="34">
        <f t="shared" si="14"/>
        <v>0.34887055779265247</v>
      </c>
      <c r="M110" s="34">
        <f t="shared" si="15"/>
        <v>0.3167192938725254</v>
      </c>
      <c r="N110" s="34">
        <f t="shared" si="16"/>
        <v>0.33456263437238604</v>
      </c>
    </row>
    <row r="111" spans="1:14" ht="15.6" x14ac:dyDescent="0.25">
      <c r="A111" s="29">
        <v>109</v>
      </c>
      <c r="B111" s="29" t="s">
        <v>169</v>
      </c>
      <c r="C111" s="30">
        <v>1</v>
      </c>
      <c r="D111" s="31" t="s">
        <v>58</v>
      </c>
      <c r="E111" s="23">
        <v>40000</v>
      </c>
      <c r="F111" s="23">
        <v>32200</v>
      </c>
      <c r="G111" s="47">
        <v>16600</v>
      </c>
      <c r="H111" s="32">
        <f t="shared" si="10"/>
        <v>27755.005454787111</v>
      </c>
      <c r="I111" s="32">
        <f t="shared" si="11"/>
        <v>32200</v>
      </c>
      <c r="J111" s="33">
        <f t="shared" si="12"/>
        <v>29600</v>
      </c>
      <c r="K111" s="50">
        <f t="shared" si="13"/>
        <v>11914.696806885184</v>
      </c>
      <c r="L111" s="34">
        <f t="shared" si="14"/>
        <v>0.42928101117811768</v>
      </c>
      <c r="M111" s="34">
        <f t="shared" si="15"/>
        <v>0.3700216399653784</v>
      </c>
      <c r="N111" s="34">
        <f t="shared" si="16"/>
        <v>0.40252354077314811</v>
      </c>
    </row>
    <row r="112" spans="1:14" ht="15.6" x14ac:dyDescent="0.25">
      <c r="A112" s="29">
        <v>110</v>
      </c>
      <c r="B112" s="29" t="s">
        <v>170</v>
      </c>
      <c r="C112" s="30">
        <v>1</v>
      </c>
      <c r="D112" s="31" t="s">
        <v>58</v>
      </c>
      <c r="E112" s="23">
        <v>15000</v>
      </c>
      <c r="F112" s="23">
        <v>33950</v>
      </c>
      <c r="G112" s="47">
        <v>117100</v>
      </c>
      <c r="H112" s="32">
        <f t="shared" si="10"/>
        <v>39068.731528515942</v>
      </c>
      <c r="I112" s="32">
        <f t="shared" si="11"/>
        <v>33950</v>
      </c>
      <c r="J112" s="33">
        <f t="shared" si="12"/>
        <v>55350</v>
      </c>
      <c r="K112" s="50">
        <f t="shared" si="13"/>
        <v>54309.966856922314</v>
      </c>
      <c r="L112" s="34">
        <f t="shared" si="14"/>
        <v>1.3901133907376011</v>
      </c>
      <c r="M112" s="34">
        <f t="shared" si="15"/>
        <v>1.5997044729579475</v>
      </c>
      <c r="N112" s="34">
        <f t="shared" si="16"/>
        <v>0.98120987998052966</v>
      </c>
    </row>
    <row r="113" spans="1:14" ht="15.6" x14ac:dyDescent="0.25">
      <c r="A113" s="29">
        <v>111</v>
      </c>
      <c r="B113" s="29" t="s">
        <v>171</v>
      </c>
      <c r="C113" s="30">
        <v>1</v>
      </c>
      <c r="D113" s="31" t="s">
        <v>58</v>
      </c>
      <c r="E113" s="23">
        <v>800</v>
      </c>
      <c r="F113" s="23">
        <v>340</v>
      </c>
      <c r="G113" s="47">
        <v>750</v>
      </c>
      <c r="H113" s="32">
        <f t="shared" si="10"/>
        <v>588.67653168833363</v>
      </c>
      <c r="I113" s="32">
        <f t="shared" si="11"/>
        <v>750</v>
      </c>
      <c r="J113" s="33">
        <f t="shared" si="12"/>
        <v>630</v>
      </c>
      <c r="K113" s="50">
        <f t="shared" si="13"/>
        <v>252.38858928247924</v>
      </c>
      <c r="L113" s="34">
        <f t="shared" si="14"/>
        <v>0.42873900299477674</v>
      </c>
      <c r="M113" s="34">
        <f t="shared" si="15"/>
        <v>0.33651811904330564</v>
      </c>
      <c r="N113" s="34">
        <f t="shared" si="16"/>
        <v>0.40061680838488767</v>
      </c>
    </row>
    <row r="114" spans="1:14" ht="15.6" x14ac:dyDescent="0.25">
      <c r="A114" s="29">
        <v>112</v>
      </c>
      <c r="B114" s="29" t="s">
        <v>172</v>
      </c>
      <c r="C114" s="30">
        <v>1</v>
      </c>
      <c r="D114" s="31" t="s">
        <v>58</v>
      </c>
      <c r="E114" s="23">
        <v>45000</v>
      </c>
      <c r="F114" s="23">
        <v>63500</v>
      </c>
      <c r="G114" s="47">
        <v>46100</v>
      </c>
      <c r="H114" s="32">
        <f t="shared" si="10"/>
        <v>50881.790813763153</v>
      </c>
      <c r="I114" s="32">
        <f t="shared" si="11"/>
        <v>46100</v>
      </c>
      <c r="J114" s="33">
        <f t="shared" si="12"/>
        <v>51533.333333333336</v>
      </c>
      <c r="K114" s="50">
        <f t="shared" si="13"/>
        <v>10378.021648336136</v>
      </c>
      <c r="L114" s="34">
        <f t="shared" si="14"/>
        <v>0.2039633724041206</v>
      </c>
      <c r="M114" s="34">
        <f t="shared" si="15"/>
        <v>0.22511977545197692</v>
      </c>
      <c r="N114" s="34">
        <f t="shared" si="16"/>
        <v>0.20138463741920057</v>
      </c>
    </row>
    <row r="115" spans="1:14" ht="15.6" x14ac:dyDescent="0.25">
      <c r="A115" s="29">
        <v>113</v>
      </c>
      <c r="B115" s="29" t="s">
        <v>173</v>
      </c>
      <c r="C115" s="30">
        <v>1</v>
      </c>
      <c r="D115" s="31" t="s">
        <v>58</v>
      </c>
      <c r="E115" s="23">
        <v>45000</v>
      </c>
      <c r="F115" s="23">
        <v>63500</v>
      </c>
      <c r="G115" s="47">
        <v>57300</v>
      </c>
      <c r="H115" s="32">
        <f t="shared" si="10"/>
        <v>54707.510663414163</v>
      </c>
      <c r="I115" s="32">
        <f t="shared" si="11"/>
        <v>57300</v>
      </c>
      <c r="J115" s="33">
        <f t="shared" si="12"/>
        <v>55266.666666666664</v>
      </c>
      <c r="K115" s="50">
        <f t="shared" si="13"/>
        <v>9416.1209281387746</v>
      </c>
      <c r="L115" s="34">
        <f t="shared" si="14"/>
        <v>0.17211751757580587</v>
      </c>
      <c r="M115" s="34">
        <f t="shared" si="15"/>
        <v>0.16433020816996116</v>
      </c>
      <c r="N115" s="34">
        <f t="shared" si="16"/>
        <v>0.17037613259599713</v>
      </c>
    </row>
    <row r="116" spans="1:14" ht="15.6" x14ac:dyDescent="0.25">
      <c r="A116" s="29">
        <v>114</v>
      </c>
      <c r="B116" s="29" t="s">
        <v>174</v>
      </c>
      <c r="C116" s="30">
        <v>1</v>
      </c>
      <c r="D116" s="31" t="s">
        <v>175</v>
      </c>
      <c r="E116" s="23">
        <v>20000</v>
      </c>
      <c r="F116" s="23">
        <v>23800</v>
      </c>
      <c r="G116" s="47">
        <v>20300</v>
      </c>
      <c r="H116" s="32">
        <f t="shared" si="10"/>
        <v>21299.414415194133</v>
      </c>
      <c r="I116" s="32">
        <f t="shared" si="11"/>
        <v>20300</v>
      </c>
      <c r="J116" s="33">
        <f t="shared" si="12"/>
        <v>21366.666666666668</v>
      </c>
      <c r="K116" s="50">
        <f t="shared" si="13"/>
        <v>2112.6602503321096</v>
      </c>
      <c r="L116" s="34">
        <f t="shared" si="14"/>
        <v>9.9188654164361623E-2</v>
      </c>
      <c r="M116" s="34">
        <f t="shared" si="15"/>
        <v>0.10407193351389703</v>
      </c>
      <c r="N116" s="34">
        <f t="shared" si="16"/>
        <v>9.8876454773733677E-2</v>
      </c>
    </row>
    <row r="117" spans="1:14" ht="15.6" x14ac:dyDescent="0.25">
      <c r="A117" s="29">
        <v>115</v>
      </c>
      <c r="B117" s="29" t="s">
        <v>176</v>
      </c>
      <c r="C117" s="30">
        <v>1</v>
      </c>
      <c r="D117" s="31" t="s">
        <v>58</v>
      </c>
      <c r="E117" s="23">
        <v>12000</v>
      </c>
      <c r="F117" s="23">
        <v>39900</v>
      </c>
      <c r="G117" s="47">
        <v>33500</v>
      </c>
      <c r="H117" s="32">
        <f t="shared" si="10"/>
        <v>25219.297388191306</v>
      </c>
      <c r="I117" s="32">
        <f t="shared" si="11"/>
        <v>33500</v>
      </c>
      <c r="J117" s="33">
        <f t="shared" si="12"/>
        <v>28466.666666666668</v>
      </c>
      <c r="K117" s="50">
        <f t="shared" si="13"/>
        <v>14615.174762326082</v>
      </c>
      <c r="L117" s="34">
        <f t="shared" si="14"/>
        <v>0.57952347114830793</v>
      </c>
      <c r="M117" s="34">
        <f t="shared" si="15"/>
        <v>0.43627387350227109</v>
      </c>
      <c r="N117" s="34">
        <f t="shared" si="16"/>
        <v>0.51341363333698176</v>
      </c>
    </row>
    <row r="118" spans="1:14" ht="15.6" x14ac:dyDescent="0.25">
      <c r="A118" s="29">
        <v>116</v>
      </c>
      <c r="B118" s="29" t="s">
        <v>177</v>
      </c>
      <c r="C118" s="30">
        <v>1</v>
      </c>
      <c r="D118" s="31" t="s">
        <v>58</v>
      </c>
      <c r="E118" s="23">
        <v>5000</v>
      </c>
      <c r="F118" s="23">
        <v>5600</v>
      </c>
      <c r="G118" s="47">
        <v>700</v>
      </c>
      <c r="H118" s="32">
        <f t="shared" si="10"/>
        <v>2696.1994997758502</v>
      </c>
      <c r="I118" s="32">
        <f t="shared" si="11"/>
        <v>5000</v>
      </c>
      <c r="J118" s="33">
        <f t="shared" si="12"/>
        <v>3766.6666666666665</v>
      </c>
      <c r="K118" s="50">
        <f t="shared" si="13"/>
        <v>2672.7015047201457</v>
      </c>
      <c r="L118" s="34">
        <f t="shared" si="14"/>
        <v>0.99128477137628057</v>
      </c>
      <c r="M118" s="34">
        <f t="shared" si="15"/>
        <v>0.53454030094402916</v>
      </c>
      <c r="N118" s="34">
        <f t="shared" si="16"/>
        <v>0.70956677116464051</v>
      </c>
    </row>
    <row r="119" spans="1:14" ht="15.6" x14ac:dyDescent="0.25">
      <c r="A119" s="29">
        <v>117</v>
      </c>
      <c r="B119" s="29" t="s">
        <v>178</v>
      </c>
      <c r="C119" s="30">
        <v>1</v>
      </c>
      <c r="D119" s="31" t="s">
        <v>58</v>
      </c>
      <c r="E119" s="23">
        <v>9000</v>
      </c>
      <c r="F119" s="23">
        <v>4400</v>
      </c>
      <c r="G119" s="47">
        <v>8100</v>
      </c>
      <c r="H119" s="32">
        <f t="shared" si="10"/>
        <v>6845.3144293705045</v>
      </c>
      <c r="I119" s="32">
        <f t="shared" si="11"/>
        <v>8100</v>
      </c>
      <c r="J119" s="33">
        <f t="shared" si="12"/>
        <v>7166.666666666667</v>
      </c>
      <c r="K119" s="50">
        <f t="shared" si="13"/>
        <v>2437.895267096872</v>
      </c>
      <c r="L119" s="34">
        <f t="shared" si="14"/>
        <v>0.3561407284137072</v>
      </c>
      <c r="M119" s="34">
        <f t="shared" si="15"/>
        <v>0.30097472433294714</v>
      </c>
      <c r="N119" s="34">
        <f t="shared" si="16"/>
        <v>0.34017143261816818</v>
      </c>
    </row>
    <row r="120" spans="1:14" ht="15.6" x14ac:dyDescent="0.25">
      <c r="A120" s="29">
        <v>118</v>
      </c>
      <c r="B120" s="29" t="s">
        <v>179</v>
      </c>
      <c r="C120" s="30">
        <v>1</v>
      </c>
      <c r="D120" s="31" t="s">
        <v>58</v>
      </c>
      <c r="E120" s="23">
        <v>10000</v>
      </c>
      <c r="F120" s="23">
        <v>70000</v>
      </c>
      <c r="G120" s="47">
        <v>8800</v>
      </c>
      <c r="H120" s="32">
        <f t="shared" si="10"/>
        <v>18331.312908660446</v>
      </c>
      <c r="I120" s="32">
        <f t="shared" si="11"/>
        <v>10000</v>
      </c>
      <c r="J120" s="33">
        <f t="shared" si="12"/>
        <v>29600</v>
      </c>
      <c r="K120" s="50">
        <f t="shared" si="13"/>
        <v>34992.570640065875</v>
      </c>
      <c r="L120" s="34">
        <f t="shared" si="14"/>
        <v>1.9088960411304738</v>
      </c>
      <c r="M120" s="34">
        <f t="shared" si="15"/>
        <v>3.4992570640065876</v>
      </c>
      <c r="N120" s="34">
        <f t="shared" si="16"/>
        <v>1.182181440542766</v>
      </c>
    </row>
    <row r="121" spans="1:14" ht="15.6" x14ac:dyDescent="0.25">
      <c r="A121" s="29">
        <v>119</v>
      </c>
      <c r="B121" s="29" t="s">
        <v>180</v>
      </c>
      <c r="C121" s="30">
        <v>1</v>
      </c>
      <c r="D121" s="31" t="s">
        <v>58</v>
      </c>
      <c r="E121" s="23">
        <v>6000</v>
      </c>
      <c r="F121" s="23">
        <v>4400</v>
      </c>
      <c r="G121" s="47">
        <v>5300</v>
      </c>
      <c r="H121" s="32">
        <f t="shared" si="10"/>
        <v>5191.5048669058751</v>
      </c>
      <c r="I121" s="32">
        <f t="shared" si="11"/>
        <v>5300</v>
      </c>
      <c r="J121" s="33">
        <f t="shared" si="12"/>
        <v>5233.333333333333</v>
      </c>
      <c r="K121" s="50">
        <f t="shared" si="13"/>
        <v>802.08062770106585</v>
      </c>
      <c r="L121" s="34">
        <f t="shared" si="14"/>
        <v>0.15449867586835261</v>
      </c>
      <c r="M121" s="34">
        <f t="shared" si="15"/>
        <v>0.15133596749076714</v>
      </c>
      <c r="N121" s="34">
        <f t="shared" si="16"/>
        <v>0.15326381421039476</v>
      </c>
    </row>
    <row r="122" spans="1:14" ht="15.6" x14ac:dyDescent="0.25">
      <c r="A122" s="29">
        <v>120</v>
      </c>
      <c r="B122" s="29" t="s">
        <v>181</v>
      </c>
      <c r="C122" s="30">
        <v>1</v>
      </c>
      <c r="D122" s="31" t="s">
        <v>58</v>
      </c>
      <c r="E122" s="23">
        <v>14000</v>
      </c>
      <c r="F122" s="23">
        <v>6400</v>
      </c>
      <c r="G122" s="47">
        <v>8200</v>
      </c>
      <c r="H122" s="32">
        <f t="shared" si="10"/>
        <v>9023.4777961819345</v>
      </c>
      <c r="I122" s="32">
        <f t="shared" si="11"/>
        <v>8200</v>
      </c>
      <c r="J122" s="33">
        <f t="shared" si="12"/>
        <v>9533.3333333333339</v>
      </c>
      <c r="K122" s="50">
        <f t="shared" si="13"/>
        <v>3971.5656022950625</v>
      </c>
      <c r="L122" s="34">
        <f t="shared" si="14"/>
        <v>0.44013690641268427</v>
      </c>
      <c r="M122" s="34">
        <f t="shared" si="15"/>
        <v>0.48433726857256859</v>
      </c>
      <c r="N122" s="34">
        <f t="shared" si="16"/>
        <v>0.41659779045053102</v>
      </c>
    </row>
    <row r="123" spans="1:14" ht="15.6" x14ac:dyDescent="0.25">
      <c r="A123" s="29">
        <v>121</v>
      </c>
      <c r="B123" s="29" t="s">
        <v>182</v>
      </c>
      <c r="C123" s="30">
        <v>1</v>
      </c>
      <c r="D123" s="31" t="s">
        <v>58</v>
      </c>
      <c r="E123" s="23">
        <v>15000</v>
      </c>
      <c r="F123" s="23">
        <v>27000</v>
      </c>
      <c r="G123" s="47">
        <v>10400</v>
      </c>
      <c r="H123" s="32">
        <f t="shared" si="10"/>
        <v>16149.637836261852</v>
      </c>
      <c r="I123" s="32">
        <f t="shared" si="11"/>
        <v>15000</v>
      </c>
      <c r="J123" s="33">
        <f t="shared" si="12"/>
        <v>17466.666666666668</v>
      </c>
      <c r="K123" s="50">
        <f t="shared" si="13"/>
        <v>8570.4920123253905</v>
      </c>
      <c r="L123" s="34">
        <f t="shared" si="14"/>
        <v>0.53069252073761664</v>
      </c>
      <c r="M123" s="34">
        <f t="shared" si="15"/>
        <v>0.57136613415502602</v>
      </c>
      <c r="N123" s="34">
        <f t="shared" si="16"/>
        <v>0.49067702360641546</v>
      </c>
    </row>
    <row r="124" spans="1:14" ht="15.6" x14ac:dyDescent="0.25">
      <c r="A124" s="29">
        <v>122</v>
      </c>
      <c r="B124" s="29" t="s">
        <v>183</v>
      </c>
      <c r="C124" s="30">
        <v>1</v>
      </c>
      <c r="D124" s="31" t="s">
        <v>58</v>
      </c>
      <c r="E124" s="23">
        <v>4000</v>
      </c>
      <c r="F124" s="23">
        <v>5600</v>
      </c>
      <c r="G124" s="47">
        <v>3500</v>
      </c>
      <c r="H124" s="32">
        <f t="shared" si="10"/>
        <v>4279.9499222603181</v>
      </c>
      <c r="I124" s="32">
        <f t="shared" si="11"/>
        <v>4000</v>
      </c>
      <c r="J124" s="33">
        <f t="shared" si="12"/>
        <v>4366.666666666667</v>
      </c>
      <c r="K124" s="50">
        <f t="shared" si="13"/>
        <v>1096.9655114602883</v>
      </c>
      <c r="L124" s="34">
        <f t="shared" si="14"/>
        <v>0.2563033519983246</v>
      </c>
      <c r="M124" s="34">
        <f t="shared" si="15"/>
        <v>0.27424137786507208</v>
      </c>
      <c r="N124" s="34">
        <f t="shared" si="16"/>
        <v>0.25121347590693627</v>
      </c>
    </row>
    <row r="125" spans="1:14" ht="15.6" x14ac:dyDescent="0.25">
      <c r="A125" s="29">
        <v>123</v>
      </c>
      <c r="B125" s="29" t="s">
        <v>184</v>
      </c>
      <c r="C125" s="30">
        <v>1</v>
      </c>
      <c r="D125" s="31" t="s">
        <v>58</v>
      </c>
      <c r="E125" s="23">
        <v>25000</v>
      </c>
      <c r="F125" s="23">
        <v>32500</v>
      </c>
      <c r="G125" s="47">
        <v>8500</v>
      </c>
      <c r="H125" s="32">
        <f t="shared" si="10"/>
        <v>19043.529007733181</v>
      </c>
      <c r="I125" s="32">
        <f t="shared" si="11"/>
        <v>25000</v>
      </c>
      <c r="J125" s="33">
        <f t="shared" si="12"/>
        <v>22000</v>
      </c>
      <c r="K125" s="50">
        <f t="shared" si="13"/>
        <v>12278.029157808674</v>
      </c>
      <c r="L125" s="34">
        <f t="shared" si="14"/>
        <v>0.64473497285208126</v>
      </c>
      <c r="M125" s="34">
        <f t="shared" si="15"/>
        <v>0.49112116631234698</v>
      </c>
      <c r="N125" s="34">
        <f t="shared" si="16"/>
        <v>0.55809223444584888</v>
      </c>
    </row>
    <row r="126" spans="1:14" ht="15.6" x14ac:dyDescent="0.25">
      <c r="A126" s="29">
        <v>124</v>
      </c>
      <c r="B126" s="29" t="s">
        <v>185</v>
      </c>
      <c r="C126" s="30">
        <v>1</v>
      </c>
      <c r="D126" s="31" t="s">
        <v>58</v>
      </c>
      <c r="E126" s="23">
        <v>110000</v>
      </c>
      <c r="F126" s="23">
        <v>194500</v>
      </c>
      <c r="G126" s="47">
        <v>164600</v>
      </c>
      <c r="H126" s="32">
        <f t="shared" si="10"/>
        <v>152141.38794843436</v>
      </c>
      <c r="I126" s="32">
        <f t="shared" si="11"/>
        <v>164600</v>
      </c>
      <c r="J126" s="33">
        <f t="shared" si="12"/>
        <v>156366.66666666666</v>
      </c>
      <c r="K126" s="50">
        <f t="shared" si="13"/>
        <v>42847.442553008179</v>
      </c>
      <c r="L126" s="34">
        <f t="shared" si="14"/>
        <v>0.28162910257878393</v>
      </c>
      <c r="M126" s="34">
        <f t="shared" si="15"/>
        <v>0.26031253069871313</v>
      </c>
      <c r="N126" s="34">
        <f t="shared" si="16"/>
        <v>0.27401903146242707</v>
      </c>
    </row>
    <row r="127" spans="1:14" ht="15.6" x14ac:dyDescent="0.25">
      <c r="A127" s="29">
        <v>125</v>
      </c>
      <c r="B127" s="29" t="s">
        <v>186</v>
      </c>
      <c r="C127" s="30">
        <v>1</v>
      </c>
      <c r="D127" s="31" t="s">
        <v>58</v>
      </c>
      <c r="E127" s="23">
        <v>65000</v>
      </c>
      <c r="F127" s="23">
        <v>18500</v>
      </c>
      <c r="G127" s="47">
        <v>121400</v>
      </c>
      <c r="H127" s="32">
        <f t="shared" si="10"/>
        <v>52654.390576445861</v>
      </c>
      <c r="I127" s="32">
        <f t="shared" si="11"/>
        <v>65000</v>
      </c>
      <c r="J127" s="33">
        <f t="shared" si="12"/>
        <v>68300</v>
      </c>
      <c r="K127" s="50">
        <f t="shared" si="13"/>
        <v>51529.312046640014</v>
      </c>
      <c r="L127" s="34">
        <f t="shared" si="14"/>
        <v>0.97863276893932694</v>
      </c>
      <c r="M127" s="34">
        <f t="shared" si="15"/>
        <v>0.79275864687138486</v>
      </c>
      <c r="N127" s="34">
        <f t="shared" si="16"/>
        <v>0.75445552044860931</v>
      </c>
    </row>
    <row r="128" spans="1:14" ht="15.6" x14ac:dyDescent="0.25">
      <c r="A128" s="29">
        <v>126</v>
      </c>
      <c r="B128" s="29" t="s">
        <v>187</v>
      </c>
      <c r="C128" s="30">
        <v>1</v>
      </c>
      <c r="D128" s="31" t="s">
        <v>58</v>
      </c>
      <c r="E128" s="23">
        <v>58000</v>
      </c>
      <c r="F128" s="23">
        <v>87000</v>
      </c>
      <c r="G128" s="47">
        <v>67900</v>
      </c>
      <c r="H128" s="32">
        <f t="shared" si="10"/>
        <v>69974.37157043461</v>
      </c>
      <c r="I128" s="32">
        <f t="shared" si="11"/>
        <v>67900</v>
      </c>
      <c r="J128" s="33">
        <f t="shared" si="12"/>
        <v>70966.666666666672</v>
      </c>
      <c r="K128" s="50">
        <f t="shared" si="13"/>
        <v>14741.212071377748</v>
      </c>
      <c r="L128" s="34">
        <f t="shared" si="14"/>
        <v>0.21066587295520875</v>
      </c>
      <c r="M128" s="34">
        <f t="shared" si="15"/>
        <v>0.21710179781115976</v>
      </c>
      <c r="N128" s="34">
        <f t="shared" si="16"/>
        <v>0.20772022646375407</v>
      </c>
    </row>
    <row r="129" spans="1:14" ht="15.6" x14ac:dyDescent="0.25">
      <c r="A129" s="29">
        <v>127</v>
      </c>
      <c r="B129" s="29" t="s">
        <v>188</v>
      </c>
      <c r="C129" s="30">
        <v>1</v>
      </c>
      <c r="D129" s="31" t="s">
        <v>58</v>
      </c>
      <c r="E129" s="23">
        <v>100000</v>
      </c>
      <c r="F129" s="23">
        <v>111100</v>
      </c>
      <c r="G129" s="47">
        <v>195700</v>
      </c>
      <c r="H129" s="32">
        <f t="shared" si="10"/>
        <v>129549.26744049463</v>
      </c>
      <c r="I129" s="32">
        <f t="shared" si="11"/>
        <v>111100</v>
      </c>
      <c r="J129" s="33">
        <f t="shared" si="12"/>
        <v>135600</v>
      </c>
      <c r="K129" s="50">
        <f t="shared" si="13"/>
        <v>52343.19440003638</v>
      </c>
      <c r="L129" s="34">
        <f t="shared" si="14"/>
        <v>0.4040408366190027</v>
      </c>
      <c r="M129" s="34">
        <f t="shared" si="15"/>
        <v>0.47113586318664608</v>
      </c>
      <c r="N129" s="34">
        <f t="shared" si="16"/>
        <v>0.38601175811236271</v>
      </c>
    </row>
    <row r="130" spans="1:14" ht="15.6" x14ac:dyDescent="0.25">
      <c r="A130" s="29">
        <v>128</v>
      </c>
      <c r="B130" s="29" t="s">
        <v>189</v>
      </c>
      <c r="C130" s="30">
        <v>1</v>
      </c>
      <c r="D130" s="31" t="s">
        <v>58</v>
      </c>
      <c r="E130" s="23">
        <v>38000</v>
      </c>
      <c r="F130" s="23">
        <v>19100</v>
      </c>
      <c r="G130" s="47">
        <v>6500</v>
      </c>
      <c r="H130" s="32">
        <f t="shared" si="10"/>
        <v>16771.687952882585</v>
      </c>
      <c r="I130" s="32">
        <f t="shared" si="11"/>
        <v>19100</v>
      </c>
      <c r="J130" s="33">
        <f t="shared" si="12"/>
        <v>21200</v>
      </c>
      <c r="K130" s="50">
        <f t="shared" si="13"/>
        <v>15854.652314068575</v>
      </c>
      <c r="L130" s="34">
        <f t="shared" si="14"/>
        <v>0.94532240038150739</v>
      </c>
      <c r="M130" s="34">
        <f t="shared" si="15"/>
        <v>0.83008650858997779</v>
      </c>
      <c r="N130" s="34">
        <f t="shared" si="16"/>
        <v>0.7478609582107818</v>
      </c>
    </row>
    <row r="131" spans="1:14" ht="15.6" x14ac:dyDescent="0.25">
      <c r="A131" s="29">
        <v>129</v>
      </c>
      <c r="B131" s="29" t="s">
        <v>190</v>
      </c>
      <c r="C131" s="30">
        <v>1</v>
      </c>
      <c r="D131" s="31" t="s">
        <v>58</v>
      </c>
      <c r="E131" s="23">
        <v>100000</v>
      </c>
      <c r="F131" s="23">
        <v>55600</v>
      </c>
      <c r="G131" s="47">
        <v>6500</v>
      </c>
      <c r="H131" s="32">
        <f t="shared" ref="H131:H194" si="17">GEOMEAN(E131:G131)</f>
        <v>33062.019884085232</v>
      </c>
      <c r="I131" s="32">
        <f t="shared" ref="I131:I194" si="18">MEDIAN(E131:G131)</f>
        <v>55600</v>
      </c>
      <c r="J131" s="33">
        <f t="shared" ref="J131:J194" si="19">AVERAGE(E131:G131)</f>
        <v>54033.333333333336</v>
      </c>
      <c r="K131" s="50">
        <f t="shared" ref="K131:K194" si="20">+STDEV(E131:G131)</f>
        <v>46769.683913121895</v>
      </c>
      <c r="L131" s="34">
        <f t="shared" si="14"/>
        <v>1.4146045546247765</v>
      </c>
      <c r="M131" s="34">
        <f t="shared" si="15"/>
        <v>0.84118136534391896</v>
      </c>
      <c r="N131" s="34">
        <f t="shared" si="16"/>
        <v>0.86557095459201527</v>
      </c>
    </row>
    <row r="132" spans="1:14" ht="15.6" x14ac:dyDescent="0.25">
      <c r="A132" s="29">
        <v>130</v>
      </c>
      <c r="B132" s="29" t="s">
        <v>191</v>
      </c>
      <c r="C132" s="30">
        <v>1</v>
      </c>
      <c r="D132" s="31" t="s">
        <v>58</v>
      </c>
      <c r="E132" s="23">
        <v>30000</v>
      </c>
      <c r="F132" s="23">
        <v>15900</v>
      </c>
      <c r="G132" s="47">
        <v>15000</v>
      </c>
      <c r="H132" s="32">
        <f t="shared" si="17"/>
        <v>19269.474865687105</v>
      </c>
      <c r="I132" s="32">
        <f t="shared" si="18"/>
        <v>15900</v>
      </c>
      <c r="J132" s="33">
        <f t="shared" si="19"/>
        <v>20300</v>
      </c>
      <c r="K132" s="50">
        <f t="shared" si="20"/>
        <v>8412.490713219242</v>
      </c>
      <c r="L132" s="34">
        <f t="shared" ref="L132:L195" si="21">$K132/H132</f>
        <v>0.43657083401889957</v>
      </c>
      <c r="M132" s="34">
        <f t="shared" ref="M132:M195" si="22">$K132/I132</f>
        <v>0.52908746624020386</v>
      </c>
      <c r="N132" s="34">
        <f t="shared" ref="N132:N195" si="23">$K132/J132</f>
        <v>0.41440840951818925</v>
      </c>
    </row>
    <row r="133" spans="1:14" ht="15.6" x14ac:dyDescent="0.25">
      <c r="A133" s="29">
        <v>131</v>
      </c>
      <c r="B133" s="29" t="s">
        <v>192</v>
      </c>
      <c r="C133" s="30">
        <v>1</v>
      </c>
      <c r="D133" s="31" t="s">
        <v>58</v>
      </c>
      <c r="E133" s="23">
        <v>30000</v>
      </c>
      <c r="F133" s="23">
        <v>19800</v>
      </c>
      <c r="G133" s="47">
        <v>26900</v>
      </c>
      <c r="H133" s="32">
        <f t="shared" si="17"/>
        <v>25187.181689520581</v>
      </c>
      <c r="I133" s="32">
        <f t="shared" si="18"/>
        <v>26900</v>
      </c>
      <c r="J133" s="33">
        <f t="shared" si="19"/>
        <v>25566.666666666668</v>
      </c>
      <c r="K133" s="50">
        <f t="shared" si="20"/>
        <v>5229.0853247325549</v>
      </c>
      <c r="L133" s="34">
        <f t="shared" si="21"/>
        <v>0.2076089889369471</v>
      </c>
      <c r="M133" s="34">
        <f t="shared" si="22"/>
        <v>0.19438978902351506</v>
      </c>
      <c r="N133" s="34">
        <f t="shared" si="23"/>
        <v>0.2045274572907127</v>
      </c>
    </row>
    <row r="134" spans="1:14" ht="15.6" x14ac:dyDescent="0.25">
      <c r="A134" s="29">
        <v>132</v>
      </c>
      <c r="B134" s="29" t="s">
        <v>193</v>
      </c>
      <c r="C134" s="30">
        <v>1</v>
      </c>
      <c r="D134" s="31" t="s">
        <v>58</v>
      </c>
      <c r="E134" s="23">
        <v>30000</v>
      </c>
      <c r="F134" s="23">
        <v>23500</v>
      </c>
      <c r="G134" s="47">
        <v>70800</v>
      </c>
      <c r="H134" s="32">
        <f t="shared" si="17"/>
        <v>36819.181084405893</v>
      </c>
      <c r="I134" s="32">
        <f t="shared" si="18"/>
        <v>30000</v>
      </c>
      <c r="J134" s="33">
        <f t="shared" si="19"/>
        <v>41433.333333333336</v>
      </c>
      <c r="K134" s="50">
        <f t="shared" si="20"/>
        <v>25639.097748035783</v>
      </c>
      <c r="L134" s="34">
        <f t="shared" si="21"/>
        <v>0.69635165674270705</v>
      </c>
      <c r="M134" s="34">
        <f t="shared" si="22"/>
        <v>0.85463659160119276</v>
      </c>
      <c r="N134" s="34">
        <f t="shared" si="23"/>
        <v>0.61880364637254504</v>
      </c>
    </row>
    <row r="135" spans="1:14" ht="15.6" x14ac:dyDescent="0.25">
      <c r="A135" s="29">
        <v>133</v>
      </c>
      <c r="B135" s="29" t="s">
        <v>194</v>
      </c>
      <c r="C135" s="30">
        <v>1</v>
      </c>
      <c r="D135" s="31" t="s">
        <v>58</v>
      </c>
      <c r="E135" s="23">
        <v>35000</v>
      </c>
      <c r="F135" s="23">
        <v>40100</v>
      </c>
      <c r="G135" s="47">
        <v>61500</v>
      </c>
      <c r="H135" s="32">
        <f t="shared" si="17"/>
        <v>44193.918547964946</v>
      </c>
      <c r="I135" s="32">
        <f t="shared" si="18"/>
        <v>40100</v>
      </c>
      <c r="J135" s="33">
        <f t="shared" si="19"/>
        <v>45533.333333333336</v>
      </c>
      <c r="K135" s="50">
        <f t="shared" si="20"/>
        <v>14060.701736874071</v>
      </c>
      <c r="L135" s="34">
        <f t="shared" si="21"/>
        <v>0.31815919924850256</v>
      </c>
      <c r="M135" s="34">
        <f t="shared" si="22"/>
        <v>0.35064094106917881</v>
      </c>
      <c r="N135" s="34">
        <f t="shared" si="23"/>
        <v>0.30880018455799568</v>
      </c>
    </row>
    <row r="136" spans="1:14" ht="15.6" x14ac:dyDescent="0.25">
      <c r="A136" s="29">
        <v>134</v>
      </c>
      <c r="B136" s="29" t="s">
        <v>195</v>
      </c>
      <c r="C136" s="30">
        <v>1</v>
      </c>
      <c r="D136" s="31" t="s">
        <v>58</v>
      </c>
      <c r="E136" s="23">
        <v>68000</v>
      </c>
      <c r="F136" s="23">
        <v>48100</v>
      </c>
      <c r="G136" s="47">
        <v>95900</v>
      </c>
      <c r="H136" s="32">
        <f t="shared" si="17"/>
        <v>67945.004553670253</v>
      </c>
      <c r="I136" s="32">
        <f t="shared" si="18"/>
        <v>68000</v>
      </c>
      <c r="J136" s="33">
        <f t="shared" si="19"/>
        <v>70666.666666666672</v>
      </c>
      <c r="K136" s="50">
        <f t="shared" si="20"/>
        <v>24011.316776331387</v>
      </c>
      <c r="L136" s="34">
        <f t="shared" si="21"/>
        <v>0.3533934088909314</v>
      </c>
      <c r="M136" s="34">
        <f t="shared" si="22"/>
        <v>0.35310759965193217</v>
      </c>
      <c r="N136" s="34">
        <f t="shared" si="23"/>
        <v>0.33978278457072714</v>
      </c>
    </row>
    <row r="137" spans="1:14" ht="15.6" x14ac:dyDescent="0.25">
      <c r="A137" s="29">
        <v>135</v>
      </c>
      <c r="B137" s="29" t="s">
        <v>196</v>
      </c>
      <c r="C137" s="30">
        <v>1</v>
      </c>
      <c r="D137" s="31" t="s">
        <v>58</v>
      </c>
      <c r="E137" s="23">
        <v>35000</v>
      </c>
      <c r="F137" s="23">
        <v>33800</v>
      </c>
      <c r="G137" s="47">
        <v>61500</v>
      </c>
      <c r="H137" s="32">
        <f t="shared" si="17"/>
        <v>41746.488762520472</v>
      </c>
      <c r="I137" s="32">
        <f t="shared" si="18"/>
        <v>35000</v>
      </c>
      <c r="J137" s="33">
        <f t="shared" si="19"/>
        <v>43433.333333333336</v>
      </c>
      <c r="K137" s="50">
        <f t="shared" si="20"/>
        <v>15657.692465153781</v>
      </c>
      <c r="L137" s="34">
        <f t="shared" si="21"/>
        <v>0.37506609368333466</v>
      </c>
      <c r="M137" s="34">
        <f t="shared" si="22"/>
        <v>0.44736264186153663</v>
      </c>
      <c r="N137" s="34">
        <f t="shared" si="23"/>
        <v>0.36049944278941937</v>
      </c>
    </row>
    <row r="138" spans="1:14" ht="15.6" x14ac:dyDescent="0.25">
      <c r="A138" s="29">
        <v>136</v>
      </c>
      <c r="B138" s="29" t="s">
        <v>197</v>
      </c>
      <c r="C138" s="30">
        <v>1</v>
      </c>
      <c r="D138" s="31" t="s">
        <v>58</v>
      </c>
      <c r="E138" s="23">
        <v>18000</v>
      </c>
      <c r="F138" s="23">
        <v>16300</v>
      </c>
      <c r="G138" s="47">
        <v>9600</v>
      </c>
      <c r="H138" s="32">
        <f t="shared" si="17"/>
        <v>14122.463062794694</v>
      </c>
      <c r="I138" s="32">
        <f t="shared" si="18"/>
        <v>16300</v>
      </c>
      <c r="J138" s="33">
        <f t="shared" si="19"/>
        <v>14633.333333333334</v>
      </c>
      <c r="K138" s="50">
        <f t="shared" si="20"/>
        <v>4441.0959608336898</v>
      </c>
      <c r="L138" s="34">
        <f t="shared" si="21"/>
        <v>0.31447035415044955</v>
      </c>
      <c r="M138" s="34">
        <f t="shared" si="22"/>
        <v>0.2724598748977724</v>
      </c>
      <c r="N138" s="34">
        <f t="shared" si="23"/>
        <v>0.30349175130981931</v>
      </c>
    </row>
    <row r="139" spans="1:14" ht="31.2" x14ac:dyDescent="0.25">
      <c r="A139" s="29">
        <v>137</v>
      </c>
      <c r="B139" s="29" t="s">
        <v>198</v>
      </c>
      <c r="C139" s="30">
        <v>1</v>
      </c>
      <c r="D139" s="31" t="s">
        <v>199</v>
      </c>
      <c r="E139" s="23">
        <v>20000</v>
      </c>
      <c r="F139" s="23">
        <v>71500</v>
      </c>
      <c r="G139" s="47">
        <v>22800</v>
      </c>
      <c r="H139" s="32">
        <f t="shared" si="17"/>
        <v>31946.525272281586</v>
      </c>
      <c r="I139" s="32">
        <f t="shared" si="18"/>
        <v>22800</v>
      </c>
      <c r="J139" s="33">
        <f t="shared" si="19"/>
        <v>38100</v>
      </c>
      <c r="K139" s="50">
        <f t="shared" si="20"/>
        <v>28959.10910231874</v>
      </c>
      <c r="L139" s="34">
        <f t="shared" si="21"/>
        <v>0.9064869764551553</v>
      </c>
      <c r="M139" s="34">
        <f t="shared" si="22"/>
        <v>1.2701363641367869</v>
      </c>
      <c r="N139" s="34">
        <f t="shared" si="23"/>
        <v>0.76008160373540001</v>
      </c>
    </row>
    <row r="140" spans="1:14" ht="15.6" x14ac:dyDescent="0.25">
      <c r="A140" s="29">
        <v>138</v>
      </c>
      <c r="B140" s="29" t="s">
        <v>200</v>
      </c>
      <c r="C140" s="30">
        <v>1</v>
      </c>
      <c r="D140" s="31" t="s">
        <v>58</v>
      </c>
      <c r="E140" s="23">
        <v>8000</v>
      </c>
      <c r="F140" s="23">
        <v>8800</v>
      </c>
      <c r="G140" s="47">
        <v>7500</v>
      </c>
      <c r="H140" s="32">
        <f t="shared" si="17"/>
        <v>8082.4800412443801</v>
      </c>
      <c r="I140" s="32">
        <f t="shared" si="18"/>
        <v>8000</v>
      </c>
      <c r="J140" s="33">
        <f t="shared" si="19"/>
        <v>8100</v>
      </c>
      <c r="K140" s="50">
        <f t="shared" si="20"/>
        <v>655.74385243020004</v>
      </c>
      <c r="L140" s="34">
        <f t="shared" si="21"/>
        <v>8.113151521364495E-2</v>
      </c>
      <c r="M140" s="34">
        <f t="shared" si="22"/>
        <v>8.1967981553775007E-2</v>
      </c>
      <c r="N140" s="34">
        <f t="shared" si="23"/>
        <v>8.0956031164222231E-2</v>
      </c>
    </row>
    <row r="141" spans="1:14" ht="15.6" x14ac:dyDescent="0.25">
      <c r="A141" s="29">
        <v>139</v>
      </c>
      <c r="B141" s="29" t="s">
        <v>201</v>
      </c>
      <c r="C141" s="30">
        <v>1</v>
      </c>
      <c r="D141" s="31" t="s">
        <v>58</v>
      </c>
      <c r="E141" s="23">
        <v>120000</v>
      </c>
      <c r="F141" s="23">
        <v>108300</v>
      </c>
      <c r="G141" s="47">
        <v>69700</v>
      </c>
      <c r="H141" s="32">
        <f t="shared" si="17"/>
        <v>96756.650785715494</v>
      </c>
      <c r="I141" s="32">
        <f t="shared" si="18"/>
        <v>108300</v>
      </c>
      <c r="J141" s="33">
        <f t="shared" si="19"/>
        <v>99333.333333333328</v>
      </c>
      <c r="K141" s="50">
        <f t="shared" si="20"/>
        <v>26321.537442431701</v>
      </c>
      <c r="L141" s="34">
        <f t="shared" si="21"/>
        <v>0.27203853408201722</v>
      </c>
      <c r="M141" s="34">
        <f t="shared" si="22"/>
        <v>0.24304282033639613</v>
      </c>
      <c r="N141" s="34">
        <f t="shared" si="23"/>
        <v>0.26498192056139297</v>
      </c>
    </row>
    <row r="142" spans="1:14" ht="15.6" x14ac:dyDescent="0.25">
      <c r="A142" s="29">
        <v>140</v>
      </c>
      <c r="B142" s="29" t="s">
        <v>202</v>
      </c>
      <c r="C142" s="30">
        <v>1</v>
      </c>
      <c r="D142" s="31" t="s">
        <v>58</v>
      </c>
      <c r="E142" s="23">
        <v>14000</v>
      </c>
      <c r="F142" s="23">
        <v>4800</v>
      </c>
      <c r="G142" s="47">
        <v>17400</v>
      </c>
      <c r="H142" s="32">
        <f t="shared" si="17"/>
        <v>10535.12049292946</v>
      </c>
      <c r="I142" s="32">
        <f t="shared" si="18"/>
        <v>14000</v>
      </c>
      <c r="J142" s="33">
        <f t="shared" si="19"/>
        <v>12066.666666666666</v>
      </c>
      <c r="K142" s="50">
        <f t="shared" si="20"/>
        <v>6518.6910751571395</v>
      </c>
      <c r="L142" s="34">
        <f t="shared" si="21"/>
        <v>0.61875809389480585</v>
      </c>
      <c r="M142" s="34">
        <f t="shared" si="22"/>
        <v>0.46562079108265281</v>
      </c>
      <c r="N142" s="34">
        <f t="shared" si="23"/>
        <v>0.54022301727821598</v>
      </c>
    </row>
    <row r="143" spans="1:14" ht="15.6" x14ac:dyDescent="0.25">
      <c r="A143" s="29">
        <v>141</v>
      </c>
      <c r="B143" s="29" t="s">
        <v>203</v>
      </c>
      <c r="C143" s="30">
        <v>1</v>
      </c>
      <c r="D143" s="31" t="s">
        <v>58</v>
      </c>
      <c r="E143" s="23">
        <v>20000</v>
      </c>
      <c r="F143" s="23">
        <v>22400</v>
      </c>
      <c r="G143" s="47">
        <v>21800</v>
      </c>
      <c r="H143" s="32">
        <f t="shared" si="17"/>
        <v>21375.264750548176</v>
      </c>
      <c r="I143" s="32">
        <f t="shared" si="18"/>
        <v>21800</v>
      </c>
      <c r="J143" s="33">
        <f t="shared" si="19"/>
        <v>21400</v>
      </c>
      <c r="K143" s="50">
        <f t="shared" si="20"/>
        <v>1248.9995996796797</v>
      </c>
      <c r="L143" s="34">
        <f t="shared" si="21"/>
        <v>5.8432006071300176E-2</v>
      </c>
      <c r="M143" s="34">
        <f t="shared" si="22"/>
        <v>5.7293559618333934E-2</v>
      </c>
      <c r="N143" s="34">
        <f t="shared" si="23"/>
        <v>5.8364467274751392E-2</v>
      </c>
    </row>
    <row r="144" spans="1:14" ht="15.6" x14ac:dyDescent="0.25">
      <c r="A144" s="29">
        <v>142</v>
      </c>
      <c r="B144" s="29" t="s">
        <v>204</v>
      </c>
      <c r="C144" s="30">
        <v>1</v>
      </c>
      <c r="D144" s="31" t="s">
        <v>58</v>
      </c>
      <c r="E144" s="23">
        <v>45000</v>
      </c>
      <c r="F144" s="23">
        <v>45100</v>
      </c>
      <c r="G144" s="47">
        <v>22500</v>
      </c>
      <c r="H144" s="32">
        <f t="shared" si="17"/>
        <v>35742.960780098816</v>
      </c>
      <c r="I144" s="32">
        <f t="shared" si="18"/>
        <v>45000</v>
      </c>
      <c r="J144" s="33">
        <f t="shared" si="19"/>
        <v>37533.333333333336</v>
      </c>
      <c r="K144" s="50">
        <f t="shared" si="20"/>
        <v>13019.344581557601</v>
      </c>
      <c r="L144" s="34">
        <f t="shared" si="21"/>
        <v>0.36424919193618094</v>
      </c>
      <c r="M144" s="34">
        <f t="shared" si="22"/>
        <v>0.2893187684790578</v>
      </c>
      <c r="N144" s="34">
        <f t="shared" si="23"/>
        <v>0.34687418956192539</v>
      </c>
    </row>
    <row r="145" spans="1:14" ht="15.6" x14ac:dyDescent="0.25">
      <c r="A145" s="29">
        <v>143</v>
      </c>
      <c r="B145" s="29" t="s">
        <v>205</v>
      </c>
      <c r="C145" s="30">
        <v>1</v>
      </c>
      <c r="D145" s="31" t="s">
        <v>58</v>
      </c>
      <c r="E145" s="23">
        <v>11000</v>
      </c>
      <c r="F145" s="23">
        <v>13200</v>
      </c>
      <c r="G145" s="47">
        <v>29300</v>
      </c>
      <c r="H145" s="32">
        <f t="shared" si="17"/>
        <v>16203.596214273099</v>
      </c>
      <c r="I145" s="32">
        <f t="shared" si="18"/>
        <v>13200</v>
      </c>
      <c r="J145" s="33">
        <f t="shared" si="19"/>
        <v>17833.333333333332</v>
      </c>
      <c r="K145" s="50">
        <f t="shared" si="20"/>
        <v>9991.1627618277398</v>
      </c>
      <c r="L145" s="34">
        <f t="shared" si="21"/>
        <v>0.61660156361011542</v>
      </c>
      <c r="M145" s="34">
        <f t="shared" si="22"/>
        <v>0.75690626983543485</v>
      </c>
      <c r="N145" s="34">
        <f t="shared" si="23"/>
        <v>0.56025211748566772</v>
      </c>
    </row>
    <row r="146" spans="1:14" ht="15.6" x14ac:dyDescent="0.25">
      <c r="A146" s="29">
        <v>144</v>
      </c>
      <c r="B146" s="29" t="s">
        <v>206</v>
      </c>
      <c r="C146" s="30">
        <v>1</v>
      </c>
      <c r="D146" s="31" t="s">
        <v>58</v>
      </c>
      <c r="E146" s="23">
        <v>100000</v>
      </c>
      <c r="F146" s="23">
        <v>95200</v>
      </c>
      <c r="G146" s="47">
        <v>6500</v>
      </c>
      <c r="H146" s="32">
        <f t="shared" si="17"/>
        <v>39553.364820433977</v>
      </c>
      <c r="I146" s="32">
        <f t="shared" si="18"/>
        <v>95200</v>
      </c>
      <c r="J146" s="33">
        <f t="shared" si="19"/>
        <v>67233.333333333328</v>
      </c>
      <c r="K146" s="50">
        <f t="shared" si="20"/>
        <v>52651.337431572741</v>
      </c>
      <c r="L146" s="34">
        <f t="shared" si="21"/>
        <v>1.331146861224108</v>
      </c>
      <c r="M146" s="34">
        <f t="shared" si="22"/>
        <v>0.55306026713836909</v>
      </c>
      <c r="N146" s="34">
        <f t="shared" si="23"/>
        <v>0.78311359590837004</v>
      </c>
    </row>
    <row r="147" spans="1:14" ht="15.6" x14ac:dyDescent="0.25">
      <c r="A147" s="29">
        <v>145</v>
      </c>
      <c r="B147" s="29" t="s">
        <v>207</v>
      </c>
      <c r="C147" s="30">
        <v>1</v>
      </c>
      <c r="D147" s="31" t="s">
        <v>58</v>
      </c>
      <c r="E147" s="23">
        <v>20000</v>
      </c>
      <c r="F147" s="23">
        <v>1233</v>
      </c>
      <c r="G147" s="47">
        <v>26500</v>
      </c>
      <c r="H147" s="32">
        <f t="shared" si="17"/>
        <v>8677.8668475248396</v>
      </c>
      <c r="I147" s="32">
        <f t="shared" si="18"/>
        <v>20000</v>
      </c>
      <c r="J147" s="33">
        <f t="shared" si="19"/>
        <v>15911</v>
      </c>
      <c r="K147" s="50">
        <f t="shared" si="20"/>
        <v>13120.413979749266</v>
      </c>
      <c r="L147" s="34">
        <f t="shared" si="21"/>
        <v>1.5119399974996806</v>
      </c>
      <c r="M147" s="34">
        <f t="shared" si="22"/>
        <v>0.65602069898746329</v>
      </c>
      <c r="N147" s="34">
        <f t="shared" si="23"/>
        <v>0.8246127823360736</v>
      </c>
    </row>
    <row r="148" spans="1:14" ht="15.6" x14ac:dyDescent="0.25">
      <c r="A148" s="29">
        <v>146</v>
      </c>
      <c r="B148" s="29" t="s">
        <v>208</v>
      </c>
      <c r="C148" s="30">
        <v>1</v>
      </c>
      <c r="D148" s="31" t="s">
        <v>58</v>
      </c>
      <c r="E148" s="23">
        <v>15000</v>
      </c>
      <c r="F148" s="23">
        <v>12100</v>
      </c>
      <c r="G148" s="47">
        <v>14100</v>
      </c>
      <c r="H148" s="32">
        <f t="shared" si="17"/>
        <v>13678.293364610206</v>
      </c>
      <c r="I148" s="32">
        <f t="shared" si="18"/>
        <v>14100</v>
      </c>
      <c r="J148" s="33">
        <f t="shared" si="19"/>
        <v>13733.333333333334</v>
      </c>
      <c r="K148" s="50">
        <f t="shared" si="20"/>
        <v>1484.3629385474881</v>
      </c>
      <c r="L148" s="34">
        <f t="shared" si="21"/>
        <v>0.10851960101893811</v>
      </c>
      <c r="M148" s="34">
        <f t="shared" si="22"/>
        <v>0.1052739672728715</v>
      </c>
      <c r="N148" s="34">
        <f t="shared" si="23"/>
        <v>0.10808467999132194</v>
      </c>
    </row>
    <row r="149" spans="1:14" ht="15.6" x14ac:dyDescent="0.25">
      <c r="A149" s="29">
        <v>147</v>
      </c>
      <c r="B149" s="29" t="s">
        <v>209</v>
      </c>
      <c r="C149" s="30">
        <v>1</v>
      </c>
      <c r="D149" s="31" t="s">
        <v>58</v>
      </c>
      <c r="E149" s="23">
        <v>15000</v>
      </c>
      <c r="F149" s="23">
        <v>12100</v>
      </c>
      <c r="G149" s="47">
        <v>48200</v>
      </c>
      <c r="H149" s="32">
        <f t="shared" si="17"/>
        <v>20605.091901177537</v>
      </c>
      <c r="I149" s="32">
        <f t="shared" si="18"/>
        <v>15000</v>
      </c>
      <c r="J149" s="33">
        <f t="shared" si="19"/>
        <v>25100</v>
      </c>
      <c r="K149" s="50">
        <f t="shared" si="20"/>
        <v>20057.666863321865</v>
      </c>
      <c r="L149" s="34">
        <f t="shared" si="21"/>
        <v>0.97343253597309176</v>
      </c>
      <c r="M149" s="34">
        <f t="shared" si="22"/>
        <v>1.3371777908881244</v>
      </c>
      <c r="N149" s="34">
        <f t="shared" si="23"/>
        <v>0.79911023359848066</v>
      </c>
    </row>
    <row r="150" spans="1:14" ht="15.6" x14ac:dyDescent="0.25">
      <c r="A150" s="29">
        <v>148</v>
      </c>
      <c r="B150" s="29" t="s">
        <v>210</v>
      </c>
      <c r="C150" s="30">
        <v>1</v>
      </c>
      <c r="D150" s="31" t="s">
        <v>58</v>
      </c>
      <c r="E150" s="23">
        <v>30000</v>
      </c>
      <c r="F150" s="23">
        <v>18300</v>
      </c>
      <c r="G150" s="47">
        <v>73800</v>
      </c>
      <c r="H150" s="32">
        <f t="shared" si="17"/>
        <v>34346.005523191539</v>
      </c>
      <c r="I150" s="32">
        <f t="shared" si="18"/>
        <v>30000</v>
      </c>
      <c r="J150" s="33">
        <f t="shared" si="19"/>
        <v>40700</v>
      </c>
      <c r="K150" s="50">
        <f t="shared" si="20"/>
        <v>29256.281376825729</v>
      </c>
      <c r="L150" s="34">
        <f t="shared" si="21"/>
        <v>0.85181030315362105</v>
      </c>
      <c r="M150" s="34">
        <f t="shared" si="22"/>
        <v>0.97520937922752426</v>
      </c>
      <c r="N150" s="34">
        <f t="shared" si="23"/>
        <v>0.71882755225616046</v>
      </c>
    </row>
    <row r="151" spans="1:14" ht="15.6" x14ac:dyDescent="0.25">
      <c r="A151" s="29">
        <v>149</v>
      </c>
      <c r="B151" s="29" t="s">
        <v>211</v>
      </c>
      <c r="C151" s="30">
        <v>1</v>
      </c>
      <c r="D151" s="31" t="s">
        <v>58</v>
      </c>
      <c r="E151" s="23">
        <v>10000</v>
      </c>
      <c r="F151" s="23">
        <v>10400</v>
      </c>
      <c r="G151" s="47">
        <v>11100</v>
      </c>
      <c r="H151" s="32">
        <f t="shared" si="17"/>
        <v>10490.24036444231</v>
      </c>
      <c r="I151" s="32">
        <f t="shared" si="18"/>
        <v>10400</v>
      </c>
      <c r="J151" s="33">
        <f t="shared" si="19"/>
        <v>10500</v>
      </c>
      <c r="K151" s="50">
        <f t="shared" si="20"/>
        <v>556.77643628300223</v>
      </c>
      <c r="L151" s="34">
        <f t="shared" si="21"/>
        <v>5.307566051300884E-2</v>
      </c>
      <c r="M151" s="34">
        <f t="shared" si="22"/>
        <v>5.3536195796442525E-2</v>
      </c>
      <c r="N151" s="34">
        <f t="shared" si="23"/>
        <v>5.3026327265047829E-2</v>
      </c>
    </row>
    <row r="152" spans="1:14" ht="15.6" x14ac:dyDescent="0.25">
      <c r="A152" s="29">
        <v>150</v>
      </c>
      <c r="B152" s="29" t="s">
        <v>212</v>
      </c>
      <c r="C152" s="30">
        <v>1</v>
      </c>
      <c r="D152" s="31" t="s">
        <v>58</v>
      </c>
      <c r="E152" s="23">
        <v>30000</v>
      </c>
      <c r="F152" s="23">
        <v>17700</v>
      </c>
      <c r="G152" s="47">
        <v>23400</v>
      </c>
      <c r="H152" s="32">
        <f t="shared" si="17"/>
        <v>23161.683681189148</v>
      </c>
      <c r="I152" s="32">
        <f t="shared" si="18"/>
        <v>23400</v>
      </c>
      <c r="J152" s="33">
        <f t="shared" si="19"/>
        <v>23700</v>
      </c>
      <c r="K152" s="50">
        <f t="shared" si="20"/>
        <v>6155.4853586049576</v>
      </c>
      <c r="L152" s="34">
        <f t="shared" si="21"/>
        <v>0.26576156739434964</v>
      </c>
      <c r="M152" s="34">
        <f t="shared" si="22"/>
        <v>0.26305492985491274</v>
      </c>
      <c r="N152" s="34">
        <f t="shared" si="23"/>
        <v>0.25972512061624292</v>
      </c>
    </row>
    <row r="153" spans="1:14" ht="15.6" x14ac:dyDescent="0.25">
      <c r="A153" s="29">
        <v>151</v>
      </c>
      <c r="B153" s="29" t="s">
        <v>213</v>
      </c>
      <c r="C153" s="30">
        <v>1</v>
      </c>
      <c r="D153" s="31" t="s">
        <v>58</v>
      </c>
      <c r="E153" s="23">
        <v>8000</v>
      </c>
      <c r="F153" s="23">
        <v>9000</v>
      </c>
      <c r="G153" s="47">
        <v>14500</v>
      </c>
      <c r="H153" s="32">
        <f t="shared" si="17"/>
        <v>10144.566643969541</v>
      </c>
      <c r="I153" s="32">
        <f t="shared" si="18"/>
        <v>9000</v>
      </c>
      <c r="J153" s="33">
        <f t="shared" si="19"/>
        <v>10500</v>
      </c>
      <c r="K153" s="50">
        <f t="shared" si="20"/>
        <v>3500</v>
      </c>
      <c r="L153" s="34">
        <f t="shared" si="21"/>
        <v>0.34501227335132961</v>
      </c>
      <c r="M153" s="34">
        <f t="shared" si="22"/>
        <v>0.3888888888888889</v>
      </c>
      <c r="N153" s="34">
        <f t="shared" si="23"/>
        <v>0.33333333333333331</v>
      </c>
    </row>
    <row r="154" spans="1:14" ht="15.6" x14ac:dyDescent="0.25">
      <c r="A154" s="29">
        <v>152</v>
      </c>
      <c r="B154" s="29" t="s">
        <v>214</v>
      </c>
      <c r="C154" s="30">
        <v>1</v>
      </c>
      <c r="D154" s="31" t="s">
        <v>58</v>
      </c>
      <c r="E154" s="23">
        <v>9000</v>
      </c>
      <c r="F154" s="23">
        <v>11000</v>
      </c>
      <c r="G154" s="47">
        <v>13600</v>
      </c>
      <c r="H154" s="32">
        <f t="shared" si="17"/>
        <v>11042.261666445567</v>
      </c>
      <c r="I154" s="32">
        <f t="shared" si="18"/>
        <v>11000</v>
      </c>
      <c r="J154" s="33">
        <f t="shared" si="19"/>
        <v>11200</v>
      </c>
      <c r="K154" s="50">
        <f t="shared" si="20"/>
        <v>2306.5125189341593</v>
      </c>
      <c r="L154" s="34">
        <f t="shared" si="21"/>
        <v>0.2088804439350522</v>
      </c>
      <c r="M154" s="34">
        <f t="shared" si="22"/>
        <v>0.20968295626674174</v>
      </c>
      <c r="N154" s="34">
        <f t="shared" si="23"/>
        <v>0.2059386177619785</v>
      </c>
    </row>
    <row r="155" spans="1:14" ht="15.6" x14ac:dyDescent="0.25">
      <c r="A155" s="29">
        <v>153</v>
      </c>
      <c r="B155" s="29" t="s">
        <v>215</v>
      </c>
      <c r="C155" s="30">
        <v>1</v>
      </c>
      <c r="D155" s="31" t="s">
        <v>58</v>
      </c>
      <c r="E155" s="23">
        <v>10000</v>
      </c>
      <c r="F155" s="23">
        <v>6800</v>
      </c>
      <c r="G155" s="47">
        <v>6100</v>
      </c>
      <c r="H155" s="32">
        <f t="shared" si="17"/>
        <v>7457.8374946489885</v>
      </c>
      <c r="I155" s="32">
        <f t="shared" si="18"/>
        <v>6800</v>
      </c>
      <c r="J155" s="33">
        <f t="shared" si="19"/>
        <v>7633.333333333333</v>
      </c>
      <c r="K155" s="50">
        <f t="shared" si="20"/>
        <v>2079.2626898334247</v>
      </c>
      <c r="L155" s="34">
        <f t="shared" si="21"/>
        <v>0.2788023594406957</v>
      </c>
      <c r="M155" s="34">
        <f t="shared" si="22"/>
        <v>0.30577392497550365</v>
      </c>
      <c r="N155" s="34">
        <f t="shared" si="23"/>
        <v>0.27239249211791589</v>
      </c>
    </row>
    <row r="156" spans="1:14" ht="15.6" x14ac:dyDescent="0.25">
      <c r="A156" s="29">
        <v>154</v>
      </c>
      <c r="B156" s="29" t="s">
        <v>216</v>
      </c>
      <c r="C156" s="30">
        <v>1</v>
      </c>
      <c r="D156" s="31" t="s">
        <v>58</v>
      </c>
      <c r="E156" s="23">
        <v>11000</v>
      </c>
      <c r="F156" s="23">
        <v>10600</v>
      </c>
      <c r="G156" s="47">
        <v>9600</v>
      </c>
      <c r="H156" s="32">
        <f t="shared" si="17"/>
        <v>10383.00973381175</v>
      </c>
      <c r="I156" s="32">
        <f t="shared" si="18"/>
        <v>10600</v>
      </c>
      <c r="J156" s="33">
        <f t="shared" si="19"/>
        <v>10400</v>
      </c>
      <c r="K156" s="50">
        <f t="shared" si="20"/>
        <v>721.11025509279784</v>
      </c>
      <c r="L156" s="34">
        <f t="shared" si="21"/>
        <v>6.9450985174803262E-2</v>
      </c>
      <c r="M156" s="34">
        <f t="shared" si="22"/>
        <v>6.802926934837715E-2</v>
      </c>
      <c r="N156" s="34">
        <f t="shared" si="23"/>
        <v>6.9337524528153643E-2</v>
      </c>
    </row>
    <row r="157" spans="1:14" ht="15.6" x14ac:dyDescent="0.25">
      <c r="A157" s="29">
        <v>155</v>
      </c>
      <c r="B157" s="29" t="s">
        <v>217</v>
      </c>
      <c r="C157" s="30">
        <v>1</v>
      </c>
      <c r="D157" s="31" t="s">
        <v>58</v>
      </c>
      <c r="E157" s="23">
        <v>20000</v>
      </c>
      <c r="F157" s="23">
        <v>28200</v>
      </c>
      <c r="G157" s="47">
        <v>41900</v>
      </c>
      <c r="H157" s="32">
        <f t="shared" si="17"/>
        <v>28696.639523658883</v>
      </c>
      <c r="I157" s="32">
        <f t="shared" si="18"/>
        <v>28200</v>
      </c>
      <c r="J157" s="33">
        <f t="shared" si="19"/>
        <v>30033.333333333332</v>
      </c>
      <c r="K157" s="50">
        <f t="shared" si="20"/>
        <v>11064.507821558682</v>
      </c>
      <c r="L157" s="34">
        <f t="shared" si="21"/>
        <v>0.38556806668727089</v>
      </c>
      <c r="M157" s="34">
        <f t="shared" si="22"/>
        <v>0.39235843338860577</v>
      </c>
      <c r="N157" s="34">
        <f t="shared" si="23"/>
        <v>0.36840758562348552</v>
      </c>
    </row>
    <row r="158" spans="1:14" ht="15.6" x14ac:dyDescent="0.25">
      <c r="A158" s="29">
        <v>156</v>
      </c>
      <c r="B158" s="29" t="s">
        <v>218</v>
      </c>
      <c r="C158" s="30">
        <v>1</v>
      </c>
      <c r="D158" s="31" t="s">
        <v>58</v>
      </c>
      <c r="E158" s="23">
        <v>30000</v>
      </c>
      <c r="F158" s="23">
        <v>35700</v>
      </c>
      <c r="G158" s="47">
        <v>50100</v>
      </c>
      <c r="H158" s="32">
        <f t="shared" si="17"/>
        <v>37717.456566340952</v>
      </c>
      <c r="I158" s="32">
        <f t="shared" si="18"/>
        <v>35700</v>
      </c>
      <c r="J158" s="33">
        <f t="shared" si="19"/>
        <v>38600</v>
      </c>
      <c r="K158" s="50">
        <f t="shared" si="20"/>
        <v>10359.05401086412</v>
      </c>
      <c r="L158" s="34">
        <f t="shared" si="21"/>
        <v>0.27464879538321091</v>
      </c>
      <c r="M158" s="34">
        <f t="shared" si="22"/>
        <v>0.29016958013624988</v>
      </c>
      <c r="N158" s="34">
        <f t="shared" si="23"/>
        <v>0.26836927489285284</v>
      </c>
    </row>
    <row r="159" spans="1:14" ht="15.6" x14ac:dyDescent="0.25">
      <c r="A159" s="29">
        <v>157</v>
      </c>
      <c r="B159" s="29" t="s">
        <v>219</v>
      </c>
      <c r="C159" s="30">
        <v>1</v>
      </c>
      <c r="D159" s="31" t="s">
        <v>58</v>
      </c>
      <c r="E159" s="23">
        <v>45000</v>
      </c>
      <c r="F159" s="23">
        <v>70900</v>
      </c>
      <c r="G159" s="47">
        <v>125500</v>
      </c>
      <c r="H159" s="32">
        <f t="shared" si="17"/>
        <v>73705.657534635742</v>
      </c>
      <c r="I159" s="32">
        <f t="shared" si="18"/>
        <v>70900</v>
      </c>
      <c r="J159" s="33">
        <f t="shared" si="19"/>
        <v>80466.666666666672</v>
      </c>
      <c r="K159" s="50">
        <f t="shared" si="20"/>
        <v>41093.835709669816</v>
      </c>
      <c r="L159" s="34">
        <f t="shared" si="21"/>
        <v>0.55753977488578832</v>
      </c>
      <c r="M159" s="34">
        <f t="shared" si="22"/>
        <v>0.5796027603620566</v>
      </c>
      <c r="N159" s="34">
        <f t="shared" si="23"/>
        <v>0.51069389862887093</v>
      </c>
    </row>
    <row r="160" spans="1:14" ht="15.6" x14ac:dyDescent="0.25">
      <c r="A160" s="29">
        <v>158</v>
      </c>
      <c r="B160" s="29" t="s">
        <v>220</v>
      </c>
      <c r="C160" s="30">
        <v>1</v>
      </c>
      <c r="D160" s="31" t="s">
        <v>58</v>
      </c>
      <c r="E160" s="23">
        <v>15000</v>
      </c>
      <c r="F160" s="23">
        <v>40000</v>
      </c>
      <c r="G160" s="47">
        <v>30700</v>
      </c>
      <c r="H160" s="32">
        <f t="shared" si="17"/>
        <v>26409.684234087126</v>
      </c>
      <c r="I160" s="32">
        <f t="shared" si="18"/>
        <v>30700</v>
      </c>
      <c r="J160" s="33">
        <f t="shared" si="19"/>
        <v>28566.666666666668</v>
      </c>
      <c r="K160" s="50">
        <f t="shared" si="20"/>
        <v>12635.795714292521</v>
      </c>
      <c r="L160" s="34">
        <f t="shared" si="21"/>
        <v>0.47845311599687468</v>
      </c>
      <c r="M160" s="34">
        <f t="shared" si="22"/>
        <v>0.41158943694763911</v>
      </c>
      <c r="N160" s="34">
        <f t="shared" si="23"/>
        <v>0.44232657109542078</v>
      </c>
    </row>
    <row r="161" spans="1:14" ht="15.6" x14ac:dyDescent="0.25">
      <c r="A161" s="29">
        <v>159</v>
      </c>
      <c r="B161" s="29" t="s">
        <v>221</v>
      </c>
      <c r="C161" s="30">
        <v>1</v>
      </c>
      <c r="D161" s="31" t="s">
        <v>58</v>
      </c>
      <c r="E161" s="23">
        <v>50000</v>
      </c>
      <c r="F161" s="23">
        <v>89500</v>
      </c>
      <c r="G161" s="47">
        <v>121400</v>
      </c>
      <c r="H161" s="32">
        <f t="shared" si="17"/>
        <v>81596.320560095046</v>
      </c>
      <c r="I161" s="32">
        <f t="shared" si="18"/>
        <v>89500</v>
      </c>
      <c r="J161" s="33">
        <f t="shared" si="19"/>
        <v>86966.666666666672</v>
      </c>
      <c r="K161" s="50">
        <f t="shared" si="20"/>
        <v>35767.350102199824</v>
      </c>
      <c r="L161" s="34">
        <f t="shared" si="21"/>
        <v>0.43834513439680717</v>
      </c>
      <c r="M161" s="34">
        <f t="shared" si="22"/>
        <v>0.3996351966726237</v>
      </c>
      <c r="N161" s="34">
        <f t="shared" si="23"/>
        <v>0.41127654391184154</v>
      </c>
    </row>
    <row r="162" spans="1:14" ht="31.2" x14ac:dyDescent="0.25">
      <c r="A162" s="29">
        <v>160</v>
      </c>
      <c r="B162" s="29" t="s">
        <v>222</v>
      </c>
      <c r="C162" s="30">
        <v>1</v>
      </c>
      <c r="D162" s="31" t="s">
        <v>223</v>
      </c>
      <c r="E162" s="23">
        <v>9000</v>
      </c>
      <c r="F162" s="23">
        <v>8000</v>
      </c>
      <c r="G162" s="47">
        <v>53100</v>
      </c>
      <c r="H162" s="32">
        <f t="shared" si="17"/>
        <v>15636.600452024095</v>
      </c>
      <c r="I162" s="32">
        <f t="shared" si="18"/>
        <v>9000</v>
      </c>
      <c r="J162" s="33">
        <f t="shared" si="19"/>
        <v>23366.666666666668</v>
      </c>
      <c r="K162" s="50">
        <f t="shared" si="20"/>
        <v>25754.675950850815</v>
      </c>
      <c r="L162" s="34">
        <f t="shared" si="21"/>
        <v>1.6470764236683542</v>
      </c>
      <c r="M162" s="34">
        <f t="shared" si="22"/>
        <v>2.8616306612056461</v>
      </c>
      <c r="N162" s="34">
        <f t="shared" si="23"/>
        <v>1.102197258952246</v>
      </c>
    </row>
    <row r="163" spans="1:14" ht="31.2" x14ac:dyDescent="0.25">
      <c r="A163" s="29">
        <v>161</v>
      </c>
      <c r="B163" s="29" t="s">
        <v>224</v>
      </c>
      <c r="C163" s="30">
        <v>1</v>
      </c>
      <c r="D163" s="31" t="s">
        <v>223</v>
      </c>
      <c r="E163" s="23">
        <v>9000</v>
      </c>
      <c r="F163" s="23">
        <v>8000</v>
      </c>
      <c r="G163" s="47">
        <v>30700</v>
      </c>
      <c r="H163" s="32">
        <f t="shared" si="17"/>
        <v>13026.376427472145</v>
      </c>
      <c r="I163" s="32">
        <f t="shared" si="18"/>
        <v>9000</v>
      </c>
      <c r="J163" s="33">
        <f t="shared" si="19"/>
        <v>15900</v>
      </c>
      <c r="K163" s="50">
        <f t="shared" si="20"/>
        <v>12826.924806827239</v>
      </c>
      <c r="L163" s="34">
        <f t="shared" si="21"/>
        <v>0.9846886337305385</v>
      </c>
      <c r="M163" s="34">
        <f t="shared" si="22"/>
        <v>1.4252138674252488</v>
      </c>
      <c r="N163" s="34">
        <f t="shared" si="23"/>
        <v>0.80672483061806533</v>
      </c>
    </row>
    <row r="164" spans="1:14" ht="15.6" x14ac:dyDescent="0.25">
      <c r="A164" s="29">
        <v>162</v>
      </c>
      <c r="B164" s="29" t="s">
        <v>225</v>
      </c>
      <c r="C164" s="30">
        <v>1</v>
      </c>
      <c r="D164" s="31" t="s">
        <v>162</v>
      </c>
      <c r="E164" s="23">
        <v>70000</v>
      </c>
      <c r="F164" s="23">
        <v>85300</v>
      </c>
      <c r="G164" s="47">
        <v>109300</v>
      </c>
      <c r="H164" s="32">
        <f t="shared" si="17"/>
        <v>86740.597828823069</v>
      </c>
      <c r="I164" s="32">
        <f t="shared" si="18"/>
        <v>85300</v>
      </c>
      <c r="J164" s="33">
        <f t="shared" si="19"/>
        <v>88200</v>
      </c>
      <c r="K164" s="50">
        <f t="shared" si="20"/>
        <v>19809.846036756571</v>
      </c>
      <c r="L164" s="34">
        <f t="shared" si="21"/>
        <v>0.22838032631329119</v>
      </c>
      <c r="M164" s="34">
        <f t="shared" si="22"/>
        <v>0.23223735095845921</v>
      </c>
      <c r="N164" s="34">
        <f t="shared" si="23"/>
        <v>0.22460142898816973</v>
      </c>
    </row>
    <row r="165" spans="1:14" ht="15.6" x14ac:dyDescent="0.25">
      <c r="A165" s="29">
        <v>163</v>
      </c>
      <c r="B165" s="29" t="s">
        <v>226</v>
      </c>
      <c r="C165" s="30">
        <v>1</v>
      </c>
      <c r="D165" s="31" t="s">
        <v>162</v>
      </c>
      <c r="E165" s="23">
        <v>70000</v>
      </c>
      <c r="F165" s="23">
        <v>85300</v>
      </c>
      <c r="G165" s="47">
        <v>140300</v>
      </c>
      <c r="H165" s="32">
        <f t="shared" si="17"/>
        <v>94268.858316494094</v>
      </c>
      <c r="I165" s="32">
        <f t="shared" si="18"/>
        <v>85300</v>
      </c>
      <c r="J165" s="33">
        <f t="shared" si="19"/>
        <v>98533.333333333328</v>
      </c>
      <c r="K165" s="50">
        <f t="shared" si="20"/>
        <v>36971.114851101447</v>
      </c>
      <c r="L165" s="34">
        <f t="shared" si="21"/>
        <v>0.39218799836289797</v>
      </c>
      <c r="M165" s="34">
        <f t="shared" si="22"/>
        <v>0.43342455862955975</v>
      </c>
      <c r="N165" s="34">
        <f t="shared" si="23"/>
        <v>0.37521429145231511</v>
      </c>
    </row>
    <row r="166" spans="1:14" ht="15.6" x14ac:dyDescent="0.25">
      <c r="A166" s="29">
        <v>164</v>
      </c>
      <c r="B166" s="29" t="s">
        <v>227</v>
      </c>
      <c r="C166" s="30">
        <v>1</v>
      </c>
      <c r="D166" s="31" t="s">
        <v>58</v>
      </c>
      <c r="E166" s="23">
        <v>285000</v>
      </c>
      <c r="F166" s="23">
        <v>287600</v>
      </c>
      <c r="G166" s="47">
        <v>602900</v>
      </c>
      <c r="H166" s="32">
        <f t="shared" si="17"/>
        <v>366966.43417943164</v>
      </c>
      <c r="I166" s="32">
        <f t="shared" si="18"/>
        <v>287600</v>
      </c>
      <c r="J166" s="33">
        <f t="shared" si="19"/>
        <v>391833.33333333331</v>
      </c>
      <c r="K166" s="50">
        <f t="shared" si="20"/>
        <v>182793.71798104371</v>
      </c>
      <c r="L166" s="34">
        <f t="shared" si="21"/>
        <v>0.49812108398901961</v>
      </c>
      <c r="M166" s="34">
        <f t="shared" si="22"/>
        <v>0.63558316405091697</v>
      </c>
      <c r="N166" s="34">
        <f t="shared" si="23"/>
        <v>0.4665088506534506</v>
      </c>
    </row>
    <row r="167" spans="1:14" ht="15.6" x14ac:dyDescent="0.25">
      <c r="A167" s="29">
        <v>165</v>
      </c>
      <c r="B167" s="36" t="s">
        <v>228</v>
      </c>
      <c r="C167" s="30">
        <v>1</v>
      </c>
      <c r="D167" s="31" t="s">
        <v>162</v>
      </c>
      <c r="E167" s="23">
        <v>65000</v>
      </c>
      <c r="F167" s="23">
        <v>89300</v>
      </c>
      <c r="G167" s="47">
        <v>155200</v>
      </c>
      <c r="H167" s="32">
        <f t="shared" si="17"/>
        <v>96579.624117521074</v>
      </c>
      <c r="I167" s="32">
        <f t="shared" si="18"/>
        <v>89300</v>
      </c>
      <c r="J167" s="33">
        <f t="shared" si="19"/>
        <v>103166.66666666667</v>
      </c>
      <c r="K167" s="50">
        <f t="shared" si="20"/>
        <v>46671.440232044843</v>
      </c>
      <c r="L167" s="34">
        <f t="shared" si="21"/>
        <v>0.48324313392702367</v>
      </c>
      <c r="M167" s="34">
        <f t="shared" si="22"/>
        <v>0.52263650875750101</v>
      </c>
      <c r="N167" s="34">
        <f t="shared" si="23"/>
        <v>0.45238875830738134</v>
      </c>
    </row>
    <row r="168" spans="1:14" ht="15.6" x14ac:dyDescent="0.25">
      <c r="A168" s="29">
        <v>166</v>
      </c>
      <c r="B168" s="36" t="s">
        <v>229</v>
      </c>
      <c r="C168" s="30">
        <v>1</v>
      </c>
      <c r="D168" s="31" t="s">
        <v>58</v>
      </c>
      <c r="E168" s="23">
        <v>20000</v>
      </c>
      <c r="F168" s="23">
        <v>26800</v>
      </c>
      <c r="G168" s="47">
        <v>28000</v>
      </c>
      <c r="H168" s="32">
        <f t="shared" si="17"/>
        <v>24666.504341111795</v>
      </c>
      <c r="I168" s="32">
        <f t="shared" si="18"/>
        <v>26800</v>
      </c>
      <c r="J168" s="33">
        <f t="shared" si="19"/>
        <v>24933.333333333332</v>
      </c>
      <c r="K168" s="50">
        <f t="shared" si="20"/>
        <v>4314.3172499635875</v>
      </c>
      <c r="L168" s="34">
        <f t="shared" si="21"/>
        <v>0.17490590439168521</v>
      </c>
      <c r="M168" s="34">
        <f t="shared" si="22"/>
        <v>0.16098198693893984</v>
      </c>
      <c r="N168" s="34">
        <f t="shared" si="23"/>
        <v>0.17303411430335244</v>
      </c>
    </row>
    <row r="169" spans="1:14" ht="15.6" x14ac:dyDescent="0.25">
      <c r="A169" s="29">
        <v>167</v>
      </c>
      <c r="B169" s="36" t="s">
        <v>230</v>
      </c>
      <c r="C169" s="30">
        <v>1</v>
      </c>
      <c r="D169" s="31" t="s">
        <v>58</v>
      </c>
      <c r="E169" s="23">
        <v>45000</v>
      </c>
      <c r="F169" s="23">
        <v>48200</v>
      </c>
      <c r="G169" s="47">
        <v>53200</v>
      </c>
      <c r="H169" s="32">
        <f t="shared" si="17"/>
        <v>48684.464206385135</v>
      </c>
      <c r="I169" s="32">
        <f t="shared" si="18"/>
        <v>48200</v>
      </c>
      <c r="J169" s="33">
        <f t="shared" si="19"/>
        <v>48800</v>
      </c>
      <c r="K169" s="50">
        <f t="shared" si="20"/>
        <v>4132.7956639543645</v>
      </c>
      <c r="L169" s="34">
        <f t="shared" si="21"/>
        <v>8.4889414545766623E-2</v>
      </c>
      <c r="M169" s="34">
        <f t="shared" si="22"/>
        <v>8.5742648629758597E-2</v>
      </c>
      <c r="N169" s="34">
        <f t="shared" si="23"/>
        <v>8.4688435736769763E-2</v>
      </c>
    </row>
    <row r="170" spans="1:14" ht="15.6" x14ac:dyDescent="0.25">
      <c r="A170" s="29">
        <v>168</v>
      </c>
      <c r="B170" s="36" t="s">
        <v>231</v>
      </c>
      <c r="C170" s="30">
        <v>1</v>
      </c>
      <c r="D170" s="31" t="s">
        <v>58</v>
      </c>
      <c r="E170" s="23">
        <v>45000</v>
      </c>
      <c r="F170" s="23">
        <v>48200</v>
      </c>
      <c r="G170" s="47">
        <v>61800</v>
      </c>
      <c r="H170" s="32">
        <f t="shared" si="17"/>
        <v>51177.925257665025</v>
      </c>
      <c r="I170" s="32">
        <f t="shared" si="18"/>
        <v>48200</v>
      </c>
      <c r="J170" s="33">
        <f t="shared" si="19"/>
        <v>51666.666666666664</v>
      </c>
      <c r="K170" s="50">
        <f t="shared" si="20"/>
        <v>8920.388631294798</v>
      </c>
      <c r="L170" s="34">
        <f t="shared" si="21"/>
        <v>0.17430149007376519</v>
      </c>
      <c r="M170" s="34">
        <f t="shared" si="22"/>
        <v>0.18507030355383397</v>
      </c>
      <c r="N170" s="34">
        <f t="shared" si="23"/>
        <v>0.17265268318635094</v>
      </c>
    </row>
    <row r="171" spans="1:14" ht="15.6" x14ac:dyDescent="0.25">
      <c r="A171" s="29">
        <v>169</v>
      </c>
      <c r="B171" s="29" t="s">
        <v>232</v>
      </c>
      <c r="C171" s="30">
        <v>1</v>
      </c>
      <c r="D171" s="31" t="s">
        <v>58</v>
      </c>
      <c r="E171" s="23">
        <v>35000</v>
      </c>
      <c r="F171" s="23">
        <v>1400</v>
      </c>
      <c r="G171" s="47">
        <v>13800</v>
      </c>
      <c r="H171" s="32">
        <f t="shared" si="17"/>
        <v>8777.2483909875664</v>
      </c>
      <c r="I171" s="32">
        <f t="shared" si="18"/>
        <v>13800</v>
      </c>
      <c r="J171" s="33">
        <f t="shared" si="19"/>
        <v>16733.333333333332</v>
      </c>
      <c r="K171" s="50">
        <f t="shared" si="20"/>
        <v>16990.97799814164</v>
      </c>
      <c r="L171" s="34">
        <f t="shared" si="21"/>
        <v>1.9357977855096238</v>
      </c>
      <c r="M171" s="34">
        <f t="shared" si="22"/>
        <v>1.2312302897204086</v>
      </c>
      <c r="N171" s="34">
        <f t="shared" si="23"/>
        <v>1.0153970915224089</v>
      </c>
    </row>
    <row r="172" spans="1:14" ht="15.6" x14ac:dyDescent="0.25">
      <c r="A172" s="29">
        <v>170</v>
      </c>
      <c r="B172" s="36" t="s">
        <v>233</v>
      </c>
      <c r="C172" s="30">
        <v>1</v>
      </c>
      <c r="D172" s="38" t="s">
        <v>58</v>
      </c>
      <c r="E172" s="23">
        <v>45000</v>
      </c>
      <c r="F172" s="23">
        <v>63500</v>
      </c>
      <c r="G172" s="47">
        <v>21100</v>
      </c>
      <c r="H172" s="32">
        <f t="shared" si="17"/>
        <v>39212.352503773538</v>
      </c>
      <c r="I172" s="32">
        <f t="shared" si="18"/>
        <v>45000</v>
      </c>
      <c r="J172" s="33">
        <f t="shared" si="19"/>
        <v>43200</v>
      </c>
      <c r="K172" s="50">
        <f t="shared" si="20"/>
        <v>21257.23406278437</v>
      </c>
      <c r="L172" s="34">
        <f t="shared" si="21"/>
        <v>0.54210555361958235</v>
      </c>
      <c r="M172" s="34">
        <f t="shared" si="22"/>
        <v>0.472382979172986</v>
      </c>
      <c r="N172" s="34">
        <f t="shared" si="23"/>
        <v>0.49206560330519372</v>
      </c>
    </row>
    <row r="173" spans="1:14" ht="15.6" x14ac:dyDescent="0.25">
      <c r="A173" s="29">
        <v>171</v>
      </c>
      <c r="B173" s="36" t="s">
        <v>234</v>
      </c>
      <c r="C173" s="30">
        <v>1</v>
      </c>
      <c r="D173" s="38" t="s">
        <v>58</v>
      </c>
      <c r="E173" s="23">
        <v>3800</v>
      </c>
      <c r="F173" s="23">
        <v>4000</v>
      </c>
      <c r="G173" s="47">
        <v>11400</v>
      </c>
      <c r="H173" s="32">
        <f t="shared" si="17"/>
        <v>5575.0591533200841</v>
      </c>
      <c r="I173" s="32">
        <f t="shared" si="18"/>
        <v>4000</v>
      </c>
      <c r="J173" s="33">
        <f t="shared" si="19"/>
        <v>6400</v>
      </c>
      <c r="K173" s="50">
        <f t="shared" si="20"/>
        <v>4331.2815655415434</v>
      </c>
      <c r="L173" s="34">
        <f t="shared" si="21"/>
        <v>0.77690324827534063</v>
      </c>
      <c r="M173" s="34">
        <f t="shared" si="22"/>
        <v>1.0828203913853858</v>
      </c>
      <c r="N173" s="34">
        <f t="shared" si="23"/>
        <v>0.67676274461586616</v>
      </c>
    </row>
    <row r="174" spans="1:14" ht="15.6" x14ac:dyDescent="0.25">
      <c r="A174" s="29">
        <v>172</v>
      </c>
      <c r="B174" s="29" t="s">
        <v>235</v>
      </c>
      <c r="C174" s="30">
        <v>1</v>
      </c>
      <c r="D174" s="31" t="s">
        <v>58</v>
      </c>
      <c r="E174" s="23">
        <v>1800</v>
      </c>
      <c r="F174" s="23">
        <v>2300</v>
      </c>
      <c r="G174" s="47">
        <v>2900</v>
      </c>
      <c r="H174" s="32">
        <f t="shared" si="17"/>
        <v>2289.8099929432719</v>
      </c>
      <c r="I174" s="32">
        <f t="shared" si="18"/>
        <v>2300</v>
      </c>
      <c r="J174" s="33">
        <f t="shared" si="19"/>
        <v>2333.3333333333335</v>
      </c>
      <c r="K174" s="50">
        <f t="shared" si="20"/>
        <v>550.75705472860989</v>
      </c>
      <c r="L174" s="34">
        <f t="shared" si="21"/>
        <v>0.24052522105586532</v>
      </c>
      <c r="M174" s="34">
        <f t="shared" si="22"/>
        <v>0.23945958901243908</v>
      </c>
      <c r="N174" s="34">
        <f t="shared" si="23"/>
        <v>0.23603873774083278</v>
      </c>
    </row>
    <row r="175" spans="1:14" ht="15.6" x14ac:dyDescent="0.25">
      <c r="A175" s="29">
        <v>173</v>
      </c>
      <c r="B175" s="29" t="s">
        <v>236</v>
      </c>
      <c r="C175" s="30">
        <v>1</v>
      </c>
      <c r="D175" s="31" t="s">
        <v>58</v>
      </c>
      <c r="E175" s="23">
        <v>1800</v>
      </c>
      <c r="F175" s="23">
        <v>2300</v>
      </c>
      <c r="G175" s="47">
        <v>2900</v>
      </c>
      <c r="H175" s="32">
        <f t="shared" si="17"/>
        <v>2289.8099929432719</v>
      </c>
      <c r="I175" s="32">
        <f t="shared" si="18"/>
        <v>2300</v>
      </c>
      <c r="J175" s="33">
        <f t="shared" si="19"/>
        <v>2333.3333333333335</v>
      </c>
      <c r="K175" s="50">
        <f t="shared" si="20"/>
        <v>550.75705472860989</v>
      </c>
      <c r="L175" s="34">
        <f t="shared" si="21"/>
        <v>0.24052522105586532</v>
      </c>
      <c r="M175" s="34">
        <f t="shared" si="22"/>
        <v>0.23945958901243908</v>
      </c>
      <c r="N175" s="34">
        <f t="shared" si="23"/>
        <v>0.23603873774083278</v>
      </c>
    </row>
    <row r="176" spans="1:14" ht="15.6" x14ac:dyDescent="0.25">
      <c r="A176" s="29">
        <v>174</v>
      </c>
      <c r="B176" s="29" t="s">
        <v>237</v>
      </c>
      <c r="C176" s="30">
        <v>1</v>
      </c>
      <c r="D176" s="31" t="s">
        <v>58</v>
      </c>
      <c r="E176" s="23">
        <v>1800</v>
      </c>
      <c r="F176" s="23">
        <v>2300</v>
      </c>
      <c r="G176" s="47">
        <v>2900</v>
      </c>
      <c r="H176" s="32">
        <f t="shared" si="17"/>
        <v>2289.8099929432719</v>
      </c>
      <c r="I176" s="32">
        <f t="shared" si="18"/>
        <v>2300</v>
      </c>
      <c r="J176" s="33">
        <f t="shared" si="19"/>
        <v>2333.3333333333335</v>
      </c>
      <c r="K176" s="50">
        <f t="shared" si="20"/>
        <v>550.75705472860989</v>
      </c>
      <c r="L176" s="34">
        <f t="shared" si="21"/>
        <v>0.24052522105586532</v>
      </c>
      <c r="M176" s="34">
        <f t="shared" si="22"/>
        <v>0.23945958901243908</v>
      </c>
      <c r="N176" s="34">
        <f t="shared" si="23"/>
        <v>0.23603873774083278</v>
      </c>
    </row>
    <row r="177" spans="1:14" ht="15.6" x14ac:dyDescent="0.25">
      <c r="A177" s="29">
        <v>175</v>
      </c>
      <c r="B177" s="29" t="s">
        <v>238</v>
      </c>
      <c r="C177" s="30">
        <v>1</v>
      </c>
      <c r="D177" s="31" t="s">
        <v>58</v>
      </c>
      <c r="E177" s="23">
        <v>5000</v>
      </c>
      <c r="F177" s="23">
        <v>4000</v>
      </c>
      <c r="G177" s="47">
        <v>8600</v>
      </c>
      <c r="H177" s="32">
        <f t="shared" si="17"/>
        <v>5561.2977665212356</v>
      </c>
      <c r="I177" s="32">
        <f t="shared" si="18"/>
        <v>5000</v>
      </c>
      <c r="J177" s="33">
        <f t="shared" si="19"/>
        <v>5866.666666666667</v>
      </c>
      <c r="K177" s="50">
        <f t="shared" si="20"/>
        <v>2419.3663082165413</v>
      </c>
      <c r="L177" s="34">
        <f t="shared" si="21"/>
        <v>0.43503628285847568</v>
      </c>
      <c r="M177" s="34">
        <f t="shared" si="22"/>
        <v>0.48387326164330824</v>
      </c>
      <c r="N177" s="34">
        <f t="shared" si="23"/>
        <v>0.41239198435509222</v>
      </c>
    </row>
    <row r="178" spans="1:14" ht="15.6" x14ac:dyDescent="0.25">
      <c r="A178" s="29">
        <v>176</v>
      </c>
      <c r="B178" s="29" t="s">
        <v>239</v>
      </c>
      <c r="C178" s="30">
        <v>1</v>
      </c>
      <c r="D178" s="31" t="s">
        <v>58</v>
      </c>
      <c r="E178" s="23">
        <v>10000</v>
      </c>
      <c r="F178" s="23">
        <v>6900</v>
      </c>
      <c r="G178" s="47">
        <v>13300</v>
      </c>
      <c r="H178" s="32">
        <f t="shared" si="17"/>
        <v>9717.7765918179884</v>
      </c>
      <c r="I178" s="32">
        <f t="shared" si="18"/>
        <v>10000</v>
      </c>
      <c r="J178" s="33">
        <f t="shared" si="19"/>
        <v>10066.666666666666</v>
      </c>
      <c r="K178" s="50">
        <f t="shared" si="20"/>
        <v>3200.5207909547071</v>
      </c>
      <c r="L178" s="34">
        <f t="shared" si="21"/>
        <v>0.32934702302679281</v>
      </c>
      <c r="M178" s="34">
        <f t="shared" si="22"/>
        <v>0.32005207909547073</v>
      </c>
      <c r="N178" s="34">
        <f t="shared" si="23"/>
        <v>0.31793252890278551</v>
      </c>
    </row>
    <row r="179" spans="1:14" ht="15.6" x14ac:dyDescent="0.25">
      <c r="A179" s="29">
        <v>177</v>
      </c>
      <c r="B179" s="29" t="s">
        <v>240</v>
      </c>
      <c r="C179" s="30">
        <v>1</v>
      </c>
      <c r="D179" s="31" t="s">
        <v>58</v>
      </c>
      <c r="E179" s="23">
        <v>12000</v>
      </c>
      <c r="F179" s="23">
        <v>7400</v>
      </c>
      <c r="G179" s="47">
        <v>13300</v>
      </c>
      <c r="H179" s="32">
        <f t="shared" si="17"/>
        <v>10570.321634418136</v>
      </c>
      <c r="I179" s="32">
        <f t="shared" si="18"/>
        <v>12000</v>
      </c>
      <c r="J179" s="33">
        <f t="shared" si="19"/>
        <v>10900</v>
      </c>
      <c r="K179" s="50">
        <f t="shared" si="20"/>
        <v>3100</v>
      </c>
      <c r="L179" s="34">
        <f t="shared" si="21"/>
        <v>0.2932739520343503</v>
      </c>
      <c r="M179" s="34">
        <f t="shared" si="22"/>
        <v>0.25833333333333336</v>
      </c>
      <c r="N179" s="34">
        <f t="shared" si="23"/>
        <v>0.28440366972477066</v>
      </c>
    </row>
    <row r="180" spans="1:14" ht="31.2" x14ac:dyDescent="0.25">
      <c r="A180" s="29">
        <v>178</v>
      </c>
      <c r="B180" s="29" t="s">
        <v>241</v>
      </c>
      <c r="C180" s="30">
        <v>1</v>
      </c>
      <c r="D180" s="31" t="s">
        <v>58</v>
      </c>
      <c r="E180" s="23">
        <v>480000</v>
      </c>
      <c r="F180" s="23">
        <v>486000</v>
      </c>
      <c r="G180" s="47">
        <v>364400</v>
      </c>
      <c r="H180" s="32">
        <f t="shared" si="17"/>
        <v>439695.43661598227</v>
      </c>
      <c r="I180" s="32">
        <f t="shared" si="18"/>
        <v>480000</v>
      </c>
      <c r="J180" s="33">
        <f t="shared" si="19"/>
        <v>443466.66666666669</v>
      </c>
      <c r="K180" s="50">
        <f t="shared" si="20"/>
        <v>68539.429041489057</v>
      </c>
      <c r="L180" s="34">
        <f t="shared" si="21"/>
        <v>0.15587932767505497</v>
      </c>
      <c r="M180" s="34">
        <f t="shared" si="22"/>
        <v>0.14279047716976886</v>
      </c>
      <c r="N180" s="34">
        <f t="shared" si="23"/>
        <v>0.15455373355717617</v>
      </c>
    </row>
    <row r="181" spans="1:14" ht="15.6" x14ac:dyDescent="0.25">
      <c r="A181" s="29">
        <v>179</v>
      </c>
      <c r="B181" s="29" t="s">
        <v>242</v>
      </c>
      <c r="C181" s="30">
        <v>1</v>
      </c>
      <c r="D181" s="31" t="s">
        <v>58</v>
      </c>
      <c r="E181" s="23">
        <v>3000</v>
      </c>
      <c r="F181" s="23">
        <v>7800</v>
      </c>
      <c r="G181" s="47">
        <v>1300</v>
      </c>
      <c r="H181" s="32">
        <f t="shared" si="17"/>
        <v>3121.6657771450882</v>
      </c>
      <c r="I181" s="32">
        <f t="shared" si="18"/>
        <v>3000</v>
      </c>
      <c r="J181" s="33">
        <f t="shared" si="19"/>
        <v>4033.3333333333335</v>
      </c>
      <c r="K181" s="50">
        <f t="shared" si="20"/>
        <v>3370.9543653590645</v>
      </c>
      <c r="L181" s="34">
        <f t="shared" si="21"/>
        <v>1.0798575523488496</v>
      </c>
      <c r="M181" s="34">
        <f t="shared" si="22"/>
        <v>1.1236514551196881</v>
      </c>
      <c r="N181" s="34">
        <f t="shared" si="23"/>
        <v>0.8357738095931565</v>
      </c>
    </row>
    <row r="182" spans="1:14" ht="15.6" x14ac:dyDescent="0.25">
      <c r="A182" s="29">
        <v>180</v>
      </c>
      <c r="B182" s="29" t="s">
        <v>243</v>
      </c>
      <c r="C182" s="30">
        <v>1</v>
      </c>
      <c r="D182" s="31" t="s">
        <v>244</v>
      </c>
      <c r="E182" s="23">
        <v>9000</v>
      </c>
      <c r="F182" s="23">
        <v>10000</v>
      </c>
      <c r="G182" s="47">
        <v>10000</v>
      </c>
      <c r="H182" s="32">
        <f t="shared" si="17"/>
        <v>9654.8938460562968</v>
      </c>
      <c r="I182" s="32">
        <f t="shared" si="18"/>
        <v>10000</v>
      </c>
      <c r="J182" s="33">
        <f t="shared" si="19"/>
        <v>9666.6666666666661</v>
      </c>
      <c r="K182" s="50">
        <f t="shared" si="20"/>
        <v>577.35026918962569</v>
      </c>
      <c r="L182" s="34">
        <f t="shared" si="21"/>
        <v>5.9798717458240523E-2</v>
      </c>
      <c r="M182" s="34">
        <f t="shared" si="22"/>
        <v>5.7735026918962568E-2</v>
      </c>
      <c r="N182" s="34">
        <f t="shared" si="23"/>
        <v>5.972588991616818E-2</v>
      </c>
    </row>
    <row r="183" spans="1:14" ht="15.6" x14ac:dyDescent="0.25">
      <c r="A183" s="29">
        <v>181</v>
      </c>
      <c r="B183" s="29" t="s">
        <v>245</v>
      </c>
      <c r="C183" s="30">
        <v>1</v>
      </c>
      <c r="D183" s="31" t="s">
        <v>244</v>
      </c>
      <c r="E183" s="23">
        <v>9000</v>
      </c>
      <c r="F183" s="23">
        <v>10000</v>
      </c>
      <c r="G183" s="47">
        <v>7400</v>
      </c>
      <c r="H183" s="32">
        <f t="shared" si="17"/>
        <v>8732.8917412959672</v>
      </c>
      <c r="I183" s="32">
        <f t="shared" si="18"/>
        <v>9000</v>
      </c>
      <c r="J183" s="33">
        <f t="shared" si="19"/>
        <v>8800</v>
      </c>
      <c r="K183" s="50">
        <f t="shared" si="20"/>
        <v>1311.4877048604001</v>
      </c>
      <c r="L183" s="34">
        <f t="shared" si="21"/>
        <v>0.15017794147826849</v>
      </c>
      <c r="M183" s="34">
        <f t="shared" si="22"/>
        <v>0.14572085609560001</v>
      </c>
      <c r="N183" s="34">
        <f t="shared" si="23"/>
        <v>0.14903269373413638</v>
      </c>
    </row>
    <row r="184" spans="1:14" ht="15.6" x14ac:dyDescent="0.25">
      <c r="A184" s="29">
        <v>182</v>
      </c>
      <c r="B184" s="29" t="s">
        <v>246</v>
      </c>
      <c r="C184" s="30">
        <v>1</v>
      </c>
      <c r="D184" s="31" t="s">
        <v>58</v>
      </c>
      <c r="E184" s="23">
        <v>15000</v>
      </c>
      <c r="F184" s="23">
        <v>7000</v>
      </c>
      <c r="G184" s="47">
        <v>18000</v>
      </c>
      <c r="H184" s="32">
        <f t="shared" si="17"/>
        <v>12363.855899425671</v>
      </c>
      <c r="I184" s="32">
        <f t="shared" si="18"/>
        <v>15000</v>
      </c>
      <c r="J184" s="33">
        <f t="shared" si="19"/>
        <v>13333.333333333334</v>
      </c>
      <c r="K184" s="50">
        <f t="shared" si="20"/>
        <v>5686.2407030773275</v>
      </c>
      <c r="L184" s="34">
        <f t="shared" si="21"/>
        <v>0.459908361059228</v>
      </c>
      <c r="M184" s="34">
        <f t="shared" si="22"/>
        <v>0.37908271353848849</v>
      </c>
      <c r="N184" s="34">
        <f t="shared" si="23"/>
        <v>0.42646805273079952</v>
      </c>
    </row>
    <row r="185" spans="1:14" ht="15.6" x14ac:dyDescent="0.25">
      <c r="A185" s="29">
        <v>183</v>
      </c>
      <c r="B185" s="29" t="s">
        <v>247</v>
      </c>
      <c r="C185" s="30">
        <v>1</v>
      </c>
      <c r="D185" s="31" t="s">
        <v>58</v>
      </c>
      <c r="E185" s="23">
        <v>15000</v>
      </c>
      <c r="F185" s="23">
        <v>7200</v>
      </c>
      <c r="G185" s="47">
        <v>21200</v>
      </c>
      <c r="H185" s="32">
        <f t="shared" si="17"/>
        <v>13180.135410166451</v>
      </c>
      <c r="I185" s="32">
        <f t="shared" si="18"/>
        <v>15000</v>
      </c>
      <c r="J185" s="33">
        <f t="shared" si="19"/>
        <v>14466.666666666666</v>
      </c>
      <c r="K185" s="50">
        <f t="shared" si="20"/>
        <v>7015.2215455631413</v>
      </c>
      <c r="L185" s="34">
        <f t="shared" si="21"/>
        <v>0.53225716787036759</v>
      </c>
      <c r="M185" s="34">
        <f t="shared" si="22"/>
        <v>0.46768143637087606</v>
      </c>
      <c r="N185" s="34">
        <f t="shared" si="23"/>
        <v>0.48492314831081623</v>
      </c>
    </row>
    <row r="186" spans="1:14" ht="15.6" x14ac:dyDescent="0.25">
      <c r="A186" s="29">
        <v>184</v>
      </c>
      <c r="B186" s="29" t="s">
        <v>248</v>
      </c>
      <c r="C186" s="30">
        <v>1</v>
      </c>
      <c r="D186" s="31" t="s">
        <v>58</v>
      </c>
      <c r="E186" s="23">
        <v>10000</v>
      </c>
      <c r="F186" s="23">
        <v>12500</v>
      </c>
      <c r="G186" s="47">
        <v>14300</v>
      </c>
      <c r="H186" s="32">
        <f t="shared" si="17"/>
        <v>12136.180214584721</v>
      </c>
      <c r="I186" s="32">
        <f t="shared" si="18"/>
        <v>12500</v>
      </c>
      <c r="J186" s="33">
        <f t="shared" si="19"/>
        <v>12266.666666666666</v>
      </c>
      <c r="K186" s="50">
        <f t="shared" si="20"/>
        <v>2159.4752448994045</v>
      </c>
      <c r="L186" s="34">
        <f t="shared" si="21"/>
        <v>0.1779369790755285</v>
      </c>
      <c r="M186" s="34">
        <f t="shared" si="22"/>
        <v>0.17275801959195236</v>
      </c>
      <c r="N186" s="34">
        <f t="shared" si="23"/>
        <v>0.17604417757332103</v>
      </c>
    </row>
    <row r="187" spans="1:14" ht="15.6" x14ac:dyDescent="0.25">
      <c r="A187" s="29">
        <v>185</v>
      </c>
      <c r="B187" s="29" t="s">
        <v>249</v>
      </c>
      <c r="C187" s="30">
        <v>1</v>
      </c>
      <c r="D187" s="31" t="s">
        <v>58</v>
      </c>
      <c r="E187" s="23">
        <v>12000</v>
      </c>
      <c r="F187" s="23">
        <v>17600</v>
      </c>
      <c r="G187" s="47">
        <v>19800</v>
      </c>
      <c r="H187" s="32">
        <f t="shared" si="17"/>
        <v>16110.89626700776</v>
      </c>
      <c r="I187" s="32">
        <f t="shared" si="18"/>
        <v>17600</v>
      </c>
      <c r="J187" s="33">
        <f t="shared" si="19"/>
        <v>16466.666666666668</v>
      </c>
      <c r="K187" s="50">
        <f t="shared" si="20"/>
        <v>4021.608301828177</v>
      </c>
      <c r="L187" s="34">
        <f t="shared" si="21"/>
        <v>0.24962039573575512</v>
      </c>
      <c r="M187" s="34">
        <f t="shared" si="22"/>
        <v>0.2285004716947828</v>
      </c>
      <c r="N187" s="34">
        <f t="shared" si="23"/>
        <v>0.24422722480737916</v>
      </c>
    </row>
    <row r="188" spans="1:14" ht="15.6" x14ac:dyDescent="0.25">
      <c r="A188" s="29">
        <v>186</v>
      </c>
      <c r="B188" s="29" t="s">
        <v>250</v>
      </c>
      <c r="C188" s="30">
        <v>1</v>
      </c>
      <c r="D188" s="31" t="s">
        <v>244</v>
      </c>
      <c r="E188" s="23">
        <v>5000</v>
      </c>
      <c r="F188" s="23">
        <v>31700</v>
      </c>
      <c r="G188" s="47">
        <v>13200</v>
      </c>
      <c r="H188" s="32">
        <f t="shared" si="17"/>
        <v>12789.917189867225</v>
      </c>
      <c r="I188" s="32">
        <f t="shared" si="18"/>
        <v>13200</v>
      </c>
      <c r="J188" s="33">
        <f t="shared" si="19"/>
        <v>16633.333333333332</v>
      </c>
      <c r="K188" s="50">
        <f t="shared" si="20"/>
        <v>13677.109831149755</v>
      </c>
      <c r="L188" s="34">
        <f t="shared" si="21"/>
        <v>1.0693665665001653</v>
      </c>
      <c r="M188" s="34">
        <f t="shared" si="22"/>
        <v>1.0361446841780118</v>
      </c>
      <c r="N188" s="34">
        <f t="shared" si="23"/>
        <v>0.82227113213325187</v>
      </c>
    </row>
    <row r="189" spans="1:14" ht="15.6" x14ac:dyDescent="0.25">
      <c r="A189" s="29">
        <v>187</v>
      </c>
      <c r="B189" s="29" t="s">
        <v>251</v>
      </c>
      <c r="C189" s="30">
        <v>1</v>
      </c>
      <c r="D189" s="31" t="s">
        <v>244</v>
      </c>
      <c r="E189" s="23">
        <v>5000</v>
      </c>
      <c r="F189" s="23">
        <v>31700</v>
      </c>
      <c r="G189" s="47">
        <v>8600</v>
      </c>
      <c r="H189" s="32">
        <f t="shared" si="17"/>
        <v>11087.728233619982</v>
      </c>
      <c r="I189" s="32">
        <f t="shared" si="18"/>
        <v>8600</v>
      </c>
      <c r="J189" s="33">
        <f t="shared" si="19"/>
        <v>15100</v>
      </c>
      <c r="K189" s="50">
        <f t="shared" si="20"/>
        <v>14488.271118390903</v>
      </c>
      <c r="L189" s="34">
        <f t="shared" si="21"/>
        <v>1.3066942851701455</v>
      </c>
      <c r="M189" s="34">
        <f t="shared" si="22"/>
        <v>1.6846826881849888</v>
      </c>
      <c r="N189" s="34">
        <f t="shared" si="23"/>
        <v>0.9594881535358214</v>
      </c>
    </row>
    <row r="190" spans="1:14" ht="15.6" x14ac:dyDescent="0.25">
      <c r="A190" s="29">
        <v>188</v>
      </c>
      <c r="B190" s="29" t="s">
        <v>252</v>
      </c>
      <c r="C190" s="30">
        <v>1</v>
      </c>
      <c r="D190" s="31" t="s">
        <v>58</v>
      </c>
      <c r="E190" s="23">
        <v>30000</v>
      </c>
      <c r="F190" s="23">
        <v>3500</v>
      </c>
      <c r="G190" s="47">
        <v>21300</v>
      </c>
      <c r="H190" s="32">
        <f t="shared" si="17"/>
        <v>13077.446966856463</v>
      </c>
      <c r="I190" s="32">
        <f t="shared" si="18"/>
        <v>21300</v>
      </c>
      <c r="J190" s="33">
        <f t="shared" si="19"/>
        <v>18266.666666666668</v>
      </c>
      <c r="K190" s="50">
        <f t="shared" si="20"/>
        <v>13507.898923716202</v>
      </c>
      <c r="L190" s="34">
        <f t="shared" si="21"/>
        <v>1.0329155956778626</v>
      </c>
      <c r="M190" s="34">
        <f t="shared" si="22"/>
        <v>0.63417365839043205</v>
      </c>
      <c r="N190" s="34">
        <f t="shared" si="23"/>
        <v>0.73948351772168985</v>
      </c>
    </row>
    <row r="191" spans="1:14" ht="15.6" x14ac:dyDescent="0.25">
      <c r="A191" s="29">
        <v>189</v>
      </c>
      <c r="B191" s="29" t="s">
        <v>253</v>
      </c>
      <c r="C191" s="30">
        <v>1</v>
      </c>
      <c r="D191" s="31" t="s">
        <v>58</v>
      </c>
      <c r="E191" s="23">
        <v>15000</v>
      </c>
      <c r="F191" s="23">
        <v>7900</v>
      </c>
      <c r="G191" s="47">
        <v>12600</v>
      </c>
      <c r="H191" s="32">
        <f t="shared" si="17"/>
        <v>11429.563157986497</v>
      </c>
      <c r="I191" s="32">
        <f t="shared" si="18"/>
        <v>12600</v>
      </c>
      <c r="J191" s="33">
        <f t="shared" si="19"/>
        <v>11833.333333333334</v>
      </c>
      <c r="K191" s="50">
        <f t="shared" si="20"/>
        <v>3611.5555282084952</v>
      </c>
      <c r="L191" s="34">
        <f t="shared" si="21"/>
        <v>0.31598368881534133</v>
      </c>
      <c r="M191" s="34">
        <f t="shared" si="22"/>
        <v>0.28663139112765834</v>
      </c>
      <c r="N191" s="34">
        <f t="shared" si="23"/>
        <v>0.30520187562325307</v>
      </c>
    </row>
    <row r="192" spans="1:14" ht="15.6" x14ac:dyDescent="0.25">
      <c r="A192" s="29">
        <v>190</v>
      </c>
      <c r="B192" s="29" t="s">
        <v>254</v>
      </c>
      <c r="C192" s="30">
        <v>1</v>
      </c>
      <c r="D192" s="31" t="s">
        <v>58</v>
      </c>
      <c r="E192" s="23">
        <v>250000</v>
      </c>
      <c r="F192" s="23">
        <v>357000</v>
      </c>
      <c r="G192" s="47">
        <v>278000</v>
      </c>
      <c r="H192" s="32">
        <f t="shared" si="17"/>
        <v>291665.01586367254</v>
      </c>
      <c r="I192" s="32">
        <f t="shared" si="18"/>
        <v>278000</v>
      </c>
      <c r="J192" s="33">
        <f t="shared" si="19"/>
        <v>295000</v>
      </c>
      <c r="K192" s="50">
        <f t="shared" si="20"/>
        <v>55488.737596020328</v>
      </c>
      <c r="L192" s="34">
        <f t="shared" si="21"/>
        <v>0.19024817711410538</v>
      </c>
      <c r="M192" s="34">
        <f t="shared" si="22"/>
        <v>0.19959977552525299</v>
      </c>
      <c r="N192" s="34">
        <f t="shared" si="23"/>
        <v>0.18809741557972992</v>
      </c>
    </row>
    <row r="193" spans="1:14" ht="15.6" x14ac:dyDescent="0.25">
      <c r="A193" s="29">
        <v>191</v>
      </c>
      <c r="B193" s="29" t="s">
        <v>255</v>
      </c>
      <c r="C193" s="30">
        <v>1</v>
      </c>
      <c r="D193" s="31" t="s">
        <v>58</v>
      </c>
      <c r="E193" s="23">
        <v>190000</v>
      </c>
      <c r="F193" s="23">
        <v>261800</v>
      </c>
      <c r="G193" s="47">
        <v>205000</v>
      </c>
      <c r="H193" s="32">
        <f t="shared" si="17"/>
        <v>216849.80439636947</v>
      </c>
      <c r="I193" s="32">
        <f t="shared" si="18"/>
        <v>205000</v>
      </c>
      <c r="J193" s="33">
        <f t="shared" si="19"/>
        <v>218933.33333333334</v>
      </c>
      <c r="K193" s="50">
        <f t="shared" si="20"/>
        <v>37873.649590887442</v>
      </c>
      <c r="L193" s="34">
        <f t="shared" si="21"/>
        <v>0.17465383331248016</v>
      </c>
      <c r="M193" s="34">
        <f t="shared" si="22"/>
        <v>0.18474951019945093</v>
      </c>
      <c r="N193" s="34">
        <f t="shared" si="23"/>
        <v>0.1729917003237855</v>
      </c>
    </row>
    <row r="194" spans="1:14" ht="15.6" x14ac:dyDescent="0.25">
      <c r="A194" s="29">
        <v>192</v>
      </c>
      <c r="B194" s="29" t="s">
        <v>256</v>
      </c>
      <c r="C194" s="30">
        <v>1</v>
      </c>
      <c r="D194" s="31" t="s">
        <v>58</v>
      </c>
      <c r="E194" s="23">
        <v>75000</v>
      </c>
      <c r="F194" s="23">
        <v>37500</v>
      </c>
      <c r="G194" s="47">
        <v>18800</v>
      </c>
      <c r="H194" s="32">
        <f t="shared" si="17"/>
        <v>37533.303747521568</v>
      </c>
      <c r="I194" s="32">
        <f t="shared" si="18"/>
        <v>37500</v>
      </c>
      <c r="J194" s="33">
        <f t="shared" si="19"/>
        <v>43766.666666666664</v>
      </c>
      <c r="K194" s="50">
        <f t="shared" si="20"/>
        <v>28619.282544000529</v>
      </c>
      <c r="L194" s="34">
        <f t="shared" si="21"/>
        <v>0.76250368836477234</v>
      </c>
      <c r="M194" s="34">
        <f t="shared" si="22"/>
        <v>0.76318086784001415</v>
      </c>
      <c r="N194" s="34">
        <f t="shared" si="23"/>
        <v>0.65390592255903723</v>
      </c>
    </row>
    <row r="195" spans="1:14" ht="15.6" x14ac:dyDescent="0.25">
      <c r="A195" s="29">
        <v>193</v>
      </c>
      <c r="B195" s="29" t="s">
        <v>257</v>
      </c>
      <c r="C195" s="30">
        <v>1</v>
      </c>
      <c r="D195" s="31" t="s">
        <v>58</v>
      </c>
      <c r="E195" s="23">
        <v>25000</v>
      </c>
      <c r="F195" s="23">
        <v>10200</v>
      </c>
      <c r="G195" s="47">
        <v>16900</v>
      </c>
      <c r="H195" s="32">
        <f t="shared" ref="H195:H225" si="24">GEOMEAN(E195:G195)</f>
        <v>16273.299909011459</v>
      </c>
      <c r="I195" s="32">
        <f t="shared" ref="I195:I225" si="25">MEDIAN(E195:G195)</f>
        <v>16900</v>
      </c>
      <c r="J195" s="33">
        <f t="shared" ref="J195:J225" si="26">AVERAGE(E195:G195)</f>
        <v>17366.666666666668</v>
      </c>
      <c r="K195" s="50">
        <f t="shared" ref="K195:K225" si="27">+STDEV(E195:G195)</f>
        <v>7411.0278189555675</v>
      </c>
      <c r="L195" s="34">
        <f t="shared" si="21"/>
        <v>0.4554102646907931</v>
      </c>
      <c r="M195" s="34">
        <f t="shared" si="22"/>
        <v>0.43852235615121699</v>
      </c>
      <c r="N195" s="34">
        <f t="shared" si="23"/>
        <v>0.42673864600511902</v>
      </c>
    </row>
    <row r="196" spans="1:14" ht="15.6" x14ac:dyDescent="0.25">
      <c r="A196" s="29">
        <v>194</v>
      </c>
      <c r="B196" s="29" t="s">
        <v>258</v>
      </c>
      <c r="C196" s="30">
        <v>1</v>
      </c>
      <c r="D196" s="31" t="s">
        <v>58</v>
      </c>
      <c r="E196" s="23">
        <v>15000</v>
      </c>
      <c r="F196" s="23">
        <v>10200</v>
      </c>
      <c r="G196" s="47">
        <v>17600</v>
      </c>
      <c r="H196" s="32">
        <f t="shared" si="24"/>
        <v>13912.37791200201</v>
      </c>
      <c r="I196" s="32">
        <f t="shared" si="25"/>
        <v>15000</v>
      </c>
      <c r="J196" s="33">
        <f t="shared" si="26"/>
        <v>14266.666666666666</v>
      </c>
      <c r="K196" s="50">
        <f t="shared" si="27"/>
        <v>3754.1088600802873</v>
      </c>
      <c r="L196" s="34">
        <f t="shared" ref="L196:L225" si="28">$K196/H196</f>
        <v>0.26983948278472736</v>
      </c>
      <c r="M196" s="34">
        <f t="shared" ref="M196:M225" si="29">$K196/I196</f>
        <v>0.25027392400535248</v>
      </c>
      <c r="N196" s="34">
        <f t="shared" ref="N196:N225" si="30">$K196/J196</f>
        <v>0.26313847150095471</v>
      </c>
    </row>
    <row r="197" spans="1:14" ht="15.6" x14ac:dyDescent="0.25">
      <c r="A197" s="29">
        <v>195</v>
      </c>
      <c r="B197" s="29" t="s">
        <v>259</v>
      </c>
      <c r="C197" s="30">
        <v>1</v>
      </c>
      <c r="D197" s="31" t="s">
        <v>58</v>
      </c>
      <c r="E197" s="23">
        <v>15000</v>
      </c>
      <c r="F197" s="23">
        <v>13000</v>
      </c>
      <c r="G197" s="47">
        <v>18800</v>
      </c>
      <c r="H197" s="32">
        <f t="shared" si="24"/>
        <v>15419.282082042455</v>
      </c>
      <c r="I197" s="32">
        <f t="shared" si="25"/>
        <v>15000</v>
      </c>
      <c r="J197" s="33">
        <f t="shared" si="26"/>
        <v>15600</v>
      </c>
      <c r="K197" s="50">
        <f t="shared" si="27"/>
        <v>2946.183972531247</v>
      </c>
      <c r="L197" s="34">
        <f t="shared" si="28"/>
        <v>0.19107141025472388</v>
      </c>
      <c r="M197" s="34">
        <f t="shared" si="29"/>
        <v>0.19641226483541646</v>
      </c>
      <c r="N197" s="34">
        <f t="shared" si="30"/>
        <v>0.18885794695713123</v>
      </c>
    </row>
    <row r="198" spans="1:14" ht="15.6" x14ac:dyDescent="0.25">
      <c r="A198" s="29">
        <v>196</v>
      </c>
      <c r="B198" s="29" t="s">
        <v>260</v>
      </c>
      <c r="C198" s="30">
        <v>1</v>
      </c>
      <c r="D198" s="31" t="s">
        <v>58</v>
      </c>
      <c r="E198" s="23">
        <v>15000</v>
      </c>
      <c r="F198" s="23">
        <v>19650</v>
      </c>
      <c r="G198" s="47">
        <v>18800</v>
      </c>
      <c r="H198" s="32">
        <f t="shared" si="24"/>
        <v>17695.814389007424</v>
      </c>
      <c r="I198" s="32">
        <f t="shared" si="25"/>
        <v>18800</v>
      </c>
      <c r="J198" s="33">
        <f t="shared" si="26"/>
        <v>17816.666666666668</v>
      </c>
      <c r="K198" s="50">
        <f t="shared" si="27"/>
        <v>2476.0519649904995</v>
      </c>
      <c r="L198" s="34">
        <f t="shared" si="28"/>
        <v>0.13992302985098071</v>
      </c>
      <c r="M198" s="34">
        <f t="shared" si="29"/>
        <v>0.13170489175481381</v>
      </c>
      <c r="N198" s="34">
        <f t="shared" si="30"/>
        <v>0.13897391758599623</v>
      </c>
    </row>
    <row r="199" spans="1:14" ht="15.6" x14ac:dyDescent="0.25">
      <c r="A199" s="29">
        <v>197</v>
      </c>
      <c r="B199" s="29" t="s">
        <v>261</v>
      </c>
      <c r="C199" s="30">
        <v>1</v>
      </c>
      <c r="D199" s="31" t="s">
        <v>58</v>
      </c>
      <c r="E199" s="23">
        <v>25000</v>
      </c>
      <c r="F199" s="23">
        <v>31700</v>
      </c>
      <c r="G199" s="47">
        <v>39100</v>
      </c>
      <c r="H199" s="32">
        <f t="shared" si="24"/>
        <v>31409.330263134016</v>
      </c>
      <c r="I199" s="32">
        <f t="shared" si="25"/>
        <v>31700</v>
      </c>
      <c r="J199" s="33">
        <f t="shared" si="26"/>
        <v>31933.333333333332</v>
      </c>
      <c r="K199" s="50">
        <f t="shared" si="27"/>
        <v>7052.8953865297945</v>
      </c>
      <c r="L199" s="34">
        <f t="shared" si="28"/>
        <v>0.2245477801482437</v>
      </c>
      <c r="M199" s="34">
        <f t="shared" si="29"/>
        <v>0.22248881345519855</v>
      </c>
      <c r="N199" s="34">
        <f t="shared" si="30"/>
        <v>0.22086311231304159</v>
      </c>
    </row>
    <row r="200" spans="1:14" ht="15.6" x14ac:dyDescent="0.25">
      <c r="A200" s="29">
        <v>198</v>
      </c>
      <c r="B200" s="29" t="s">
        <v>262</v>
      </c>
      <c r="C200" s="30">
        <v>1</v>
      </c>
      <c r="D200" s="31" t="s">
        <v>58</v>
      </c>
      <c r="E200" s="23">
        <v>120000</v>
      </c>
      <c r="F200" s="23">
        <v>89300</v>
      </c>
      <c r="G200" s="47">
        <v>215900</v>
      </c>
      <c r="H200" s="32">
        <f t="shared" si="24"/>
        <v>132259.9789021383</v>
      </c>
      <c r="I200" s="32">
        <f t="shared" si="25"/>
        <v>120000</v>
      </c>
      <c r="J200" s="33">
        <f t="shared" si="26"/>
        <v>141733.33333333334</v>
      </c>
      <c r="K200" s="50">
        <f t="shared" si="27"/>
        <v>66038.953151403999</v>
      </c>
      <c r="L200" s="34">
        <f t="shared" si="28"/>
        <v>0.49931168672170656</v>
      </c>
      <c r="M200" s="34">
        <f t="shared" si="29"/>
        <v>0.55032460959503338</v>
      </c>
      <c r="N200" s="34">
        <f t="shared" si="30"/>
        <v>0.46593805139748823</v>
      </c>
    </row>
    <row r="201" spans="1:14" ht="15.6" x14ac:dyDescent="0.25">
      <c r="A201" s="29">
        <v>199</v>
      </c>
      <c r="B201" s="29" t="s">
        <v>263</v>
      </c>
      <c r="C201" s="30">
        <v>1</v>
      </c>
      <c r="D201" s="31" t="s">
        <v>58</v>
      </c>
      <c r="E201" s="23">
        <v>120000</v>
      </c>
      <c r="F201" s="23">
        <v>178700</v>
      </c>
      <c r="G201" s="47">
        <v>193000</v>
      </c>
      <c r="H201" s="32">
        <f t="shared" si="24"/>
        <v>160553.96521898324</v>
      </c>
      <c r="I201" s="32">
        <f t="shared" si="25"/>
        <v>178700</v>
      </c>
      <c r="J201" s="33">
        <f t="shared" si="26"/>
        <v>163900</v>
      </c>
      <c r="K201" s="50">
        <f t="shared" si="27"/>
        <v>38685.010016801083</v>
      </c>
      <c r="L201" s="34">
        <f t="shared" si="28"/>
        <v>0.24094708569818074</v>
      </c>
      <c r="M201" s="34">
        <f t="shared" si="29"/>
        <v>0.21648019035702901</v>
      </c>
      <c r="N201" s="34">
        <f t="shared" si="30"/>
        <v>0.23602812700915854</v>
      </c>
    </row>
    <row r="202" spans="1:14" ht="15.6" x14ac:dyDescent="0.25">
      <c r="A202" s="29">
        <v>200</v>
      </c>
      <c r="B202" s="29" t="s">
        <v>264</v>
      </c>
      <c r="C202" s="30">
        <v>1</v>
      </c>
      <c r="D202" s="31" t="s">
        <v>58</v>
      </c>
      <c r="E202" s="23">
        <v>215000</v>
      </c>
      <c r="F202" s="23">
        <v>218200</v>
      </c>
      <c r="G202" s="47">
        <v>173200</v>
      </c>
      <c r="H202" s="32">
        <f t="shared" si="24"/>
        <v>201039.02281052771</v>
      </c>
      <c r="I202" s="32">
        <f t="shared" si="25"/>
        <v>215000</v>
      </c>
      <c r="J202" s="33">
        <f t="shared" si="26"/>
        <v>202133.33333333334</v>
      </c>
      <c r="K202" s="50">
        <f t="shared" si="27"/>
        <v>25108.033243034704</v>
      </c>
      <c r="L202" s="34">
        <f t="shared" si="28"/>
        <v>0.12489134145214262</v>
      </c>
      <c r="M202" s="34">
        <f t="shared" si="29"/>
        <v>0.11678154996760327</v>
      </c>
      <c r="N202" s="34">
        <f t="shared" si="30"/>
        <v>0.12421520403876007</v>
      </c>
    </row>
    <row r="203" spans="1:14" ht="15.6" x14ac:dyDescent="0.25">
      <c r="A203" s="29">
        <v>201</v>
      </c>
      <c r="B203" s="29" t="s">
        <v>265</v>
      </c>
      <c r="C203" s="30">
        <v>1</v>
      </c>
      <c r="D203" s="31" t="s">
        <v>58</v>
      </c>
      <c r="E203" s="23">
        <v>480000</v>
      </c>
      <c r="F203" s="23">
        <v>426500</v>
      </c>
      <c r="G203" s="47">
        <v>217400</v>
      </c>
      <c r="H203" s="32">
        <f t="shared" si="24"/>
        <v>354383.31870521384</v>
      </c>
      <c r="I203" s="32">
        <f t="shared" si="25"/>
        <v>426500</v>
      </c>
      <c r="J203" s="33">
        <f t="shared" si="26"/>
        <v>374633.33333333331</v>
      </c>
      <c r="K203" s="50">
        <f t="shared" si="27"/>
        <v>138770.68614564586</v>
      </c>
      <c r="L203" s="34">
        <f t="shared" si="28"/>
        <v>0.39158357298719038</v>
      </c>
      <c r="M203" s="34">
        <f t="shared" si="29"/>
        <v>0.32537089365919308</v>
      </c>
      <c r="N203" s="34">
        <f t="shared" si="30"/>
        <v>0.37041734890732059</v>
      </c>
    </row>
    <row r="204" spans="1:14" ht="15.6" x14ac:dyDescent="0.25">
      <c r="A204" s="29">
        <v>202</v>
      </c>
      <c r="B204" s="29" t="s">
        <v>266</v>
      </c>
      <c r="C204" s="30">
        <v>1</v>
      </c>
      <c r="D204" s="31" t="s">
        <v>58</v>
      </c>
      <c r="E204" s="23">
        <v>3000</v>
      </c>
      <c r="F204" s="23">
        <v>600</v>
      </c>
      <c r="G204" s="47">
        <v>18600</v>
      </c>
      <c r="H204" s="32">
        <f t="shared" si="24"/>
        <v>3223.0112129668992</v>
      </c>
      <c r="I204" s="32">
        <f t="shared" si="25"/>
        <v>3000</v>
      </c>
      <c r="J204" s="33">
        <f t="shared" si="26"/>
        <v>7400</v>
      </c>
      <c r="K204" s="50">
        <f t="shared" si="27"/>
        <v>9773.4333782964932</v>
      </c>
      <c r="L204" s="34">
        <f t="shared" si="28"/>
        <v>3.0323919876467609</v>
      </c>
      <c r="M204" s="34">
        <f t="shared" si="29"/>
        <v>3.2578111260988312</v>
      </c>
      <c r="N204" s="34">
        <f t="shared" si="30"/>
        <v>1.3207342403103368</v>
      </c>
    </row>
    <row r="205" spans="1:14" ht="15.6" x14ac:dyDescent="0.25">
      <c r="A205" s="29">
        <v>203</v>
      </c>
      <c r="B205" s="29" t="s">
        <v>267</v>
      </c>
      <c r="C205" s="30">
        <v>1</v>
      </c>
      <c r="D205" s="31" t="s">
        <v>58</v>
      </c>
      <c r="E205" s="23">
        <v>3000</v>
      </c>
      <c r="F205" s="23">
        <v>700</v>
      </c>
      <c r="G205" s="47">
        <v>5600</v>
      </c>
      <c r="H205" s="32">
        <f t="shared" si="24"/>
        <v>2274.0627302811886</v>
      </c>
      <c r="I205" s="32">
        <f t="shared" si="25"/>
        <v>3000</v>
      </c>
      <c r="J205" s="33">
        <f t="shared" si="26"/>
        <v>3100</v>
      </c>
      <c r="K205" s="50">
        <f t="shared" si="27"/>
        <v>2451.5301344262525</v>
      </c>
      <c r="L205" s="34">
        <f t="shared" si="28"/>
        <v>1.0780398015331443</v>
      </c>
      <c r="M205" s="34">
        <f t="shared" si="29"/>
        <v>0.81717671147541748</v>
      </c>
      <c r="N205" s="34">
        <f t="shared" si="30"/>
        <v>0.79081617239556534</v>
      </c>
    </row>
    <row r="206" spans="1:14" ht="15.6" x14ac:dyDescent="0.25">
      <c r="A206" s="29">
        <v>204</v>
      </c>
      <c r="B206" s="29" t="s">
        <v>268</v>
      </c>
      <c r="C206" s="30">
        <v>1</v>
      </c>
      <c r="D206" s="31" t="s">
        <v>58</v>
      </c>
      <c r="E206" s="23">
        <v>3000</v>
      </c>
      <c r="F206" s="23">
        <v>1950</v>
      </c>
      <c r="G206" s="47">
        <v>2000</v>
      </c>
      <c r="H206" s="32">
        <f t="shared" si="24"/>
        <v>2270.1886806493849</v>
      </c>
      <c r="I206" s="32">
        <f t="shared" si="25"/>
        <v>2000</v>
      </c>
      <c r="J206" s="33">
        <f t="shared" si="26"/>
        <v>2316.6666666666665</v>
      </c>
      <c r="K206" s="50">
        <f t="shared" si="27"/>
        <v>592.31185479722842</v>
      </c>
      <c r="L206" s="34">
        <f t="shared" si="28"/>
        <v>0.26090864598434976</v>
      </c>
      <c r="M206" s="34">
        <f t="shared" si="29"/>
        <v>0.29615592739861418</v>
      </c>
      <c r="N206" s="34">
        <f t="shared" si="30"/>
        <v>0.2556741819268612</v>
      </c>
    </row>
    <row r="207" spans="1:14" ht="15.6" x14ac:dyDescent="0.25">
      <c r="A207" s="29">
        <v>205</v>
      </c>
      <c r="B207" s="29" t="s">
        <v>269</v>
      </c>
      <c r="C207" s="30">
        <v>1</v>
      </c>
      <c r="D207" s="31" t="s">
        <v>58</v>
      </c>
      <c r="E207" s="23">
        <v>800</v>
      </c>
      <c r="F207" s="23">
        <v>600</v>
      </c>
      <c r="G207" s="47">
        <v>2500</v>
      </c>
      <c r="H207" s="32">
        <f t="shared" si="24"/>
        <v>1062.658569182611</v>
      </c>
      <c r="I207" s="32">
        <f t="shared" si="25"/>
        <v>800</v>
      </c>
      <c r="J207" s="33">
        <f t="shared" si="26"/>
        <v>1300</v>
      </c>
      <c r="K207" s="50">
        <f t="shared" si="27"/>
        <v>1044.0306508910551</v>
      </c>
      <c r="L207" s="34">
        <f t="shared" si="28"/>
        <v>0.98247045774459396</v>
      </c>
      <c r="M207" s="34">
        <f t="shared" si="29"/>
        <v>1.3050383136138188</v>
      </c>
      <c r="N207" s="34">
        <f t="shared" si="30"/>
        <v>0.80310050068542693</v>
      </c>
    </row>
    <row r="208" spans="1:14" ht="15.6" x14ac:dyDescent="0.25">
      <c r="A208" s="29">
        <v>206</v>
      </c>
      <c r="B208" s="29" t="s">
        <v>270</v>
      </c>
      <c r="C208" s="30">
        <v>1</v>
      </c>
      <c r="D208" s="31" t="s">
        <v>162</v>
      </c>
      <c r="E208" s="23">
        <v>35000</v>
      </c>
      <c r="F208" s="23">
        <v>37000</v>
      </c>
      <c r="G208" s="47">
        <v>72300</v>
      </c>
      <c r="H208" s="32">
        <f t="shared" si="24"/>
        <v>45408.381434333656</v>
      </c>
      <c r="I208" s="32">
        <f t="shared" si="25"/>
        <v>37000</v>
      </c>
      <c r="J208" s="33">
        <f t="shared" si="26"/>
        <v>48100</v>
      </c>
      <c r="K208" s="50">
        <f t="shared" si="27"/>
        <v>20981.658657027096</v>
      </c>
      <c r="L208" s="34">
        <f t="shared" si="28"/>
        <v>0.46206576835092139</v>
      </c>
      <c r="M208" s="34">
        <f t="shared" si="29"/>
        <v>0.56707185559532691</v>
      </c>
      <c r="N208" s="34">
        <f t="shared" si="30"/>
        <v>0.43620911968871301</v>
      </c>
    </row>
    <row r="209" spans="1:14" ht="15.6" x14ac:dyDescent="0.25">
      <c r="A209" s="29">
        <v>207</v>
      </c>
      <c r="B209" s="29" t="s">
        <v>271</v>
      </c>
      <c r="C209" s="30">
        <v>1</v>
      </c>
      <c r="D209" s="31" t="s">
        <v>58</v>
      </c>
      <c r="E209" s="23">
        <v>75000</v>
      </c>
      <c r="F209" s="23">
        <v>46800</v>
      </c>
      <c r="G209" s="47">
        <v>49000</v>
      </c>
      <c r="H209" s="32">
        <f t="shared" si="24"/>
        <v>55611.899873439659</v>
      </c>
      <c r="I209" s="32">
        <f t="shared" si="25"/>
        <v>49000</v>
      </c>
      <c r="J209" s="33">
        <f t="shared" si="26"/>
        <v>56933.333333333336</v>
      </c>
      <c r="K209" s="50">
        <f t="shared" si="27"/>
        <v>15684.81218674081</v>
      </c>
      <c r="L209" s="34">
        <f t="shared" si="28"/>
        <v>0.28204057445323683</v>
      </c>
      <c r="M209" s="34">
        <f t="shared" si="29"/>
        <v>0.32009820789266957</v>
      </c>
      <c r="N209" s="34">
        <f t="shared" si="30"/>
        <v>0.27549435925188775</v>
      </c>
    </row>
    <row r="210" spans="1:14" ht="15.6" x14ac:dyDescent="0.25">
      <c r="A210" s="29">
        <v>208</v>
      </c>
      <c r="B210" s="29" t="s">
        <v>272</v>
      </c>
      <c r="C210" s="30">
        <v>1</v>
      </c>
      <c r="D210" s="31" t="s">
        <v>58</v>
      </c>
      <c r="E210" s="23">
        <v>45000</v>
      </c>
      <c r="F210" s="23">
        <v>101200</v>
      </c>
      <c r="G210" s="47">
        <v>291500</v>
      </c>
      <c r="H210" s="32">
        <f t="shared" si="24"/>
        <v>109903.2482591983</v>
      </c>
      <c r="I210" s="32">
        <f t="shared" si="25"/>
        <v>101200</v>
      </c>
      <c r="J210" s="33">
        <f t="shared" si="26"/>
        <v>145900</v>
      </c>
      <c r="K210" s="50">
        <f t="shared" si="27"/>
        <v>129186.41569453035</v>
      </c>
      <c r="L210" s="34">
        <f t="shared" si="28"/>
        <v>1.1754558463081473</v>
      </c>
      <c r="M210" s="34">
        <f t="shared" si="29"/>
        <v>1.2765456096297465</v>
      </c>
      <c r="N210" s="34">
        <f t="shared" si="30"/>
        <v>0.88544493279321701</v>
      </c>
    </row>
    <row r="211" spans="1:14" ht="15.6" x14ac:dyDescent="0.25">
      <c r="A211" s="29">
        <v>209</v>
      </c>
      <c r="B211" s="29" t="s">
        <v>273</v>
      </c>
      <c r="C211" s="30">
        <v>1</v>
      </c>
      <c r="D211" s="31" t="s">
        <v>58</v>
      </c>
      <c r="E211" s="23">
        <v>30000</v>
      </c>
      <c r="F211" s="23">
        <v>26800</v>
      </c>
      <c r="G211" s="47">
        <v>47900</v>
      </c>
      <c r="H211" s="32">
        <f t="shared" si="24"/>
        <v>33769.95801720045</v>
      </c>
      <c r="I211" s="32">
        <f t="shared" si="25"/>
        <v>30000</v>
      </c>
      <c r="J211" s="33">
        <f t="shared" si="26"/>
        <v>34900</v>
      </c>
      <c r="K211" s="50">
        <f t="shared" si="27"/>
        <v>11371.455491712572</v>
      </c>
      <c r="L211" s="34">
        <f t="shared" si="28"/>
        <v>0.33673288802789197</v>
      </c>
      <c r="M211" s="34">
        <f t="shared" si="29"/>
        <v>0.37904851639041903</v>
      </c>
      <c r="N211" s="34">
        <f t="shared" si="30"/>
        <v>0.32582967024964388</v>
      </c>
    </row>
    <row r="212" spans="1:14" ht="15.6" x14ac:dyDescent="0.25">
      <c r="A212" s="29">
        <v>210</v>
      </c>
      <c r="B212" s="29" t="s">
        <v>274</v>
      </c>
      <c r="C212" s="30">
        <v>1</v>
      </c>
      <c r="D212" s="31" t="s">
        <v>58</v>
      </c>
      <c r="E212" s="23">
        <v>9000</v>
      </c>
      <c r="F212" s="23">
        <v>7600</v>
      </c>
      <c r="G212" s="47">
        <v>8900</v>
      </c>
      <c r="H212" s="32">
        <f t="shared" si="24"/>
        <v>8475.1755517451074</v>
      </c>
      <c r="I212" s="32">
        <f t="shared" si="25"/>
        <v>8900</v>
      </c>
      <c r="J212" s="33">
        <f t="shared" si="26"/>
        <v>8500</v>
      </c>
      <c r="K212" s="50">
        <f t="shared" si="27"/>
        <v>781.02496759066548</v>
      </c>
      <c r="L212" s="34">
        <f t="shared" si="28"/>
        <v>9.2154429465457627E-2</v>
      </c>
      <c r="M212" s="34">
        <f t="shared" si="29"/>
        <v>8.7755614336029825E-2</v>
      </c>
      <c r="N212" s="34">
        <f t="shared" si="30"/>
        <v>9.1885290304784178E-2</v>
      </c>
    </row>
    <row r="213" spans="1:14" ht="31.2" x14ac:dyDescent="0.25">
      <c r="A213" s="29">
        <v>211</v>
      </c>
      <c r="B213" s="29" t="s">
        <v>275</v>
      </c>
      <c r="C213" s="30">
        <v>1</v>
      </c>
      <c r="D213" s="31" t="s">
        <v>199</v>
      </c>
      <c r="E213" s="23">
        <v>1500</v>
      </c>
      <c r="F213" s="23">
        <v>1000</v>
      </c>
      <c r="G213" s="47">
        <v>20300</v>
      </c>
      <c r="H213" s="32">
        <f t="shared" si="24"/>
        <v>3122.6916286080705</v>
      </c>
      <c r="I213" s="32">
        <f t="shared" si="25"/>
        <v>1500</v>
      </c>
      <c r="J213" s="33">
        <f t="shared" si="26"/>
        <v>7600</v>
      </c>
      <c r="K213" s="50">
        <f t="shared" si="27"/>
        <v>11001.363551851198</v>
      </c>
      <c r="L213" s="34">
        <f t="shared" si="28"/>
        <v>3.5230387307743927</v>
      </c>
      <c r="M213" s="34">
        <f t="shared" si="29"/>
        <v>7.3342423679007984</v>
      </c>
      <c r="N213" s="34">
        <f t="shared" si="30"/>
        <v>1.4475478357698945</v>
      </c>
    </row>
    <row r="214" spans="1:14" ht="31.2" x14ac:dyDescent="0.25">
      <c r="A214" s="29">
        <v>212</v>
      </c>
      <c r="B214" s="29" t="s">
        <v>276</v>
      </c>
      <c r="C214" s="30">
        <v>1</v>
      </c>
      <c r="D214" s="31" t="s">
        <v>277</v>
      </c>
      <c r="E214" s="23">
        <v>10000</v>
      </c>
      <c r="F214" s="23">
        <v>650</v>
      </c>
      <c r="G214" s="47">
        <v>4600</v>
      </c>
      <c r="H214" s="32">
        <f t="shared" si="24"/>
        <v>3103.7761821824797</v>
      </c>
      <c r="I214" s="32">
        <f t="shared" si="25"/>
        <v>4600</v>
      </c>
      <c r="J214" s="33">
        <f t="shared" si="26"/>
        <v>5083.333333333333</v>
      </c>
      <c r="K214" s="50">
        <f t="shared" si="27"/>
        <v>4693.701453366345</v>
      </c>
      <c r="L214" s="34">
        <f t="shared" si="28"/>
        <v>1.5122551298353861</v>
      </c>
      <c r="M214" s="34">
        <f t="shared" si="29"/>
        <v>1.0203698811665967</v>
      </c>
      <c r="N214" s="34">
        <f t="shared" si="30"/>
        <v>0.92335110558026467</v>
      </c>
    </row>
    <row r="215" spans="1:14" ht="31.2" x14ac:dyDescent="0.25">
      <c r="A215" s="29">
        <v>213</v>
      </c>
      <c r="B215" s="29" t="s">
        <v>278</v>
      </c>
      <c r="C215" s="30">
        <v>1</v>
      </c>
      <c r="D215" s="31" t="s">
        <v>277</v>
      </c>
      <c r="E215" s="23">
        <v>12000</v>
      </c>
      <c r="F215" s="23">
        <v>950</v>
      </c>
      <c r="G215" s="47">
        <v>6000</v>
      </c>
      <c r="H215" s="32">
        <f t="shared" si="24"/>
        <v>4089.6427056602693</v>
      </c>
      <c r="I215" s="32">
        <f t="shared" si="25"/>
        <v>6000</v>
      </c>
      <c r="J215" s="33">
        <f t="shared" si="26"/>
        <v>6316.666666666667</v>
      </c>
      <c r="K215" s="50">
        <f t="shared" si="27"/>
        <v>5531.8019969385505</v>
      </c>
      <c r="L215" s="34">
        <f t="shared" si="28"/>
        <v>1.3526369893590608</v>
      </c>
      <c r="M215" s="34">
        <f t="shared" si="29"/>
        <v>0.92196699948975847</v>
      </c>
      <c r="N215" s="34">
        <f t="shared" si="30"/>
        <v>0.87574701798499477</v>
      </c>
    </row>
    <row r="216" spans="1:14" ht="31.2" x14ac:dyDescent="0.25">
      <c r="A216" s="29">
        <v>214</v>
      </c>
      <c r="B216" s="29" t="s">
        <v>279</v>
      </c>
      <c r="C216" s="30">
        <v>1</v>
      </c>
      <c r="D216" s="31" t="s">
        <v>277</v>
      </c>
      <c r="E216" s="23">
        <v>10000</v>
      </c>
      <c r="F216" s="23">
        <v>950</v>
      </c>
      <c r="G216" s="47">
        <v>5200</v>
      </c>
      <c r="H216" s="32">
        <f t="shared" si="24"/>
        <v>3669.2360320068547</v>
      </c>
      <c r="I216" s="32">
        <f t="shared" si="25"/>
        <v>5200</v>
      </c>
      <c r="J216" s="33">
        <f t="shared" si="26"/>
        <v>5383.333333333333</v>
      </c>
      <c r="K216" s="50">
        <f t="shared" si="27"/>
        <v>4527.7845944052306</v>
      </c>
      <c r="L216" s="34">
        <f t="shared" si="28"/>
        <v>1.2339856457609244</v>
      </c>
      <c r="M216" s="34">
        <f t="shared" si="29"/>
        <v>0.87072780661639049</v>
      </c>
      <c r="N216" s="34">
        <f t="shared" si="30"/>
        <v>0.8410745376604144</v>
      </c>
    </row>
    <row r="217" spans="1:14" ht="31.2" x14ac:dyDescent="0.25">
      <c r="A217" s="29">
        <v>215</v>
      </c>
      <c r="B217" s="29" t="s">
        <v>280</v>
      </c>
      <c r="C217" s="30">
        <v>1</v>
      </c>
      <c r="D217" s="31" t="s">
        <v>277</v>
      </c>
      <c r="E217" s="23">
        <v>10000</v>
      </c>
      <c r="F217" s="23">
        <v>2000</v>
      </c>
      <c r="G217" s="47">
        <v>11400</v>
      </c>
      <c r="H217" s="32">
        <f t="shared" si="24"/>
        <v>6109.1147442896063</v>
      </c>
      <c r="I217" s="32">
        <f t="shared" si="25"/>
        <v>10000</v>
      </c>
      <c r="J217" s="33">
        <f t="shared" si="26"/>
        <v>7800</v>
      </c>
      <c r="K217" s="50">
        <f t="shared" si="27"/>
        <v>5071.4889332423863</v>
      </c>
      <c r="L217" s="34">
        <f t="shared" si="28"/>
        <v>0.83015119956338623</v>
      </c>
      <c r="M217" s="34">
        <f t="shared" si="29"/>
        <v>0.50714889332423863</v>
      </c>
      <c r="N217" s="34">
        <f t="shared" si="30"/>
        <v>0.65019088887722898</v>
      </c>
    </row>
    <row r="218" spans="1:14" ht="31.2" x14ac:dyDescent="0.25">
      <c r="A218" s="29">
        <v>216</v>
      </c>
      <c r="B218" s="29" t="s">
        <v>281</v>
      </c>
      <c r="C218" s="30">
        <v>1</v>
      </c>
      <c r="D218" s="31" t="s">
        <v>58</v>
      </c>
      <c r="E218" s="23">
        <v>15000</v>
      </c>
      <c r="F218" s="23">
        <v>18900</v>
      </c>
      <c r="G218" s="47">
        <v>22400</v>
      </c>
      <c r="H218" s="32">
        <f t="shared" si="24"/>
        <v>18518.26780895151</v>
      </c>
      <c r="I218" s="32">
        <f t="shared" si="25"/>
        <v>18900</v>
      </c>
      <c r="J218" s="33">
        <f t="shared" si="26"/>
        <v>18766.666666666668</v>
      </c>
      <c r="K218" s="50">
        <f t="shared" si="27"/>
        <v>3701.801363300483</v>
      </c>
      <c r="L218" s="34">
        <f t="shared" si="28"/>
        <v>0.19989997992744635</v>
      </c>
      <c r="M218" s="34">
        <f t="shared" si="29"/>
        <v>0.19586250599473454</v>
      </c>
      <c r="N218" s="34">
        <f t="shared" si="30"/>
        <v>0.19725406909238807</v>
      </c>
    </row>
    <row r="219" spans="1:14" ht="15.6" x14ac:dyDescent="0.25">
      <c r="A219" s="29">
        <v>217</v>
      </c>
      <c r="B219" s="29" t="s">
        <v>282</v>
      </c>
      <c r="C219" s="30">
        <v>1</v>
      </c>
      <c r="D219" s="31" t="s">
        <v>58</v>
      </c>
      <c r="E219" s="23">
        <v>4000</v>
      </c>
      <c r="F219" s="23">
        <v>9000</v>
      </c>
      <c r="G219" s="47">
        <v>22400</v>
      </c>
      <c r="H219" s="32">
        <f t="shared" si="24"/>
        <v>9307.8670858022469</v>
      </c>
      <c r="I219" s="32">
        <f t="shared" si="25"/>
        <v>9000</v>
      </c>
      <c r="J219" s="33">
        <f t="shared" si="26"/>
        <v>11800</v>
      </c>
      <c r="K219" s="50">
        <f t="shared" si="27"/>
        <v>9514.1999138130377</v>
      </c>
      <c r="L219" s="34">
        <f t="shared" si="28"/>
        <v>1.0221675735277227</v>
      </c>
      <c r="M219" s="34">
        <f t="shared" si="29"/>
        <v>1.0571333237570042</v>
      </c>
      <c r="N219" s="34">
        <f t="shared" si="30"/>
        <v>0.80628812828924046</v>
      </c>
    </row>
    <row r="220" spans="1:14" ht="15.6" x14ac:dyDescent="0.25">
      <c r="A220" s="29">
        <v>218</v>
      </c>
      <c r="B220" s="29" t="s">
        <v>283</v>
      </c>
      <c r="C220" s="30">
        <v>1</v>
      </c>
      <c r="D220" s="31" t="s">
        <v>58</v>
      </c>
      <c r="E220" s="23">
        <v>105000</v>
      </c>
      <c r="F220" s="23">
        <v>64000</v>
      </c>
      <c r="G220" s="47">
        <v>62900</v>
      </c>
      <c r="H220" s="32">
        <f t="shared" si="24"/>
        <v>75048.14686289175</v>
      </c>
      <c r="I220" s="32">
        <f t="shared" si="25"/>
        <v>64000</v>
      </c>
      <c r="J220" s="33">
        <f t="shared" si="26"/>
        <v>77300</v>
      </c>
      <c r="K220" s="50">
        <f t="shared" si="27"/>
        <v>23995.20785490303</v>
      </c>
      <c r="L220" s="34">
        <f t="shared" si="28"/>
        <v>0.31973085089950015</v>
      </c>
      <c r="M220" s="34">
        <f t="shared" si="29"/>
        <v>0.37492512273285983</v>
      </c>
      <c r="N220" s="34">
        <f t="shared" si="30"/>
        <v>0.31041666047740013</v>
      </c>
    </row>
    <row r="221" spans="1:14" ht="15.6" x14ac:dyDescent="0.25">
      <c r="A221" s="29">
        <v>219</v>
      </c>
      <c r="B221" s="29" t="s">
        <v>284</v>
      </c>
      <c r="C221" s="30">
        <v>1</v>
      </c>
      <c r="D221" s="31" t="s">
        <v>58</v>
      </c>
      <c r="E221" s="23">
        <v>157000</v>
      </c>
      <c r="F221" s="23">
        <v>92000</v>
      </c>
      <c r="G221" s="47">
        <v>94400</v>
      </c>
      <c r="H221" s="32">
        <f t="shared" si="24"/>
        <v>110888.49555276513</v>
      </c>
      <c r="I221" s="32">
        <f t="shared" si="25"/>
        <v>94400</v>
      </c>
      <c r="J221" s="33">
        <f t="shared" si="26"/>
        <v>114466.66666666667</v>
      </c>
      <c r="K221" s="50">
        <f t="shared" si="27"/>
        <v>36854.488645663398</v>
      </c>
      <c r="L221" s="34">
        <f t="shared" si="28"/>
        <v>0.33235628693444197</v>
      </c>
      <c r="M221" s="34">
        <f t="shared" si="29"/>
        <v>0.39040771870406143</v>
      </c>
      <c r="N221" s="34">
        <f t="shared" si="30"/>
        <v>0.32196699457481126</v>
      </c>
    </row>
    <row r="222" spans="1:14" ht="15.6" x14ac:dyDescent="0.25">
      <c r="A222" s="29">
        <v>220</v>
      </c>
      <c r="B222" s="29" t="s">
        <v>285</v>
      </c>
      <c r="C222" s="30">
        <v>1</v>
      </c>
      <c r="D222" s="31" t="s">
        <v>58</v>
      </c>
      <c r="E222" s="23">
        <v>800</v>
      </c>
      <c r="F222" s="23">
        <v>650</v>
      </c>
      <c r="G222" s="47">
        <v>500</v>
      </c>
      <c r="H222" s="32">
        <f t="shared" si="24"/>
        <v>638.25042988599068</v>
      </c>
      <c r="I222" s="32">
        <f t="shared" si="25"/>
        <v>650</v>
      </c>
      <c r="J222" s="33">
        <f t="shared" si="26"/>
        <v>650</v>
      </c>
      <c r="K222" s="50">
        <f t="shared" si="27"/>
        <v>150</v>
      </c>
      <c r="L222" s="34">
        <f t="shared" si="28"/>
        <v>0.2350174680286454</v>
      </c>
      <c r="M222" s="34">
        <f t="shared" si="29"/>
        <v>0.23076923076923078</v>
      </c>
      <c r="N222" s="34">
        <f t="shared" si="30"/>
        <v>0.23076923076923078</v>
      </c>
    </row>
    <row r="223" spans="1:14" ht="15.6" x14ac:dyDescent="0.25">
      <c r="A223" s="29">
        <v>221</v>
      </c>
      <c r="B223" s="29" t="s">
        <v>286</v>
      </c>
      <c r="C223" s="30">
        <v>1</v>
      </c>
      <c r="D223" s="31" t="s">
        <v>58</v>
      </c>
      <c r="E223" s="23">
        <v>800</v>
      </c>
      <c r="F223" s="23">
        <v>42300</v>
      </c>
      <c r="G223" s="47">
        <v>51700</v>
      </c>
      <c r="H223" s="32">
        <f t="shared" si="24"/>
        <v>12049.627807125178</v>
      </c>
      <c r="I223" s="32">
        <f t="shared" si="25"/>
        <v>42300</v>
      </c>
      <c r="J223" s="33">
        <f t="shared" si="26"/>
        <v>31600</v>
      </c>
      <c r="K223" s="50">
        <f t="shared" si="27"/>
        <v>27084.497410880638</v>
      </c>
      <c r="L223" s="34">
        <f t="shared" si="28"/>
        <v>2.2477455606442094</v>
      </c>
      <c r="M223" s="34">
        <f t="shared" si="29"/>
        <v>0.64029544706573616</v>
      </c>
      <c r="N223" s="34">
        <f t="shared" si="30"/>
        <v>0.8571043484455898</v>
      </c>
    </row>
    <row r="224" spans="1:14" ht="15.6" x14ac:dyDescent="0.25">
      <c r="A224" s="29">
        <v>222</v>
      </c>
      <c r="B224" s="29" t="s">
        <v>287</v>
      </c>
      <c r="C224" s="30">
        <v>1</v>
      </c>
      <c r="D224" s="31" t="s">
        <v>58</v>
      </c>
      <c r="E224" s="23">
        <v>12000</v>
      </c>
      <c r="F224" s="23">
        <v>7600</v>
      </c>
      <c r="G224" s="47">
        <v>1600</v>
      </c>
      <c r="H224" s="32">
        <f t="shared" si="24"/>
        <v>5264.6754921931151</v>
      </c>
      <c r="I224" s="32">
        <f t="shared" si="25"/>
        <v>7600</v>
      </c>
      <c r="J224" s="33">
        <f t="shared" si="26"/>
        <v>7066.666666666667</v>
      </c>
      <c r="K224" s="50">
        <f t="shared" si="27"/>
        <v>5220.4725201205047</v>
      </c>
      <c r="L224" s="34">
        <f t="shared" si="28"/>
        <v>0.99160385627981096</v>
      </c>
      <c r="M224" s="34">
        <f t="shared" si="29"/>
        <v>0.68690427896322426</v>
      </c>
      <c r="N224" s="34">
        <f t="shared" si="30"/>
        <v>0.73874611133780721</v>
      </c>
    </row>
    <row r="225" spans="1:14" ht="15.6" x14ac:dyDescent="0.25">
      <c r="A225" s="29">
        <v>223</v>
      </c>
      <c r="B225" s="29" t="s">
        <v>288</v>
      </c>
      <c r="C225" s="30">
        <v>1</v>
      </c>
      <c r="D225" s="31" t="s">
        <v>58</v>
      </c>
      <c r="E225" s="23">
        <v>2500</v>
      </c>
      <c r="F225" s="23">
        <v>6000</v>
      </c>
      <c r="G225" s="47">
        <v>10300</v>
      </c>
      <c r="H225" s="32">
        <f t="shared" si="24"/>
        <v>5365.9031272735619</v>
      </c>
      <c r="I225" s="32">
        <f t="shared" si="25"/>
        <v>6000</v>
      </c>
      <c r="J225" s="33">
        <f t="shared" si="26"/>
        <v>6266.666666666667</v>
      </c>
      <c r="K225" s="50">
        <f t="shared" si="27"/>
        <v>3906.8316233660921</v>
      </c>
      <c r="L225" s="34">
        <f t="shared" si="28"/>
        <v>0.72808463565222237</v>
      </c>
      <c r="M225" s="34">
        <f t="shared" si="29"/>
        <v>0.65113860389434863</v>
      </c>
      <c r="N225" s="34">
        <f t="shared" si="30"/>
        <v>0.62343057819671677</v>
      </c>
    </row>
    <row r="226" spans="1:14" ht="15.6" x14ac:dyDescent="0.25">
      <c r="A226" s="39"/>
      <c r="B226" s="39"/>
      <c r="C226" s="40"/>
      <c r="D226" s="40"/>
      <c r="E226" s="41">
        <f>SUM(E3:E225)</f>
        <v>8494450</v>
      </c>
      <c r="F226" s="41">
        <f>SUM(F3:F225)</f>
        <v>9679673</v>
      </c>
      <c r="G226" s="41">
        <f t="shared" ref="G226" si="31">SUM(G3:G225)</f>
        <v>11395711</v>
      </c>
    </row>
  </sheetData>
  <autoFilter ref="A2:L226" xr:uid="{0E943907-CFA5-974C-85EE-F70D8F99296C}"/>
  <mergeCells count="4">
    <mergeCell ref="A1:D1"/>
    <mergeCell ref="E1:G1"/>
    <mergeCell ref="H1:J1"/>
    <mergeCell ref="L1:N1"/>
  </mergeCells>
  <conditionalFormatting sqref="L1:L1048576">
    <cfRule type="cellIs" dxfId="1" priority="3" operator="greaterThan">
      <formula>0.22</formula>
    </cfRule>
  </conditionalFormatting>
  <conditionalFormatting sqref="L1:N1048576">
    <cfRule type="cellIs" dxfId="0" priority="1" operator="greaterThan">
      <formula>0.3</formula>
    </cfRule>
  </conditionalFormatting>
  <printOptions horizontalCentered="1" verticalCentered="1"/>
  <pageMargins left="0" right="0" top="0.59055118110236227" bottom="0.59055118110236227" header="0" footer="0"/>
  <pageSetup scale="1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52"/>
  <sheetViews>
    <sheetView topLeftCell="A28" zoomScale="90" zoomScaleNormal="90" workbookViewId="0">
      <selection activeCell="H7" sqref="H7"/>
    </sheetView>
  </sheetViews>
  <sheetFormatPr baseColWidth="10" defaultColWidth="11.44140625" defaultRowHeight="13.2" x14ac:dyDescent="0.25"/>
  <cols>
    <col min="1" max="1" width="4.77734375" style="2" customWidth="1"/>
    <col min="2" max="2" width="28.33203125" style="2" customWidth="1"/>
    <col min="3" max="6" width="31.44140625" style="2" customWidth="1"/>
    <col min="7" max="16384" width="11.44140625" style="2"/>
  </cols>
  <sheetData>
    <row r="2" spans="2:6" ht="32.25" customHeight="1" x14ac:dyDescent="0.25">
      <c r="B2" s="98"/>
      <c r="C2" s="99" t="s">
        <v>10</v>
      </c>
      <c r="D2" s="99"/>
      <c r="E2" s="99"/>
      <c r="F2" s="11" t="s">
        <v>11</v>
      </c>
    </row>
    <row r="3" spans="2:6" ht="33" customHeight="1" x14ac:dyDescent="0.25">
      <c r="B3" s="98"/>
      <c r="C3" s="99"/>
      <c r="D3" s="99"/>
      <c r="E3" s="99"/>
      <c r="F3" s="12" t="s">
        <v>12</v>
      </c>
    </row>
    <row r="4" spans="2:6" ht="14.25" customHeight="1" x14ac:dyDescent="0.25"/>
    <row r="5" spans="2:6" ht="23.25" customHeight="1" x14ac:dyDescent="0.25">
      <c r="B5" s="74" t="s">
        <v>13</v>
      </c>
      <c r="C5" s="75"/>
      <c r="D5" s="75"/>
      <c r="E5" s="75"/>
      <c r="F5" s="76"/>
    </row>
    <row r="6" spans="2:6" x14ac:dyDescent="0.25">
      <c r="B6" s="3"/>
      <c r="C6" s="3"/>
      <c r="D6" s="3"/>
      <c r="E6" s="3"/>
      <c r="F6" s="3"/>
    </row>
    <row r="7" spans="2:6" ht="48" customHeight="1" x14ac:dyDescent="0.25">
      <c r="B7" s="77" t="s">
        <v>14</v>
      </c>
      <c r="C7" s="78"/>
      <c r="D7" s="78"/>
      <c r="E7" s="78"/>
      <c r="F7" s="79"/>
    </row>
    <row r="8" spans="2:6" ht="14.25" customHeight="1" x14ac:dyDescent="0.25">
      <c r="B8" s="6"/>
      <c r="C8" s="6"/>
      <c r="D8" s="6"/>
      <c r="E8" s="6"/>
      <c r="F8" s="6"/>
    </row>
    <row r="9" spans="2:6" ht="15.75" customHeight="1" x14ac:dyDescent="0.25">
      <c r="B9" s="74" t="s">
        <v>0</v>
      </c>
      <c r="C9" s="75"/>
      <c r="D9" s="75"/>
      <c r="E9" s="75"/>
      <c r="F9" s="76"/>
    </row>
    <row r="10" spans="2:6" ht="10.5" customHeight="1" x14ac:dyDescent="0.25">
      <c r="B10" s="4"/>
      <c r="C10" s="3"/>
      <c r="D10" s="3"/>
      <c r="E10" s="3"/>
      <c r="F10" s="5"/>
    </row>
    <row r="11" spans="2:6" s="1" customFormat="1" ht="20.25" customHeight="1" x14ac:dyDescent="0.25">
      <c r="B11" s="80" t="s">
        <v>15</v>
      </c>
      <c r="C11" s="81"/>
      <c r="D11" s="81"/>
      <c r="E11" s="81"/>
      <c r="F11" s="82"/>
    </row>
    <row r="12" spans="2:6" s="1" customFormat="1" ht="20.25" customHeight="1" x14ac:dyDescent="0.25">
      <c r="B12" s="80" t="s">
        <v>16</v>
      </c>
      <c r="C12" s="81"/>
      <c r="D12" s="81"/>
      <c r="E12" s="81"/>
      <c r="F12" s="82"/>
    </row>
    <row r="13" spans="2:6" s="1" customFormat="1" ht="31.2" customHeight="1" x14ac:dyDescent="0.25">
      <c r="B13" s="83" t="s">
        <v>17</v>
      </c>
      <c r="C13" s="84"/>
      <c r="D13" s="84"/>
      <c r="E13" s="84"/>
      <c r="F13" s="85"/>
    </row>
    <row r="14" spans="2:6" s="1" customFormat="1" ht="18.75" customHeight="1" x14ac:dyDescent="0.25">
      <c r="B14" s="80" t="s">
        <v>18</v>
      </c>
      <c r="C14" s="81"/>
      <c r="D14" s="81"/>
      <c r="E14" s="81"/>
      <c r="F14" s="82"/>
    </row>
    <row r="15" spans="2:6" s="1" customFormat="1" ht="19.5" customHeight="1" x14ac:dyDescent="0.25">
      <c r="B15" s="74" t="s">
        <v>1</v>
      </c>
      <c r="C15" s="75"/>
      <c r="D15" s="75"/>
      <c r="E15" s="75"/>
      <c r="F15" s="76"/>
    </row>
    <row r="16" spans="2:6" s="1" customFormat="1" ht="18.75" customHeight="1" x14ac:dyDescent="0.25">
      <c r="B16" s="71" t="s">
        <v>19</v>
      </c>
      <c r="C16" s="72"/>
      <c r="D16" s="72"/>
      <c r="E16" s="72"/>
      <c r="F16" s="73"/>
    </row>
    <row r="17" spans="2:6" s="1" customFormat="1" ht="18.75" customHeight="1" x14ac:dyDescent="0.25">
      <c r="B17" s="71" t="s">
        <v>20</v>
      </c>
      <c r="C17" s="72"/>
      <c r="D17" s="72"/>
      <c r="E17" s="72"/>
      <c r="F17" s="73"/>
    </row>
    <row r="18" spans="2:6" s="1" customFormat="1" ht="18.75" customHeight="1" x14ac:dyDescent="0.25">
      <c r="B18" s="71" t="s">
        <v>21</v>
      </c>
      <c r="C18" s="72"/>
      <c r="D18" s="72"/>
      <c r="E18" s="72"/>
      <c r="F18" s="73"/>
    </row>
    <row r="19" spans="2:6" s="1" customFormat="1" ht="18.75" customHeight="1" x14ac:dyDescent="0.25">
      <c r="B19" s="71" t="s">
        <v>22</v>
      </c>
      <c r="C19" s="72"/>
      <c r="D19" s="72"/>
      <c r="E19" s="72"/>
      <c r="F19" s="73"/>
    </row>
    <row r="20" spans="2:6" s="1" customFormat="1" ht="18.75" customHeight="1" x14ac:dyDescent="0.25">
      <c r="B20" s="71" t="s">
        <v>23</v>
      </c>
      <c r="C20" s="72"/>
      <c r="D20" s="72"/>
      <c r="E20" s="72"/>
      <c r="F20" s="73"/>
    </row>
    <row r="21" spans="2:6" s="1" customFormat="1" ht="18.75" customHeight="1" x14ac:dyDescent="0.25">
      <c r="B21" s="71" t="s">
        <v>24</v>
      </c>
      <c r="C21" s="72"/>
      <c r="D21" s="72"/>
      <c r="E21" s="72"/>
      <c r="F21" s="73"/>
    </row>
    <row r="22" spans="2:6" s="1" customFormat="1" ht="18.75" customHeight="1" x14ac:dyDescent="0.25">
      <c r="B22" s="71" t="s">
        <v>25</v>
      </c>
      <c r="C22" s="72"/>
      <c r="D22" s="72"/>
      <c r="E22" s="72"/>
      <c r="F22" s="73"/>
    </row>
    <row r="23" spans="2:6" s="1" customFormat="1" ht="18.75" customHeight="1" x14ac:dyDescent="0.25">
      <c r="B23" s="71" t="s">
        <v>26</v>
      </c>
      <c r="C23" s="72"/>
      <c r="D23" s="72"/>
      <c r="E23" s="72"/>
      <c r="F23" s="73"/>
    </row>
    <row r="24" spans="2:6" s="1" customFormat="1" ht="18.75" customHeight="1" x14ac:dyDescent="0.25">
      <c r="B24" s="71" t="s">
        <v>27</v>
      </c>
      <c r="C24" s="72"/>
      <c r="D24" s="72"/>
      <c r="E24" s="72"/>
      <c r="F24" s="73"/>
    </row>
    <row r="25" spans="2:6" s="1" customFormat="1" ht="18.75" customHeight="1" x14ac:dyDescent="0.25">
      <c r="B25" s="71" t="s">
        <v>28</v>
      </c>
      <c r="C25" s="72"/>
      <c r="D25" s="72"/>
      <c r="E25" s="72"/>
      <c r="F25" s="73"/>
    </row>
    <row r="26" spans="2:6" s="1" customFormat="1" ht="18.75" customHeight="1" x14ac:dyDescent="0.25">
      <c r="B26" s="71" t="s">
        <v>29</v>
      </c>
      <c r="C26" s="72"/>
      <c r="D26" s="72"/>
      <c r="E26" s="72"/>
      <c r="F26" s="73"/>
    </row>
    <row r="27" spans="2:6" s="1" customFormat="1" ht="18.75" customHeight="1" x14ac:dyDescent="0.25">
      <c r="B27" s="71" t="s">
        <v>30</v>
      </c>
      <c r="C27" s="72"/>
      <c r="D27" s="72"/>
      <c r="E27" s="72"/>
      <c r="F27" s="73"/>
    </row>
    <row r="28" spans="2:6" s="1" customFormat="1" ht="18.75" customHeight="1" x14ac:dyDescent="0.25">
      <c r="B28" s="71" t="s">
        <v>31</v>
      </c>
      <c r="C28" s="72"/>
      <c r="D28" s="72"/>
      <c r="E28" s="72"/>
      <c r="F28" s="73"/>
    </row>
    <row r="29" spans="2:6" s="1" customFormat="1" ht="18.75" customHeight="1" x14ac:dyDescent="0.25">
      <c r="B29" s="71" t="s">
        <v>32</v>
      </c>
      <c r="C29" s="72"/>
      <c r="D29" s="72"/>
      <c r="E29" s="72"/>
      <c r="F29" s="73"/>
    </row>
    <row r="30" spans="2:6" s="1" customFormat="1" ht="18.75" customHeight="1" x14ac:dyDescent="0.25">
      <c r="B30" s="71" t="s">
        <v>33</v>
      </c>
      <c r="C30" s="72"/>
      <c r="D30" s="72"/>
      <c r="E30" s="72"/>
      <c r="F30" s="73"/>
    </row>
    <row r="31" spans="2:6" s="1" customFormat="1" ht="18.75" customHeight="1" x14ac:dyDescent="0.25">
      <c r="B31" s="71" t="s">
        <v>34</v>
      </c>
      <c r="C31" s="72"/>
      <c r="D31" s="72"/>
      <c r="E31" s="72"/>
      <c r="F31" s="73"/>
    </row>
    <row r="32" spans="2:6" s="1" customFormat="1" ht="18.75" customHeight="1" x14ac:dyDescent="0.25">
      <c r="B32" s="71" t="s">
        <v>35</v>
      </c>
      <c r="C32" s="72"/>
      <c r="D32" s="72"/>
      <c r="E32" s="72"/>
      <c r="F32" s="73"/>
    </row>
    <row r="33" spans="2:6" s="1" customFormat="1" ht="18.75" customHeight="1" x14ac:dyDescent="0.25">
      <c r="B33" s="71" t="s">
        <v>36</v>
      </c>
      <c r="C33" s="72"/>
      <c r="D33" s="72"/>
      <c r="E33" s="72"/>
      <c r="F33" s="73"/>
    </row>
    <row r="34" spans="2:6" s="1" customFormat="1" ht="18.75" customHeight="1" x14ac:dyDescent="0.25">
      <c r="B34" s="71" t="s">
        <v>37</v>
      </c>
      <c r="C34" s="72"/>
      <c r="D34" s="72"/>
      <c r="E34" s="72"/>
      <c r="F34" s="73"/>
    </row>
    <row r="35" spans="2:6" s="1" customFormat="1" ht="18.75" customHeight="1" x14ac:dyDescent="0.25">
      <c r="B35" s="71" t="s">
        <v>38</v>
      </c>
      <c r="C35" s="72"/>
      <c r="D35" s="72"/>
      <c r="E35" s="72"/>
      <c r="F35" s="73"/>
    </row>
    <row r="36" spans="2:6" ht="17.25" customHeight="1" x14ac:dyDescent="0.25">
      <c r="B36" s="74" t="s">
        <v>39</v>
      </c>
      <c r="C36" s="75"/>
      <c r="D36" s="75"/>
      <c r="E36" s="75"/>
      <c r="F36" s="76"/>
    </row>
    <row r="37" spans="2:6" ht="18.75" customHeight="1" x14ac:dyDescent="0.25">
      <c r="B37" s="89" t="s">
        <v>40</v>
      </c>
      <c r="C37" s="90"/>
      <c r="D37" s="90"/>
      <c r="E37" s="90"/>
      <c r="F37" s="91"/>
    </row>
    <row r="38" spans="2:6" ht="18.75" customHeight="1" x14ac:dyDescent="0.25">
      <c r="B38" s="89" t="s">
        <v>41</v>
      </c>
      <c r="C38" s="90"/>
      <c r="D38" s="90"/>
      <c r="E38" s="90"/>
      <c r="F38" s="91"/>
    </row>
    <row r="39" spans="2:6" ht="18.75" customHeight="1" x14ac:dyDescent="0.25">
      <c r="B39" s="8" t="s">
        <v>42</v>
      </c>
      <c r="C39" s="9"/>
      <c r="D39" s="9"/>
      <c r="E39" s="9"/>
      <c r="F39" s="10"/>
    </row>
    <row r="40" spans="2:6" ht="18.75" customHeight="1" x14ac:dyDescent="0.25">
      <c r="B40" s="89" t="s">
        <v>43</v>
      </c>
      <c r="C40" s="90"/>
      <c r="D40" s="90"/>
      <c r="E40" s="90"/>
      <c r="F40" s="91"/>
    </row>
    <row r="41" spans="2:6" ht="18.75" customHeight="1" x14ac:dyDescent="0.25">
      <c r="B41" s="89" t="s">
        <v>44</v>
      </c>
      <c r="C41" s="90"/>
      <c r="D41" s="90"/>
      <c r="E41" s="90"/>
      <c r="F41" s="91"/>
    </row>
    <row r="42" spans="2:6" ht="21" customHeight="1" x14ac:dyDescent="0.25">
      <c r="B42" s="74" t="s">
        <v>45</v>
      </c>
      <c r="C42" s="75"/>
      <c r="D42" s="75"/>
      <c r="E42" s="75"/>
      <c r="F42" s="76"/>
    </row>
    <row r="43" spans="2:6" ht="18.75" customHeight="1" x14ac:dyDescent="0.25">
      <c r="B43" s="89" t="s">
        <v>46</v>
      </c>
      <c r="C43" s="90"/>
      <c r="D43" s="90"/>
      <c r="E43" s="90"/>
      <c r="F43" s="91"/>
    </row>
    <row r="44" spans="2:6" ht="14.25" customHeight="1" x14ac:dyDescent="0.25">
      <c r="B44" s="89" t="s">
        <v>47</v>
      </c>
      <c r="C44" s="90"/>
      <c r="D44" s="90"/>
      <c r="E44" s="90"/>
      <c r="F44" s="91"/>
    </row>
    <row r="45" spans="2:6" ht="18.75" customHeight="1" x14ac:dyDescent="0.25">
      <c r="B45" s="89" t="s">
        <v>48</v>
      </c>
      <c r="C45" s="90"/>
      <c r="D45" s="90"/>
      <c r="E45" s="90"/>
      <c r="F45" s="91"/>
    </row>
    <row r="46" spans="2:6" ht="18.75" customHeight="1" x14ac:dyDescent="0.25">
      <c r="B46" s="89" t="s">
        <v>49</v>
      </c>
      <c r="C46" s="90"/>
      <c r="D46" s="90"/>
      <c r="E46" s="90"/>
      <c r="F46" s="91"/>
    </row>
    <row r="47" spans="2:6" ht="18.75" customHeight="1" x14ac:dyDescent="0.25">
      <c r="B47" s="89" t="s">
        <v>50</v>
      </c>
      <c r="C47" s="90"/>
      <c r="D47" s="90"/>
      <c r="E47" s="90"/>
      <c r="F47" s="91"/>
    </row>
    <row r="48" spans="2:6" ht="18" customHeight="1" x14ac:dyDescent="0.25">
      <c r="B48" s="74" t="s">
        <v>51</v>
      </c>
      <c r="C48" s="75"/>
      <c r="D48" s="75"/>
      <c r="E48" s="75"/>
      <c r="F48" s="76"/>
    </row>
    <row r="49" spans="2:6" ht="18.75" customHeight="1" x14ac:dyDescent="0.25">
      <c r="B49" s="92" t="s">
        <v>52</v>
      </c>
      <c r="C49" s="93"/>
      <c r="D49" s="93"/>
      <c r="E49" s="93"/>
      <c r="F49" s="94"/>
    </row>
    <row r="50" spans="2:6" x14ac:dyDescent="0.25">
      <c r="B50" s="7"/>
      <c r="C50" s="7"/>
      <c r="D50" s="7"/>
      <c r="E50" s="7"/>
      <c r="F50" s="7"/>
    </row>
    <row r="51" spans="2:6" ht="34.950000000000003" customHeight="1" x14ac:dyDescent="0.25">
      <c r="B51" s="95" t="s">
        <v>53</v>
      </c>
      <c r="C51" s="96"/>
      <c r="D51" s="96"/>
      <c r="E51" s="96"/>
      <c r="F51" s="97"/>
    </row>
    <row r="52" spans="2:6" ht="29.55" customHeight="1" x14ac:dyDescent="0.25">
      <c r="B52" s="86" t="s">
        <v>54</v>
      </c>
      <c r="C52" s="87"/>
      <c r="D52" s="87"/>
      <c r="E52" s="87"/>
      <c r="F52" s="88"/>
    </row>
  </sheetData>
  <mergeCells count="45">
    <mergeCell ref="B2:B3"/>
    <mergeCell ref="C2:E3"/>
    <mergeCell ref="B30:F30"/>
    <mergeCell ref="B31:F31"/>
    <mergeCell ref="B32:F32"/>
    <mergeCell ref="B26:F26"/>
    <mergeCell ref="B27:F27"/>
    <mergeCell ref="B28:F28"/>
    <mergeCell ref="B29:F29"/>
    <mergeCell ref="B18:F18"/>
    <mergeCell ref="B19:F19"/>
    <mergeCell ref="B20:F20"/>
    <mergeCell ref="B21:F21"/>
    <mergeCell ref="B22:F22"/>
    <mergeCell ref="B23:F23"/>
    <mergeCell ref="B24:F24"/>
    <mergeCell ref="B33:F33"/>
    <mergeCell ref="B51:F51"/>
    <mergeCell ref="B34:F34"/>
    <mergeCell ref="B36:F36"/>
    <mergeCell ref="B42:F42"/>
    <mergeCell ref="B37:F37"/>
    <mergeCell ref="B38:F38"/>
    <mergeCell ref="B40:F40"/>
    <mergeCell ref="B41:F41"/>
    <mergeCell ref="B35:F35"/>
    <mergeCell ref="B52:F52"/>
    <mergeCell ref="B43:F43"/>
    <mergeCell ref="B44:F44"/>
    <mergeCell ref="B45:F45"/>
    <mergeCell ref="B46:F46"/>
    <mergeCell ref="B47:F47"/>
    <mergeCell ref="B49:F49"/>
    <mergeCell ref="B48:F48"/>
    <mergeCell ref="B25:F25"/>
    <mergeCell ref="B17:F17"/>
    <mergeCell ref="B5:F5"/>
    <mergeCell ref="B7:F7"/>
    <mergeCell ref="B11:F11"/>
    <mergeCell ref="B12:F12"/>
    <mergeCell ref="B13:F13"/>
    <mergeCell ref="B14:F14"/>
    <mergeCell ref="B16:F16"/>
    <mergeCell ref="B9:F9"/>
    <mergeCell ref="B15:F15"/>
  </mergeCells>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Validación de precios</vt:lpstr>
      <vt:lpstr>cotizaciones secop y correo</vt:lpstr>
      <vt:lpstr>INSTRUCCIONES</vt:lpstr>
      <vt:lpstr>'cotizaciones secop y correo'!Área_de_impresión</vt:lpstr>
      <vt:lpstr>'Validación de precios'!Área_de_impresión</vt:lpstr>
      <vt:lpstr>'cotizaciones secop y correo'!Títulos_a_imprimir</vt:lpstr>
      <vt:lpstr>'Validación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Paola Ospina Sierra</dc:creator>
  <cp:keywords/>
  <dc:description/>
  <cp:lastModifiedBy>CAMILO NOSSA</cp:lastModifiedBy>
  <cp:revision/>
  <cp:lastPrinted>2026-07-09T21:16:01Z</cp:lastPrinted>
  <dcterms:created xsi:type="dcterms:W3CDTF">2019-12-18T20:27:15Z</dcterms:created>
  <dcterms:modified xsi:type="dcterms:W3CDTF">2026-08-19T17:46:57Z</dcterms:modified>
  <cp:category/>
  <cp:contentStatus/>
</cp:coreProperties>
</file>