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66925"/>
  <mc:AlternateContent xmlns:mc="http://schemas.openxmlformats.org/markup-compatibility/2006">
    <mc:Choice Requires="x15">
      <x15ac:absPath xmlns:x15ac="http://schemas.microsoft.com/office/spreadsheetml/2010/11/ac" url="C:\Users\diego.fresneda\Downloads\260819\"/>
    </mc:Choice>
  </mc:AlternateContent>
  <xr:revisionPtr revIDLastSave="0" documentId="13_ncr:1_{1B1651B1-07A8-455B-B3A0-3A58D412831D}" xr6:coauthVersionLast="47" xr6:coauthVersionMax="47" xr10:uidLastSave="{00000000-0000-0000-0000-000000000000}"/>
  <bookViews>
    <workbookView xWindow="-120" yWindow="-120" windowWidth="29040" windowHeight="15720" xr2:uid="{00000000-000D-0000-FFFF-FFFF00000000}"/>
  </bookViews>
  <sheets>
    <sheet name="Anexo - Grupo 1" sheetId="2" r:id="rId1"/>
  </sheets>
  <definedNames>
    <definedName name="_Hlk180072389" localSheetId="0">'Anexo - Grupo 1'!#REF!</definedName>
    <definedName name="_xlnm.Print_Area" localSheetId="0">'Anexo - Grupo 1'!$A$1:$G$50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8" i="2" l="1"/>
  <c r="F21" i="2"/>
  <c r="F27" i="2"/>
  <c r="F26" i="2"/>
  <c r="F25" i="2"/>
  <c r="F24" i="2"/>
  <c r="F23" i="2"/>
  <c r="G38" i="2"/>
  <c r="F37" i="2"/>
  <c r="F36" i="2"/>
  <c r="F35" i="2"/>
  <c r="G33" i="2"/>
  <c r="E33" i="2"/>
  <c r="F33" i="2" s="1"/>
  <c r="G28" i="2"/>
  <c r="F28" i="2" l="1"/>
  <c r="F22" i="2"/>
  <c r="E38" i="2"/>
  <c r="F38" i="2" s="1"/>
  <c r="F32" i="2"/>
</calcChain>
</file>

<file path=xl/sharedStrings.xml><?xml version="1.0" encoding="utf-8"?>
<sst xmlns="http://schemas.openxmlformats.org/spreadsheetml/2006/main" count="64" uniqueCount="52">
  <si>
    <t>ADMINISTRACIÓN (A)</t>
  </si>
  <si>
    <t>IMPREVISTOS (I)</t>
  </si>
  <si>
    <t>UTILIDAD (U)</t>
  </si>
  <si>
    <t>1. FASE I – Elaboración de estudios y diseños, y obtención de permisos y/o licencias de construcción en las modalidades que sean requeridas</t>
  </si>
  <si>
    <t>Estudio de suelos - Caracterización geotécnica</t>
  </si>
  <si>
    <t>UND</t>
  </si>
  <si>
    <t>Diseño Urbano</t>
  </si>
  <si>
    <t>Diseño arquitectónico</t>
  </si>
  <si>
    <t>Diseño Hidráulico e hidrosanitario</t>
  </si>
  <si>
    <t>Diseño Eléctrico</t>
  </si>
  <si>
    <t>Diseños Estructural</t>
  </si>
  <si>
    <t>Bolsa de Monto Agotable</t>
  </si>
  <si>
    <t>GLB</t>
  </si>
  <si>
    <t xml:space="preserve">Valor unitario incluido IVA, demás impuestos y costos que son propios de la actividad de consultoría </t>
  </si>
  <si>
    <t>Cantidad</t>
  </si>
  <si>
    <t>Unidad</t>
  </si>
  <si>
    <t>Descripción</t>
  </si>
  <si>
    <t>Ítem</t>
  </si>
  <si>
    <t>Valor unitario incluido AIU, impuestos y demás costos que son propios de la ejecución de obra civil</t>
  </si>
  <si>
    <r>
      <rPr>
        <b/>
        <sz val="10"/>
        <color theme="1"/>
        <rFont val="Arial"/>
        <family val="2"/>
      </rPr>
      <t xml:space="preserve">NOTA 2: </t>
    </r>
    <r>
      <rPr>
        <sz val="10"/>
        <color theme="1"/>
        <rFont val="Arial"/>
        <family val="2"/>
      </rPr>
      <t>Los impuestos, costos, etc, que son propias de las actividades de consultoría y las actividades de ejecución de obra civil son responsabilidad del contratista de acuerdo a las disposiciones vigentes.</t>
    </r>
  </si>
  <si>
    <t>3. PORCENTAJE DE AIU PARA APLICACIÓN SOBRE EL COMPONENTE DE LA FASE II</t>
  </si>
  <si>
    <r>
      <rPr>
        <b/>
        <sz val="10"/>
        <color theme="1"/>
        <rFont val="Arial"/>
        <family val="2"/>
      </rPr>
      <t>NOTA 7:</t>
    </r>
    <r>
      <rPr>
        <sz val="10"/>
        <color theme="1"/>
        <rFont val="Arial"/>
        <family val="2"/>
      </rPr>
      <t xml:space="preserve"> De conformidad con el Artículo 32 de la Ley 80 de 1993 que define el contrato de obra pública como aquél que celebren las Entidades Estatales para la construcción, mantenimiento, instalación y en general para la realización de cualquier otro trabajo material sobre bienes inmuebles, el presente proyecto se constituirá legalmente como un contrato de obra pública. En tal sentido, el artículo 100 de la ley 21 de 1992 dispone que los contratos “que celebren las personas naturales o jurídicas con entidades territoriales y/o entidades descentralizadas del orden municipal estarán excluidas del IVA”. Disposición que es recogida en el Concepto 012420 del 10 de febrero de 2006 emitido por la DIAN según el cual:
“(…) En lo que concierne al tratamiento tributario de los contratos de obra pública es necesario precisar: 
1 a) Impuesto sobre las ventas 
Por regla general, los contratos de construcción de inmueble, de acuerdo con lo ordenado por el artículo 3° del Decreto 1372 de 1992, son gravados con el impuesto sobre las ventas, sobre la base de los honorarios o utilidad obtenidos por el futuro contratista. Sin embargo, la Ley 21 de 1992, en su artículo 100, consagra la exclusión del impuesto sobre las ventas para los contratos de obra pública. Esta exclusión del gravamen es igualmente aplicable en el caso de los contratos celebrados con un consorcio o unión temporal (…)”.
En razón de lo anterior, el pago a realizarse por el concepto de “Utilidad” dentro de los factores que componen el AIU, debe ser excluido del cobro del Impuesto al Valor Agregado (IVA).</t>
    </r>
  </si>
  <si>
    <r>
      <rPr>
        <b/>
        <sz val="10"/>
        <color theme="1"/>
        <rFont val="Arial"/>
        <family val="2"/>
      </rPr>
      <t>NOTA 6:</t>
    </r>
    <r>
      <rPr>
        <sz val="10"/>
        <color theme="1"/>
        <rFont val="Arial"/>
        <family val="2"/>
      </rPr>
      <t xml:space="preserve"> Para el componente de la Fase II, el oferente deberá tener en cuenta que dicha fase será ejecutada como una bolsa de monto agotable, la cual estará ligada al resultado de los documentos de especificaciones técnicas y cantidades de obra definidas en el proyecto en Fase I, y que deben ser resultado del análisis de precios de referencia IDRD y/o IDU (últimas versiones publicadas) y durante el proceso de la Fase I.</t>
    </r>
  </si>
  <si>
    <r>
      <rPr>
        <b/>
        <sz val="10"/>
        <rFont val="Arial"/>
        <family val="2"/>
      </rPr>
      <t>NOTA 5:</t>
    </r>
    <r>
      <rPr>
        <sz val="10"/>
        <rFont val="Arial"/>
        <family val="2"/>
      </rPr>
      <t xml:space="preserve"> Al diligenciar el Formato de propuesta económica, los proponentes deberán ofertar precios unitarios y valores totales ajustados al peso, sin centavos para todos y cada uno de los ítems, los cuales hacen parte de la Solicitud Pública de Oferta. El ajuste al peso se hará de la siguiente manera, ya sea por exceso o por defecto de los precios unitarios, así: cuando la fracción decimal del peso sea igual o superior a 5 se aproxima por exceso y cuando sea inferior a 5 se aproxima por defecto. Los precios unitarios y valores totales para cada ítem deben escribirse en forma legible y sin enmendaduras.</t>
    </r>
  </si>
  <si>
    <t>CUMPLE / NO CUMPLE</t>
  </si>
  <si>
    <t xml:space="preserve">TIEMPO DE EJECUCIÓN EN MESES </t>
  </si>
  <si>
    <t>FIRMA REPRESENTANTE LEGAL:____________________________________________________</t>
  </si>
  <si>
    <t>C.C.: _____________________________________________________________________________</t>
  </si>
  <si>
    <t>VALOR DEL PRESUPUESTO OFICIAL GRUPO 1</t>
  </si>
  <si>
    <t>TOTAL PORCENTAJE DE AIU DEL GRUPO 1</t>
  </si>
  <si>
    <t xml:space="preserve"> VALOR AIU (TECHO A OFERTAR) </t>
  </si>
  <si>
    <t>PORCENTAJE</t>
  </si>
  <si>
    <t>Valor unitario incluido IVA, demás impuestos y costos que son propios de la actividad de consultoría - (TECHO A OFERTAR)</t>
  </si>
  <si>
    <t>Valor unitario incluido AIU, impuestos y demás costos que son propios de la ejecución de obra civil  - (TECHO A OFERTAR)</t>
  </si>
  <si>
    <r>
      <rPr>
        <b/>
        <sz val="10"/>
        <color theme="1"/>
        <rFont val="Arial"/>
        <family val="2"/>
      </rPr>
      <t xml:space="preserve">NOTA 3: </t>
    </r>
    <r>
      <rPr>
        <sz val="10"/>
        <color theme="1"/>
        <rFont val="Arial"/>
        <family val="2"/>
      </rPr>
      <t>El proyecto corresponde, en términos generales, a una intervención de carácter horizontal, en la medida que las intervenciones se desarrollan principalmente sobre la superficie del terreno, en áreas abiertas como zonas de espacio público, zonas verdes, y mobiliario urbano. En consecuencia, para la Fase I – Estudios y diseños, los ítems se presentan en unidades (UND) y no en metros cuadrados (m²), dado que cada uno corresponde a un entregable integral que incluye actividades técnicas completas (por ejemplo, diseño arquitectónico, diseño urbano, diseño hidráulico), y no a una cantidad de área construida.</t>
    </r>
  </si>
  <si>
    <r>
      <rPr>
        <b/>
        <sz val="10"/>
        <color theme="1"/>
        <rFont val="Arial"/>
        <family val="2"/>
      </rPr>
      <t>NOTA 4:</t>
    </r>
    <r>
      <rPr>
        <sz val="10"/>
        <color theme="1"/>
        <rFont val="Arial"/>
        <family val="2"/>
      </rPr>
      <t xml:space="preserve"> El AIU ofertado deberá ser expresado en porcentaje (%) y deberá consignarlo y discriminarlo en la oferta (administración (a), imprevistos (i) y utilidad (u)). Se podrán incluir hasta máximo dos (2) decimales. En caso que cualquier porcentaje del AIU presente más de dos (2) decimales, la empresa procederá a ajustar el porcentaje redondeándolo a la centésima, así: cuando la milésima del porcentaje sea igual o superior a cinco se aproximará por exceso al número entero siguiente de la centésima del porcentaje y cuando la milésima del porcentaje sea inferior a cinco se aproximará por defecto al número entero de la Centésima del porcentaje.</t>
    </r>
  </si>
  <si>
    <r>
      <t xml:space="preserve">El precio ofertado es a todo costo, por lo que antes de diligenciar el presente Anexo, debe leer la sección de especificaciones técnicas del Pliego de Condiciones y el Anexo de Especificiaciones Técnicas en su totalidad y tener en cuenta las obligaciones específicas y los siguientes aspectos: 
     * Personal mínimo requerido de acuerdo a los perfiles descritos en el Anexo Técnico.
     * Todo lo descrito en las obligaciones específicas del Pliego de Condiciones.
     * El A.I.U y su discriminación deben estar en porcentaje (%).
</t>
    </r>
    <r>
      <rPr>
        <b/>
        <sz val="10"/>
        <color theme="1"/>
        <rFont val="Arial"/>
        <family val="2"/>
      </rPr>
      <t>El proyecto consiste en un (1) proyecto de bienestar bajo puente Suba con AV. Boyacá priorizado por el DADEP</t>
    </r>
    <r>
      <rPr>
        <sz val="10"/>
        <color theme="1"/>
        <rFont val="Arial"/>
        <family val="2"/>
      </rPr>
      <t xml:space="preserve">, constituye una intervención integral orientada a fortalecer la oferta de espacios para el esparcimiento, la recreación y el aprovechamiento del espacio público, fomentando la movilidad peatonal segura y la integración de los diferentes equipamientos existentes en este corredor, por lo que se debe ofertar conforme a las especificaciones técnicas descritas en el ANEXO DE ESPECIFICACIONES TÉCNICAS. Donde se especifica el personal mínimo requerido para cada una de las Fases, el cual se entiende incluido en los precios ofertados.
</t>
    </r>
  </si>
  <si>
    <t xml:space="preserve">PROYECTO BAJO PUENTE AVENIDA SUBA POR AVENIDA BOYACÁ COSTADO SUR </t>
  </si>
  <si>
    <t>1.1</t>
  </si>
  <si>
    <t>1.2</t>
  </si>
  <si>
    <t>1.3</t>
  </si>
  <si>
    <t>1.4</t>
  </si>
  <si>
    <t>1.5</t>
  </si>
  <si>
    <t>1.6</t>
  </si>
  <si>
    <t>1.7</t>
  </si>
  <si>
    <t>Levantamiento Topográfico</t>
  </si>
  <si>
    <t>2.1</t>
  </si>
  <si>
    <t>VALOR TOTAL FASE II AVENIDA SUBA POR AVENIDA BOYACÁ COSTADO SUR</t>
  </si>
  <si>
    <r>
      <rPr>
        <b/>
        <sz val="10"/>
        <color theme="1"/>
        <rFont val="Arial"/>
        <family val="2"/>
      </rPr>
      <t>NOTA 1:</t>
    </r>
    <r>
      <rPr>
        <sz val="10"/>
        <color theme="1"/>
        <rFont val="Arial"/>
        <family val="2"/>
      </rPr>
      <t xml:space="preserve"> Los oferentes deben </t>
    </r>
    <r>
      <rPr>
        <b/>
        <sz val="10"/>
        <color theme="1"/>
        <rFont val="Arial"/>
        <family val="2"/>
      </rPr>
      <t>llenar únicamente las casillas sombreadas en azul.</t>
    </r>
  </si>
  <si>
    <t>ANEXO - PROPUESTA ECONÓMICA - REALIZAR DE FORMA INTEGRAL LOS ESTUDIOS, DISEÑOS Y OBRAS DE INTERVENCIÓN PARA LA EJECUCIÓN DE PROYECTOS DE BIENESTAR BAJO PUENTE EN LOS PREDIOS DE ESPACIO PÚBLICO DEL DADEP. GRUPO 1</t>
  </si>
  <si>
    <t>VALOR TOTAL FASE I  AVENIDA SUBA POR AVENIDA BOYACÁ COSTADO SUR</t>
  </si>
  <si>
    <t>2. FASE II – Ejecución de la obras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</si>
</sst>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4" formatCode="_-&quot;$&quot;\ * #,##0.00_-;\-&quot;$&quot;\ * #,##0.00_-;_-&quot;$&quot;\ * &quot;-&quot;??_-;_-@_-"/>
    <numFmt numFmtId="43" formatCode="_-* #,##0.00_-;\-* #,##0.00_-;_-* &quot;-&quot;??_-;_-@_-"/>
    <numFmt numFmtId="164" formatCode="_-&quot;$&quot;#,##0_-;\-&quot;$&quot;\ * #,##0_-;_-&quot;$&quot;\ * &quot;-&quot;??_-;_-@_-"/>
    <numFmt numFmtId="165" formatCode="_-#,##0.00%_-;\-#,##0.00%_-;_-&quot;-  %&quot;??_-;_-@_-"/>
    <numFmt numFmtId="166" formatCode="_(&quot;$&quot;\ * #,##0.00_);_(&quot;$&quot;\ * \(#,##0.00\);_(&quot;$&quot;\ * &quot;-&quot;??_);_(@_)"/>
    <numFmt numFmtId="167" formatCode="_(&quot;$&quot;\ * #,##0_);_(&quot;$&quot;\ * \(#,##0\);_(&quot;$&quot;\ * &quot;-&quot;??_);_(@_)"/>
    <numFmt numFmtId="168" formatCode="_-&quot;$&quot;\ * #,##0_-;\-&quot;$&quot;\ * #,##0_-;_-&quot;$&quot;\ * &quot;-&quot;??_-;_-@_-"/>
  </numFmts>
  <fonts count="19" x14ac:knownFonts="1">
    <font>
      <sz val="11"/>
      <color theme="1"/>
      <name val="Calibri"/>
      <family val="2"/>
      <scheme val="minor"/>
    </font>
    <font>
      <sz val="11"/>
      <color theme="1"/>
      <name val="Calibri"/>
      <family val="2"/>
      <scheme val="minor"/>
    </font>
    <font>
      <sz val="11"/>
      <color rgb="FF000000"/>
      <name val="Arial"/>
      <family val="2"/>
    </font>
    <font>
      <b/>
      <sz val="20"/>
      <color rgb="FF002060"/>
      <name val="Arial"/>
      <family val="2"/>
    </font>
    <font>
      <sz val="11"/>
      <color theme="1"/>
      <name val="Arial"/>
      <family val="2"/>
    </font>
    <font>
      <sz val="12"/>
      <color theme="1"/>
      <name val="Arial"/>
      <family val="2"/>
    </font>
    <font>
      <b/>
      <sz val="11"/>
      <color theme="1"/>
      <name val="Arial"/>
      <family val="2"/>
    </font>
    <font>
      <b/>
      <sz val="11"/>
      <color rgb="FF000000"/>
      <name val="Arial"/>
      <family val="2"/>
    </font>
    <font>
      <sz val="10"/>
      <color theme="1"/>
      <name val="Arial"/>
      <family val="2"/>
    </font>
    <font>
      <b/>
      <sz val="10"/>
      <color theme="1"/>
      <name val="Arial"/>
      <family val="2"/>
    </font>
    <font>
      <sz val="10"/>
      <name val="Arial"/>
      <family val="2"/>
    </font>
    <font>
      <b/>
      <sz val="10"/>
      <name val="Arial"/>
      <family val="2"/>
    </font>
    <font>
      <b/>
      <sz val="12"/>
      <color rgb="FF000000"/>
      <name val="Arial"/>
      <family val="2"/>
    </font>
    <font>
      <sz val="11"/>
      <color rgb="FFFF0000"/>
      <name val="Arial"/>
      <family val="2"/>
    </font>
    <font>
      <sz val="10.5"/>
      <name val="Arial"/>
      <family val="2"/>
    </font>
    <font>
      <sz val="12"/>
      <color theme="1"/>
      <name val="Arial Narrow"/>
      <family val="2"/>
    </font>
    <font>
      <sz val="11"/>
      <color theme="1"/>
      <name val="Arial Narrow"/>
      <family val="2"/>
    </font>
    <font>
      <b/>
      <sz val="11"/>
      <name val="Arial Narrow"/>
      <family val="2"/>
    </font>
    <font>
      <sz val="10"/>
      <color rgb="FF000000"/>
      <name val="Calibri"/>
      <family val="2"/>
      <charset val="1"/>
    </font>
  </fonts>
  <fills count="9">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rgb="FFD9D9D9"/>
        <bgColor indexed="64"/>
      </patternFill>
    </fill>
    <fill>
      <patternFill patternType="solid">
        <fgColor rgb="FFFCCCE5"/>
        <bgColor indexed="64"/>
      </patternFill>
    </fill>
    <fill>
      <patternFill patternType="solid">
        <fgColor theme="4" tint="0.7999816888943144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s>
  <cellStyleXfs count="7">
    <xf numFmtId="0" fontId="0" fillId="0" borderId="0"/>
    <xf numFmtId="44" fontId="1" fillId="0" borderId="0" applyFont="0" applyFill="0" applyBorder="0" applyAlignment="0" applyProtection="0"/>
    <xf numFmtId="0" fontId="10" fillId="0" borderId="0"/>
    <xf numFmtId="43" fontId="10" fillId="0" borderId="0" applyFont="0" applyFill="0" applyBorder="0" applyAlignment="0" applyProtection="0"/>
    <xf numFmtId="166" fontId="10" fillId="0" borderId="0" applyFont="0" applyFill="0" applyBorder="0" applyAlignment="0" applyProtection="0"/>
    <xf numFmtId="9" fontId="10" fillId="0" borderId="0" applyFont="0" applyFill="0" applyBorder="0" applyAlignment="0" applyProtection="0"/>
    <xf numFmtId="0" fontId="18" fillId="0" borderId="0"/>
  </cellStyleXfs>
  <cellXfs count="79">
    <xf numFmtId="0" fontId="0" fillId="0" borderId="0" xfId="0"/>
    <xf numFmtId="0" fontId="2" fillId="0" borderId="1" xfId="0" applyFont="1" applyBorder="1" applyAlignment="1">
      <alignment horizontal="center" vertical="center"/>
    </xf>
    <xf numFmtId="0" fontId="2" fillId="0" borderId="1" xfId="0" applyFont="1" applyBorder="1" applyAlignment="1">
      <alignment vertical="center" wrapText="1"/>
    </xf>
    <xf numFmtId="0" fontId="4" fillId="0" borderId="0" xfId="0" applyFont="1"/>
    <xf numFmtId="0" fontId="6" fillId="2" borderId="2" xfId="0" applyFont="1" applyFill="1" applyBorder="1" applyAlignment="1">
      <alignment horizontal="right" vertical="center" wrapText="1"/>
    </xf>
    <xf numFmtId="0" fontId="8" fillId="0" borderId="0" xfId="0" applyFont="1"/>
    <xf numFmtId="0" fontId="6" fillId="5" borderId="4"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2" fillId="0" borderId="17" xfId="0" applyFont="1" applyBorder="1" applyAlignment="1">
      <alignment horizontal="center" vertical="center"/>
    </xf>
    <xf numFmtId="164" fontId="4" fillId="3" borderId="18" xfId="1" applyNumberFormat="1" applyFont="1" applyFill="1" applyBorder="1" applyAlignment="1">
      <alignment horizontal="center" vertical="center" wrapText="1"/>
    </xf>
    <xf numFmtId="0" fontId="6" fillId="2" borderId="21" xfId="0" applyFont="1" applyFill="1" applyBorder="1" applyAlignment="1">
      <alignment horizontal="right" vertical="center" wrapText="1"/>
    </xf>
    <xf numFmtId="0" fontId="6" fillId="2" borderId="22" xfId="0" applyFont="1" applyFill="1" applyBorder="1" applyAlignment="1">
      <alignment horizontal="right" vertical="center" wrapText="1"/>
    </xf>
    <xf numFmtId="0" fontId="4" fillId="0" borderId="17" xfId="0" applyFont="1" applyBorder="1" applyAlignment="1">
      <alignment horizontal="center" vertical="center" wrapText="1"/>
    </xf>
    <xf numFmtId="165" fontId="6" fillId="3" borderId="25" xfId="0" applyNumberFormat="1" applyFont="1" applyFill="1" applyBorder="1" applyAlignment="1">
      <alignment horizontal="center" vertical="center" wrapText="1"/>
    </xf>
    <xf numFmtId="44" fontId="4" fillId="3" borderId="18" xfId="1" applyFont="1" applyFill="1" applyBorder="1" applyAlignment="1">
      <alignment horizontal="center" vertical="center" wrapText="1"/>
    </xf>
    <xf numFmtId="165" fontId="6" fillId="0" borderId="18" xfId="0" applyNumberFormat="1" applyFont="1" applyBorder="1" applyAlignment="1">
      <alignment horizontal="center" vertical="center" wrapText="1"/>
    </xf>
    <xf numFmtId="168" fontId="4" fillId="3" borderId="18" xfId="1" applyNumberFormat="1" applyFont="1" applyFill="1" applyBorder="1" applyAlignment="1">
      <alignment horizontal="center" vertical="center" wrapText="1"/>
    </xf>
    <xf numFmtId="0" fontId="12" fillId="6" borderId="1" xfId="0" applyFont="1" applyFill="1" applyBorder="1" applyAlignment="1">
      <alignment horizontal="center" vertical="center" wrapText="1"/>
    </xf>
    <xf numFmtId="167" fontId="14" fillId="0" borderId="1" xfId="2" applyNumberFormat="1" applyFont="1" applyBorder="1"/>
    <xf numFmtId="42" fontId="13" fillId="7" borderId="1" xfId="1" applyNumberFormat="1" applyFont="1" applyFill="1" applyBorder="1" applyAlignment="1">
      <alignment horizontal="center" vertical="center"/>
    </xf>
    <xf numFmtId="168" fontId="14" fillId="0" borderId="1" xfId="2" applyNumberFormat="1" applyFont="1" applyBorder="1"/>
    <xf numFmtId="0" fontId="15" fillId="0" borderId="1" xfId="0" applyFont="1" applyBorder="1" applyAlignment="1">
      <alignment horizontal="center" vertical="center"/>
    </xf>
    <xf numFmtId="168" fontId="15" fillId="0" borderId="1" xfId="1" applyNumberFormat="1" applyFont="1" applyBorder="1" applyAlignment="1">
      <alignment vertical="center"/>
    </xf>
    <xf numFmtId="0" fontId="16" fillId="0" borderId="0" xfId="0" applyFont="1"/>
    <xf numFmtId="168" fontId="4" fillId="0" borderId="0" xfId="0" applyNumberFormat="1" applyFont="1"/>
    <xf numFmtId="164" fontId="4" fillId="8" borderId="18" xfId="1" applyNumberFormat="1" applyFont="1" applyFill="1" applyBorder="1" applyAlignment="1">
      <alignment horizontal="center" vertical="center" wrapText="1"/>
    </xf>
    <xf numFmtId="165" fontId="6" fillId="8" borderId="18" xfId="0" applyNumberFormat="1" applyFont="1" applyFill="1" applyBorder="1" applyAlignment="1">
      <alignment horizontal="center" vertical="center" wrapText="1"/>
    </xf>
    <xf numFmtId="0" fontId="5" fillId="0" borderId="3" xfId="0" applyFont="1" applyBorder="1" applyAlignment="1">
      <alignment horizontal="center" vertical="top"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3" xfId="0" applyFont="1" applyBorder="1" applyAlignment="1">
      <alignment horizontal="center" vertical="center" wrapText="1"/>
    </xf>
    <xf numFmtId="0" fontId="4" fillId="0" borderId="2" xfId="0" applyFont="1" applyBorder="1" applyAlignment="1">
      <alignment horizontal="center"/>
    </xf>
    <xf numFmtId="0" fontId="8" fillId="0" borderId="7" xfId="0" applyFont="1" applyBorder="1" applyAlignment="1">
      <alignment horizontal="left" vertical="top" wrapText="1"/>
    </xf>
    <xf numFmtId="0" fontId="8" fillId="0" borderId="3"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0" xfId="0" applyFont="1" applyAlignment="1">
      <alignment horizontal="left" vertical="top" wrapText="1"/>
    </xf>
    <xf numFmtId="0" fontId="8" fillId="0" borderId="5" xfId="0" applyFont="1" applyBorder="1" applyAlignment="1">
      <alignment horizontal="left" vertical="top" wrapText="1"/>
    </xf>
    <xf numFmtId="0" fontId="10" fillId="0" borderId="9" xfId="0" applyFont="1" applyBorder="1" applyAlignment="1">
      <alignment horizontal="left" vertical="top" wrapText="1"/>
    </xf>
    <xf numFmtId="0" fontId="10" fillId="0" borderId="0" xfId="0" applyFont="1" applyAlignment="1">
      <alignment horizontal="left" vertical="top" wrapText="1"/>
    </xf>
    <xf numFmtId="0" fontId="10" fillId="0" borderId="5" xfId="0" applyFont="1" applyBorder="1" applyAlignment="1">
      <alignment horizontal="left" vertical="top" wrapText="1"/>
    </xf>
    <xf numFmtId="0" fontId="8" fillId="0" borderId="10" xfId="0" applyFont="1" applyBorder="1" applyAlignment="1">
      <alignment horizontal="left" vertical="top" wrapText="1"/>
    </xf>
    <xf numFmtId="0" fontId="8" fillId="0" borderId="6" xfId="0" applyFont="1" applyBorder="1" applyAlignment="1">
      <alignment horizontal="left" vertical="top" wrapText="1"/>
    </xf>
    <xf numFmtId="0" fontId="8" fillId="0" borderId="11" xfId="0" applyFont="1" applyBorder="1" applyAlignment="1">
      <alignment horizontal="left" vertical="top" wrapText="1"/>
    </xf>
    <xf numFmtId="0" fontId="6" fillId="4" borderId="14" xfId="0" applyFont="1" applyFill="1" applyBorder="1" applyAlignment="1">
      <alignment horizontal="center"/>
    </xf>
    <xf numFmtId="0" fontId="6" fillId="4" borderId="15" xfId="0" applyFont="1" applyFill="1" applyBorder="1" applyAlignment="1">
      <alignment horizontal="center"/>
    </xf>
    <xf numFmtId="0" fontId="6" fillId="4" borderId="29" xfId="0" applyFont="1" applyFill="1" applyBorder="1" applyAlignment="1">
      <alignment horizontal="center"/>
    </xf>
    <xf numFmtId="0" fontId="6" fillId="4" borderId="16" xfId="0" applyFont="1" applyFill="1" applyBorder="1" applyAlignment="1">
      <alignment horizontal="center"/>
    </xf>
    <xf numFmtId="0" fontId="6" fillId="5" borderId="17" xfId="0" applyFont="1" applyFill="1" applyBorder="1" applyAlignment="1">
      <alignment horizontal="left" vertical="center" wrapText="1"/>
    </xf>
    <xf numFmtId="0" fontId="6" fillId="5" borderId="1" xfId="0" applyFont="1" applyFill="1" applyBorder="1" applyAlignment="1">
      <alignment horizontal="left" vertical="center" wrapText="1"/>
    </xf>
    <xf numFmtId="0" fontId="6" fillId="5" borderId="30" xfId="0" applyFont="1" applyFill="1" applyBorder="1" applyAlignment="1">
      <alignment horizontal="left" vertical="center" wrapText="1"/>
    </xf>
    <xf numFmtId="0" fontId="6" fillId="5" borderId="18" xfId="0" applyFont="1" applyFill="1" applyBorder="1" applyAlignment="1">
      <alignment horizontal="left" vertical="center" wrapText="1"/>
    </xf>
    <xf numFmtId="0" fontId="6" fillId="3" borderId="17" xfId="0" applyFont="1" applyFill="1" applyBorder="1" applyAlignment="1">
      <alignment horizontal="right" vertical="center" wrapText="1"/>
    </xf>
    <xf numFmtId="0" fontId="6" fillId="3" borderId="1" xfId="0" applyFont="1" applyFill="1" applyBorder="1" applyAlignment="1">
      <alignment horizontal="right" vertical="center" wrapText="1"/>
    </xf>
    <xf numFmtId="0" fontId="17" fillId="0" borderId="0" xfId="0" applyFont="1" applyAlignment="1">
      <alignment horizontal="left"/>
    </xf>
    <xf numFmtId="0" fontId="6" fillId="5" borderId="2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7" fillId="0" borderId="27" xfId="0" applyFont="1" applyBorder="1" applyAlignment="1">
      <alignment horizontal="center" vertical="center"/>
    </xf>
    <xf numFmtId="0" fontId="7" fillId="0" borderId="26" xfId="0" applyFont="1" applyBorder="1" applyAlignment="1">
      <alignment horizontal="center" vertical="center"/>
    </xf>
    <xf numFmtId="0" fontId="7" fillId="0" borderId="12" xfId="0" applyFont="1" applyBorder="1" applyAlignment="1">
      <alignment horizontal="center" vertical="center"/>
    </xf>
    <xf numFmtId="0" fontId="15" fillId="5" borderId="30" xfId="0" applyFont="1" applyFill="1" applyBorder="1" applyAlignment="1">
      <alignment horizontal="center" vertical="center"/>
    </xf>
    <xf numFmtId="0" fontId="15" fillId="5" borderId="31" xfId="0" applyFont="1" applyFill="1" applyBorder="1" applyAlignment="1">
      <alignment horizontal="center" vertical="center"/>
    </xf>
    <xf numFmtId="0" fontId="15" fillId="5" borderId="2" xfId="0" applyFont="1" applyFill="1" applyBorder="1" applyAlignment="1">
      <alignment horizontal="center" vertical="center"/>
    </xf>
    <xf numFmtId="0" fontId="4" fillId="0" borderId="1" xfId="0" applyFont="1" applyBorder="1" applyAlignment="1">
      <alignment horizontal="right" vertical="center" wrapText="1" indent="1"/>
    </xf>
    <xf numFmtId="0" fontId="7" fillId="3" borderId="23" xfId="0" applyFont="1" applyFill="1" applyBorder="1" applyAlignment="1">
      <alignment horizontal="right" vertical="center" indent="3"/>
    </xf>
    <xf numFmtId="0" fontId="7" fillId="3" borderId="24" xfId="0" applyFont="1" applyFill="1" applyBorder="1" applyAlignment="1">
      <alignment horizontal="right" vertical="center" indent="3"/>
    </xf>
    <xf numFmtId="0" fontId="6" fillId="2" borderId="9"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5" xfId="0" applyFont="1" applyFill="1" applyBorder="1" applyAlignment="1">
      <alignment horizontal="center" vertical="center" wrapText="1"/>
    </xf>
  </cellXfs>
  <cellStyles count="7">
    <cellStyle name="Millares 2" xfId="3" xr:uid="{00000000-0005-0000-0000-000000000000}"/>
    <cellStyle name="Moneda" xfId="1" builtinId="4"/>
    <cellStyle name="Moneda 2" xfId="4" xr:uid="{00000000-0005-0000-0000-000002000000}"/>
    <cellStyle name="Normal" xfId="0" builtinId="0"/>
    <cellStyle name="Normal 19" xfId="6" xr:uid="{00000000-0005-0000-0000-000004000000}"/>
    <cellStyle name="Normal 2" xfId="2" xr:uid="{00000000-0005-0000-0000-000005000000}"/>
    <cellStyle name="Porcentaje 2" xfId="5" xr:uid="{00000000-0005-0000-0000-000006000000}"/>
  </cellStyles>
  <dxfs count="6">
    <dxf>
      <font>
        <color theme="9" tint="-0.499984740745262"/>
      </font>
      <fill>
        <patternFill>
          <bgColor theme="9" tint="0.59996337778862885"/>
        </patternFill>
      </fill>
    </dxf>
    <dxf>
      <font>
        <color rgb="FFFF0000"/>
      </font>
      <fill>
        <patternFill>
          <bgColor theme="5" tint="0.59996337778862885"/>
        </patternFill>
      </fill>
    </dxf>
    <dxf>
      <font>
        <color theme="9" tint="-0.499984740745262"/>
      </font>
      <fill>
        <patternFill>
          <bgColor theme="9" tint="0.59996337778862885"/>
        </patternFill>
      </fill>
    </dxf>
    <dxf>
      <font>
        <color rgb="FFFF0000"/>
      </font>
      <fill>
        <patternFill>
          <bgColor theme="5" tint="0.59996337778862885"/>
        </patternFill>
      </fill>
    </dxf>
    <dxf>
      <font>
        <color theme="9" tint="-0.499984740745262"/>
      </font>
      <fill>
        <patternFill>
          <bgColor theme="9" tint="0.59996337778862885"/>
        </patternFill>
      </fill>
    </dxf>
    <dxf>
      <font>
        <color rgb="FFFF0000"/>
      </font>
      <fill>
        <patternFill>
          <bgColor theme="5" tint="0.59996337778862885"/>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295275</xdr:colOff>
      <xdr:row>0</xdr:row>
      <xdr:rowOff>0</xdr:rowOff>
    </xdr:from>
    <xdr:to>
      <xdr:col>6</xdr:col>
      <xdr:colOff>1419225</xdr:colOff>
      <xdr:row>6</xdr:row>
      <xdr:rowOff>76200</xdr:rowOff>
    </xdr:to>
    <xdr:pic>
      <xdr:nvPicPr>
        <xdr:cNvPr id="2" name="Imagen 1" descr="C:\Users\adriana.luque\Downloads\LOGO NUEVO + ALCALDIA 2-01.png">
          <a:extLst>
            <a:ext uri="{FF2B5EF4-FFF2-40B4-BE49-F238E27FC236}">
              <a16:creationId xmlns:a16="http://schemas.microsoft.com/office/drawing/2014/main" id="{9BAA1CE1-AF0F-4ECF-A23B-91F8A0A8800D}"/>
            </a:ext>
          </a:extLst>
        </xdr:cNvPr>
        <xdr:cNvPicPr/>
      </xdr:nvPicPr>
      <xdr:blipFill>
        <a:blip xmlns:r="http://schemas.openxmlformats.org/officeDocument/2006/relationships" r:embed="rId1" cstate="print"/>
        <a:srcRect l="56157" t="10184" r="2318" b="9181"/>
        <a:stretch>
          <a:fillRect/>
        </a:stretch>
      </xdr:blipFill>
      <xdr:spPr bwMode="auto">
        <a:xfrm>
          <a:off x="9182100" y="0"/>
          <a:ext cx="1123950" cy="12192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49"/>
  <sheetViews>
    <sheetView tabSelected="1" view="pageBreakPreview" topLeftCell="A7" zoomScaleNormal="100" zoomScaleSheetLayoutView="100" workbookViewId="0">
      <selection sqref="A1:F7"/>
    </sheetView>
  </sheetViews>
  <sheetFormatPr baseColWidth="10" defaultColWidth="11.42578125" defaultRowHeight="14.25" x14ac:dyDescent="0.2"/>
  <cols>
    <col min="1" max="1" width="7.42578125" style="3" customWidth="1"/>
    <col min="2" max="2" width="49.5703125" style="3" customWidth="1"/>
    <col min="3" max="3" width="13.5703125" style="3" customWidth="1"/>
    <col min="4" max="4" width="11.28515625" style="3" customWidth="1"/>
    <col min="5" max="6" width="25.7109375" style="3" customWidth="1"/>
    <col min="7" max="7" width="29.85546875" style="3" customWidth="1"/>
    <col min="8" max="8" width="11.42578125" style="3"/>
    <col min="9" max="9" width="13" style="3" bestFit="1" customWidth="1"/>
    <col min="10" max="16384" width="11.42578125" style="3"/>
  </cols>
  <sheetData>
    <row r="1" spans="1:7" ht="15" customHeight="1" x14ac:dyDescent="0.2">
      <c r="A1" s="29" t="s">
        <v>49</v>
      </c>
      <c r="B1" s="30"/>
      <c r="C1" s="30"/>
      <c r="D1" s="30"/>
      <c r="E1" s="30"/>
      <c r="F1" s="31"/>
      <c r="G1" s="38"/>
    </row>
    <row r="2" spans="1:7" ht="15" customHeight="1" x14ac:dyDescent="0.2">
      <c r="A2" s="32"/>
      <c r="B2" s="33"/>
      <c r="C2" s="33"/>
      <c r="D2" s="33"/>
      <c r="E2" s="33"/>
      <c r="F2" s="34"/>
      <c r="G2" s="39"/>
    </row>
    <row r="3" spans="1:7" ht="15" customHeight="1" x14ac:dyDescent="0.2">
      <c r="A3" s="32"/>
      <c r="B3" s="33"/>
      <c r="C3" s="33"/>
      <c r="D3" s="33"/>
      <c r="E3" s="33"/>
      <c r="F3" s="34"/>
      <c r="G3" s="39"/>
    </row>
    <row r="4" spans="1:7" ht="15" customHeight="1" x14ac:dyDescent="0.2">
      <c r="A4" s="32"/>
      <c r="B4" s="33"/>
      <c r="C4" s="33"/>
      <c r="D4" s="33"/>
      <c r="E4" s="33"/>
      <c r="F4" s="34"/>
      <c r="G4" s="39"/>
    </row>
    <row r="5" spans="1:7" ht="15" customHeight="1" x14ac:dyDescent="0.2">
      <c r="A5" s="32"/>
      <c r="B5" s="33"/>
      <c r="C5" s="33"/>
      <c r="D5" s="33"/>
      <c r="E5" s="33"/>
      <c r="F5" s="34"/>
      <c r="G5" s="39"/>
    </row>
    <row r="6" spans="1:7" ht="15" customHeight="1" x14ac:dyDescent="0.2">
      <c r="A6" s="32"/>
      <c r="B6" s="33"/>
      <c r="C6" s="33"/>
      <c r="D6" s="33"/>
      <c r="E6" s="33"/>
      <c r="F6" s="34"/>
      <c r="G6" s="39"/>
    </row>
    <row r="7" spans="1:7" ht="39" customHeight="1" x14ac:dyDescent="0.2">
      <c r="A7" s="35"/>
      <c r="B7" s="36"/>
      <c r="C7" s="36"/>
      <c r="D7" s="36"/>
      <c r="E7" s="36"/>
      <c r="F7" s="37"/>
      <c r="G7" s="40"/>
    </row>
    <row r="8" spans="1:7" ht="9.75" customHeight="1" x14ac:dyDescent="0.2">
      <c r="A8" s="41"/>
      <c r="B8" s="41"/>
      <c r="C8" s="41"/>
      <c r="D8" s="41"/>
      <c r="E8" s="41"/>
      <c r="F8" s="41"/>
      <c r="G8" s="41"/>
    </row>
    <row r="9" spans="1:7" s="5" customFormat="1" ht="124.5" customHeight="1" x14ac:dyDescent="0.2">
      <c r="A9" s="42" t="s">
        <v>36</v>
      </c>
      <c r="B9" s="43"/>
      <c r="C9" s="43"/>
      <c r="D9" s="43"/>
      <c r="E9" s="43"/>
      <c r="F9" s="43"/>
      <c r="G9" s="44"/>
    </row>
    <row r="10" spans="1:7" s="5" customFormat="1" ht="12.75" x14ac:dyDescent="0.2">
      <c r="A10" s="45" t="s">
        <v>48</v>
      </c>
      <c r="B10" s="46"/>
      <c r="C10" s="46"/>
      <c r="D10" s="46"/>
      <c r="E10" s="46"/>
      <c r="F10" s="46"/>
      <c r="G10" s="47"/>
    </row>
    <row r="11" spans="1:7" s="5" customFormat="1" ht="30.75" customHeight="1" x14ac:dyDescent="0.2">
      <c r="A11" s="45" t="s">
        <v>19</v>
      </c>
      <c r="B11" s="46"/>
      <c r="C11" s="46"/>
      <c r="D11" s="46"/>
      <c r="E11" s="46"/>
      <c r="F11" s="46"/>
      <c r="G11" s="47"/>
    </row>
    <row r="12" spans="1:7" s="5" customFormat="1" ht="57" customHeight="1" x14ac:dyDescent="0.2">
      <c r="A12" s="45" t="s">
        <v>34</v>
      </c>
      <c r="B12" s="46"/>
      <c r="C12" s="46"/>
      <c r="D12" s="46"/>
      <c r="E12" s="46"/>
      <c r="F12" s="46"/>
      <c r="G12" s="47"/>
    </row>
    <row r="13" spans="1:7" s="5" customFormat="1" ht="65.25" customHeight="1" x14ac:dyDescent="0.2">
      <c r="A13" s="45" t="s">
        <v>35</v>
      </c>
      <c r="B13" s="46"/>
      <c r="C13" s="46"/>
      <c r="D13" s="46"/>
      <c r="E13" s="46"/>
      <c r="F13" s="46"/>
      <c r="G13" s="47"/>
    </row>
    <row r="14" spans="1:7" s="5" customFormat="1" ht="56.25" customHeight="1" x14ac:dyDescent="0.2">
      <c r="A14" s="48" t="s">
        <v>23</v>
      </c>
      <c r="B14" s="49"/>
      <c r="C14" s="49"/>
      <c r="D14" s="49"/>
      <c r="E14" s="49"/>
      <c r="F14" s="49"/>
      <c r="G14" s="50"/>
    </row>
    <row r="15" spans="1:7" s="5" customFormat="1" ht="45" customHeight="1" x14ac:dyDescent="0.2">
      <c r="A15" s="45" t="s">
        <v>22</v>
      </c>
      <c r="B15" s="46"/>
      <c r="C15" s="46"/>
      <c r="D15" s="46"/>
      <c r="E15" s="46"/>
      <c r="F15" s="46"/>
      <c r="G15" s="47"/>
    </row>
    <row r="16" spans="1:7" s="5" customFormat="1" ht="144.75" customHeight="1" x14ac:dyDescent="0.2">
      <c r="A16" s="51" t="s">
        <v>21</v>
      </c>
      <c r="B16" s="52"/>
      <c r="C16" s="52"/>
      <c r="D16" s="52"/>
      <c r="E16" s="52"/>
      <c r="F16" s="52"/>
      <c r="G16" s="53"/>
    </row>
    <row r="17" spans="1:7" ht="5.0999999999999996" customHeight="1" thickBot="1" x14ac:dyDescent="0.25">
      <c r="A17" s="28"/>
      <c r="B17" s="28"/>
      <c r="C17" s="28"/>
      <c r="D17" s="28"/>
      <c r="E17" s="28"/>
      <c r="F17" s="28"/>
      <c r="G17" s="28"/>
    </row>
    <row r="18" spans="1:7" ht="15.75" customHeight="1" x14ac:dyDescent="0.25">
      <c r="A18" s="54" t="s">
        <v>37</v>
      </c>
      <c r="B18" s="55"/>
      <c r="C18" s="55"/>
      <c r="D18" s="55"/>
      <c r="E18" s="56"/>
      <c r="F18" s="56"/>
      <c r="G18" s="57"/>
    </row>
    <row r="19" spans="1:7" ht="38.25" customHeight="1" x14ac:dyDescent="0.2">
      <c r="A19" s="58" t="s">
        <v>3</v>
      </c>
      <c r="B19" s="59"/>
      <c r="C19" s="59"/>
      <c r="D19" s="59"/>
      <c r="E19" s="60"/>
      <c r="F19" s="60"/>
      <c r="G19" s="61"/>
    </row>
    <row r="20" spans="1:7" ht="108.95" customHeight="1" x14ac:dyDescent="0.2">
      <c r="A20" s="7" t="s">
        <v>17</v>
      </c>
      <c r="B20" s="6" t="s">
        <v>16</v>
      </c>
      <c r="C20" s="6" t="s">
        <v>15</v>
      </c>
      <c r="D20" s="6" t="s">
        <v>14</v>
      </c>
      <c r="E20" s="8" t="s">
        <v>13</v>
      </c>
      <c r="F20" s="18" t="s">
        <v>24</v>
      </c>
      <c r="G20" s="8" t="s">
        <v>32</v>
      </c>
    </row>
    <row r="21" spans="1:7" x14ac:dyDescent="0.2">
      <c r="A21" s="9" t="s">
        <v>38</v>
      </c>
      <c r="B21" s="2" t="s">
        <v>4</v>
      </c>
      <c r="C21" s="1" t="s">
        <v>5</v>
      </c>
      <c r="D21" s="1">
        <v>1</v>
      </c>
      <c r="E21" s="26">
        <v>0</v>
      </c>
      <c r="F21" s="20" t="str">
        <f>IF(AND(E21&gt;0,E21&lt;=G21,E21-ROUND(E21,0)=0),"CUMPLE","NO CUMPLE")</f>
        <v>NO CUMPLE</v>
      </c>
      <c r="G21" s="19">
        <v>7816667</v>
      </c>
    </row>
    <row r="22" spans="1:7" x14ac:dyDescent="0.2">
      <c r="A22" s="9" t="s">
        <v>39</v>
      </c>
      <c r="B22" s="2" t="s">
        <v>6</v>
      </c>
      <c r="C22" s="1" t="s">
        <v>5</v>
      </c>
      <c r="D22" s="1">
        <v>1</v>
      </c>
      <c r="E22" s="26">
        <v>0</v>
      </c>
      <c r="F22" s="20" t="str">
        <f t="shared" ref="F22:F25" si="0">IF(AND(E22&gt;0,E22&lt;=G22,E22-ROUND(E22,0)=0),"CUMPLE","NO CUMPLE")</f>
        <v>NO CUMPLE</v>
      </c>
      <c r="G22" s="19">
        <v>14625000</v>
      </c>
    </row>
    <row r="23" spans="1:7" x14ac:dyDescent="0.2">
      <c r="A23" s="9" t="s">
        <v>40</v>
      </c>
      <c r="B23" s="2" t="s">
        <v>7</v>
      </c>
      <c r="C23" s="1" t="s">
        <v>5</v>
      </c>
      <c r="D23" s="1">
        <v>1</v>
      </c>
      <c r="E23" s="26">
        <v>0</v>
      </c>
      <c r="F23" s="20" t="str">
        <f t="shared" si="0"/>
        <v>NO CUMPLE</v>
      </c>
      <c r="G23" s="19">
        <v>16250000</v>
      </c>
    </row>
    <row r="24" spans="1:7" x14ac:dyDescent="0.2">
      <c r="A24" s="9" t="s">
        <v>41</v>
      </c>
      <c r="B24" s="2" t="s">
        <v>8</v>
      </c>
      <c r="C24" s="1" t="s">
        <v>5</v>
      </c>
      <c r="D24" s="1">
        <v>1</v>
      </c>
      <c r="E24" s="26">
        <v>0</v>
      </c>
      <c r="F24" s="20" t="str">
        <f t="shared" si="0"/>
        <v>NO CUMPLE</v>
      </c>
      <c r="G24" s="19">
        <v>9375000</v>
      </c>
    </row>
    <row r="25" spans="1:7" x14ac:dyDescent="0.2">
      <c r="A25" s="9" t="s">
        <v>42</v>
      </c>
      <c r="B25" s="2" t="s">
        <v>9</v>
      </c>
      <c r="C25" s="1" t="s">
        <v>5</v>
      </c>
      <c r="D25" s="1">
        <v>1</v>
      </c>
      <c r="E25" s="26">
        <v>0</v>
      </c>
      <c r="F25" s="20" t="str">
        <f t="shared" si="0"/>
        <v>NO CUMPLE</v>
      </c>
      <c r="G25" s="19">
        <v>8638393</v>
      </c>
    </row>
    <row r="26" spans="1:7" x14ac:dyDescent="0.2">
      <c r="A26" s="9" t="s">
        <v>43</v>
      </c>
      <c r="B26" s="2" t="s">
        <v>10</v>
      </c>
      <c r="C26" s="1" t="s">
        <v>5</v>
      </c>
      <c r="D26" s="1">
        <v>1</v>
      </c>
      <c r="E26" s="26">
        <v>0</v>
      </c>
      <c r="F26" s="20" t="str">
        <f>IF(AND(E26&gt;0,E26&lt;=G26,E26-ROUND(E26,0)=0),"CUMPLE","NO CUMPLE")</f>
        <v>NO CUMPLE</v>
      </c>
      <c r="G26" s="19">
        <v>11666667</v>
      </c>
    </row>
    <row r="27" spans="1:7" x14ac:dyDescent="0.2">
      <c r="A27" s="9" t="s">
        <v>44</v>
      </c>
      <c r="B27" s="2" t="s">
        <v>45</v>
      </c>
      <c r="C27" s="1" t="s">
        <v>5</v>
      </c>
      <c r="D27" s="1">
        <v>1</v>
      </c>
      <c r="E27" s="26">
        <v>0</v>
      </c>
      <c r="F27" s="20" t="str">
        <f>IF(AND(E27&gt;0,E27&lt;=G27,E27-ROUND(E27,0)=0),"CUMPLE","NO CUMPLE")</f>
        <v>NO CUMPLE</v>
      </c>
      <c r="G27" s="19">
        <v>8511250</v>
      </c>
    </row>
    <row r="28" spans="1:7" ht="18.75" customHeight="1" x14ac:dyDescent="0.2">
      <c r="A28" s="62" t="s">
        <v>50</v>
      </c>
      <c r="B28" s="63"/>
      <c r="C28" s="63"/>
      <c r="D28" s="63"/>
      <c r="E28" s="10">
        <f>SUM(E21:E27)</f>
        <v>0</v>
      </c>
      <c r="F28" s="20" t="str">
        <f>IF(AND(E28&gt;0,E28&lt;=G28,E28-ROUND(E28,0)=0),"CUMPLE","NO CUMPLE")</f>
        <v>NO CUMPLE</v>
      </c>
      <c r="G28" s="17">
        <f>SUM(G21:G27)</f>
        <v>76882977</v>
      </c>
    </row>
    <row r="29" spans="1:7" ht="5.0999999999999996" customHeight="1" x14ac:dyDescent="0.2">
      <c r="A29" s="11"/>
      <c r="B29" s="4"/>
      <c r="C29" s="4"/>
      <c r="D29" s="4"/>
      <c r="E29" s="4"/>
      <c r="F29" s="4"/>
      <c r="G29" s="12"/>
    </row>
    <row r="30" spans="1:7" ht="15" x14ac:dyDescent="0.2">
      <c r="A30" s="58" t="s">
        <v>51</v>
      </c>
      <c r="B30" s="59"/>
      <c r="C30" s="59"/>
      <c r="D30" s="59"/>
      <c r="E30" s="60"/>
      <c r="F30" s="60"/>
      <c r="G30" s="61"/>
    </row>
    <row r="31" spans="1:7" ht="116.45" customHeight="1" x14ac:dyDescent="0.2">
      <c r="A31" s="7" t="s">
        <v>17</v>
      </c>
      <c r="B31" s="6" t="s">
        <v>16</v>
      </c>
      <c r="C31" s="6" t="s">
        <v>15</v>
      </c>
      <c r="D31" s="6" t="s">
        <v>14</v>
      </c>
      <c r="E31" s="8" t="s">
        <v>18</v>
      </c>
      <c r="F31" s="18" t="s">
        <v>24</v>
      </c>
      <c r="G31" s="8" t="s">
        <v>33</v>
      </c>
    </row>
    <row r="32" spans="1:7" x14ac:dyDescent="0.2">
      <c r="A32" s="9" t="s">
        <v>46</v>
      </c>
      <c r="B32" s="2" t="s">
        <v>11</v>
      </c>
      <c r="C32" s="1" t="s">
        <v>12</v>
      </c>
      <c r="D32" s="1">
        <v>1</v>
      </c>
      <c r="E32" s="21">
        <v>1077274994</v>
      </c>
      <c r="F32" s="20" t="str">
        <f>IF(AND(E32&gt;0,E32&lt;=G32,E32-ROUND(E32,0)=0),"CUMPLE","NO CUMPLE")</f>
        <v>CUMPLE</v>
      </c>
      <c r="G32" s="21">
        <v>1077274994</v>
      </c>
    </row>
    <row r="33" spans="1:7" ht="15" x14ac:dyDescent="0.2">
      <c r="A33" s="62" t="s">
        <v>47</v>
      </c>
      <c r="B33" s="63"/>
      <c r="C33" s="63"/>
      <c r="D33" s="63"/>
      <c r="E33" s="15">
        <f>SUM(E32)</f>
        <v>1077274994</v>
      </c>
      <c r="F33" s="20" t="str">
        <f>IF(AND(E33&gt;0,E33&lt;=G33,E33-ROUND(E33,0)=0),"CUMPLE","NO CUMPLE")</f>
        <v>CUMPLE</v>
      </c>
      <c r="G33" s="17">
        <f>G32</f>
        <v>1077274994</v>
      </c>
    </row>
    <row r="34" spans="1:7" ht="29.25" customHeight="1" x14ac:dyDescent="0.2">
      <c r="A34" s="65" t="s">
        <v>20</v>
      </c>
      <c r="B34" s="66"/>
      <c r="C34" s="66"/>
      <c r="D34" s="66"/>
      <c r="E34" s="18" t="s">
        <v>31</v>
      </c>
      <c r="F34" s="18" t="s">
        <v>24</v>
      </c>
      <c r="G34" s="8" t="s">
        <v>30</v>
      </c>
    </row>
    <row r="35" spans="1:7" ht="15" x14ac:dyDescent="0.2">
      <c r="A35" s="13">
        <v>1</v>
      </c>
      <c r="B35" s="73" t="s">
        <v>0</v>
      </c>
      <c r="C35" s="73"/>
      <c r="D35" s="73"/>
      <c r="E35" s="27">
        <v>0</v>
      </c>
      <c r="F35" s="20" t="str">
        <f>IF(AND(E35&gt;0,E35&lt;=G35,E35-ROUND(E35,4)=0),"CUMPLE","NO CUMPLE")</f>
        <v>NO CUMPLE</v>
      </c>
      <c r="G35" s="16">
        <v>0.19</v>
      </c>
    </row>
    <row r="36" spans="1:7" ht="15" x14ac:dyDescent="0.2">
      <c r="A36" s="13">
        <v>2</v>
      </c>
      <c r="B36" s="73" t="s">
        <v>1</v>
      </c>
      <c r="C36" s="73"/>
      <c r="D36" s="73"/>
      <c r="E36" s="27">
        <v>0</v>
      </c>
      <c r="F36" s="20" t="str">
        <f>IF(AND(E36&gt;0,E36&lt;=G36,E36-ROUND(E36,4)=0),"CUMPLE","NO CUMPLE")</f>
        <v>NO CUMPLE</v>
      </c>
      <c r="G36" s="16">
        <v>0.02</v>
      </c>
    </row>
    <row r="37" spans="1:7" ht="15" x14ac:dyDescent="0.2">
      <c r="A37" s="13">
        <v>3</v>
      </c>
      <c r="B37" s="73" t="s">
        <v>2</v>
      </c>
      <c r="C37" s="73"/>
      <c r="D37" s="73"/>
      <c r="E37" s="27">
        <v>0</v>
      </c>
      <c r="F37" s="20" t="str">
        <f>IF(AND(E37&gt;0,E37&lt;=G37,E37-ROUND(E37,4)=0),"CUMPLE","NO CUMPLE")</f>
        <v>NO CUMPLE</v>
      </c>
      <c r="G37" s="16">
        <v>0.05</v>
      </c>
    </row>
    <row r="38" spans="1:7" ht="20.25" customHeight="1" thickBot="1" x14ac:dyDescent="0.25">
      <c r="A38" s="74" t="s">
        <v>29</v>
      </c>
      <c r="B38" s="75"/>
      <c r="C38" s="75"/>
      <c r="D38" s="75"/>
      <c r="E38" s="14">
        <f>SUM(E35:E37)</f>
        <v>0</v>
      </c>
      <c r="F38" s="20" t="str">
        <f>IF(AND(E38&gt;0,E38&lt;=G38,E38-ROUND(E38,4)=0),"CUMPLE","NO CUMPLE")</f>
        <v>NO CUMPLE</v>
      </c>
      <c r="G38" s="14">
        <f>SUM(G35:G37)</f>
        <v>0.26</v>
      </c>
    </row>
    <row r="39" spans="1:7" ht="5.0999999999999996" customHeight="1" thickBot="1" x14ac:dyDescent="0.25">
      <c r="A39" s="76"/>
      <c r="B39" s="77"/>
      <c r="C39" s="77"/>
      <c r="D39" s="77"/>
      <c r="E39" s="77"/>
      <c r="F39" s="77"/>
      <c r="G39" s="78"/>
    </row>
    <row r="40" spans="1:7" ht="5.0999999999999996" customHeight="1" thickBot="1" x14ac:dyDescent="0.25">
      <c r="A40" s="67"/>
      <c r="B40" s="68"/>
      <c r="C40" s="68"/>
      <c r="D40" s="68"/>
      <c r="E40" s="68"/>
      <c r="F40" s="68"/>
      <c r="G40" s="69"/>
    </row>
    <row r="41" spans="1:7" x14ac:dyDescent="0.2">
      <c r="G41" s="25"/>
    </row>
    <row r="42" spans="1:7" s="24" customFormat="1" ht="16.5" x14ac:dyDescent="0.3">
      <c r="A42" s="70" t="s">
        <v>25</v>
      </c>
      <c r="B42" s="71"/>
      <c r="C42" s="22">
        <v>6</v>
      </c>
      <c r="D42" s="70" t="s">
        <v>28</v>
      </c>
      <c r="E42" s="72"/>
      <c r="F42" s="71"/>
      <c r="G42" s="23">
        <v>1154157971</v>
      </c>
    </row>
    <row r="43" spans="1:7" x14ac:dyDescent="0.2">
      <c r="G43" s="25"/>
    </row>
    <row r="48" spans="1:7" s="24" customFormat="1" ht="16.5" x14ac:dyDescent="0.3">
      <c r="B48" s="64" t="s">
        <v>26</v>
      </c>
      <c r="C48" s="64"/>
      <c r="D48" s="64"/>
    </row>
    <row r="49" spans="2:4" s="24" customFormat="1" ht="16.5" x14ac:dyDescent="0.3">
      <c r="B49" s="64" t="s">
        <v>27</v>
      </c>
      <c r="C49" s="64"/>
      <c r="D49" s="64"/>
    </row>
  </sheetData>
  <mergeCells count="28">
    <mergeCell ref="B48:D48"/>
    <mergeCell ref="B49:D49"/>
    <mergeCell ref="A34:D34"/>
    <mergeCell ref="A40:G40"/>
    <mergeCell ref="A42:B42"/>
    <mergeCell ref="D42:F42"/>
    <mergeCell ref="B35:D35"/>
    <mergeCell ref="B36:D36"/>
    <mergeCell ref="B37:D37"/>
    <mergeCell ref="A38:D38"/>
    <mergeCell ref="A39:G39"/>
    <mergeCell ref="A18:G18"/>
    <mergeCell ref="A19:G19"/>
    <mergeCell ref="A28:D28"/>
    <mergeCell ref="A30:G30"/>
    <mergeCell ref="A33:D33"/>
    <mergeCell ref="A17:G17"/>
    <mergeCell ref="A1:F7"/>
    <mergeCell ref="G1:G7"/>
    <mergeCell ref="A8:G8"/>
    <mergeCell ref="A9:G9"/>
    <mergeCell ref="A10:G10"/>
    <mergeCell ref="A11:G11"/>
    <mergeCell ref="A12:G12"/>
    <mergeCell ref="A13:G13"/>
    <mergeCell ref="A14:G14"/>
    <mergeCell ref="A15:G15"/>
    <mergeCell ref="A16:G16"/>
  </mergeCells>
  <conditionalFormatting sqref="F21:F28">
    <cfRule type="cellIs" dxfId="5" priority="177" operator="equal">
      <formula>"NO CUMPLE"</formula>
    </cfRule>
    <cfRule type="cellIs" dxfId="4" priority="178" operator="equal">
      <formula>"CUMPLE"</formula>
    </cfRule>
  </conditionalFormatting>
  <conditionalFormatting sqref="F32:F33">
    <cfRule type="cellIs" dxfId="3" priority="179" operator="equal">
      <formula>"NO CUMPLE"</formula>
    </cfRule>
    <cfRule type="cellIs" dxfId="2" priority="180" operator="equal">
      <formula>"CUMPLE"</formula>
    </cfRule>
  </conditionalFormatting>
  <conditionalFormatting sqref="F35:F38">
    <cfRule type="cellIs" dxfId="1" priority="157" operator="equal">
      <formula>"NO CUMPLE"</formula>
    </cfRule>
    <cfRule type="cellIs" dxfId="0" priority="158" operator="equal">
      <formula>"CUMPLE"</formula>
    </cfRule>
  </conditionalFormatting>
  <pageMargins left="0.70866141732283472" right="0.70866141732283472" top="0.74803149606299213" bottom="0.74803149606299213" header="0.31496062992125984" footer="0.31496062992125984"/>
  <pageSetup scale="55" fitToHeight="2" orientation="portrait" r:id="rId1"/>
  <rowBreaks count="1" manualBreakCount="1">
    <brk id="38" max="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 Grupo 1</vt:lpstr>
      <vt:lpstr>'Anexo - Grupo 1'!Área_de_impresión</vt:lpstr>
    </vt:vector>
  </TitlesOfParts>
  <Company>TERMINAL DE TRANSPORTE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manuel.santamaria</dc:creator>
  <cp:lastModifiedBy>Diego Fresneda</cp:lastModifiedBy>
  <cp:lastPrinted>2024-10-17T21:52:09Z</cp:lastPrinted>
  <dcterms:created xsi:type="dcterms:W3CDTF">2021-10-20T17:40:41Z</dcterms:created>
  <dcterms:modified xsi:type="dcterms:W3CDTF">2026-08-19T14:40:31Z</dcterms:modified>
</cp:coreProperties>
</file>