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duarte.menaq\Desktop\PROCESOS 2026\PROCESOS 2026\1. CONGELADORES GENETICA - CRIMINALISTICA\DOCUMENTOS FINALES\"/>
    </mc:Choice>
  </mc:AlternateContent>
  <xr:revisionPtr revIDLastSave="0" documentId="13_ncr:1_{AEF98BE5-B086-44B1-B3BA-7DC17A8DFF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3" i="17" l="1"/>
  <c r="U13" i="17" s="1"/>
  <c r="R13" i="17"/>
  <c r="S13" i="17" s="1"/>
  <c r="M13" i="17"/>
  <c r="T12" i="17"/>
  <c r="U12" i="17" s="1"/>
  <c r="R12" i="17"/>
  <c r="S12" i="17" s="1"/>
  <c r="T11" i="17"/>
  <c r="U11" i="17" s="1"/>
  <c r="R11" i="17"/>
  <c r="S11" i="17" s="1"/>
  <c r="T10" i="17"/>
  <c r="U10" i="17" s="1"/>
  <c r="R10" i="17"/>
  <c r="S10" i="17" s="1"/>
  <c r="T9" i="17"/>
  <c r="U9" i="17" s="1"/>
  <c r="R9" i="17"/>
  <c r="S9" i="17"/>
  <c r="T8" i="17"/>
  <c r="U8" i="17" s="1"/>
  <c r="R8" i="17"/>
  <c r="S8" i="17" s="1"/>
  <c r="T7" i="17"/>
  <c r="U7" i="17" s="1"/>
  <c r="R7" i="17"/>
  <c r="S7" i="17"/>
  <c r="M12" i="17"/>
  <c r="N12" i="17" s="1"/>
  <c r="M11" i="17"/>
  <c r="N11" i="17" s="1"/>
  <c r="M10" i="17"/>
  <c r="M9" i="17"/>
  <c r="N9" i="17" s="1"/>
  <c r="M8" i="17"/>
  <c r="M7" i="17"/>
  <c r="N7" i="17" s="1"/>
  <c r="L9" i="17"/>
  <c r="J9" i="17"/>
  <c r="L7" i="17"/>
  <c r="J7" i="17"/>
  <c r="J10" i="17"/>
  <c r="L10" i="17"/>
  <c r="N10" i="17"/>
  <c r="J8" i="17"/>
  <c r="L8" i="17"/>
  <c r="N8" i="17"/>
  <c r="J11" i="17"/>
  <c r="L11" i="17"/>
  <c r="L12" i="17"/>
  <c r="J12" i="17"/>
  <c r="V13" i="17" l="1"/>
  <c r="W13" i="17" s="1"/>
  <c r="V9" i="17"/>
  <c r="W9" i="17" s="1"/>
  <c r="V12" i="17"/>
  <c r="W12" i="17" s="1"/>
  <c r="V11" i="17"/>
  <c r="W11" i="17" s="1"/>
  <c r="V10" i="17"/>
  <c r="W10" i="17" s="1"/>
  <c r="V7" i="17"/>
  <c r="W7" i="17" s="1"/>
  <c r="V8" i="17"/>
  <c r="W8" i="17" s="1"/>
</calcChain>
</file>

<file path=xl/sharedStrings.xml><?xml version="1.0" encoding="utf-8"?>
<sst xmlns="http://schemas.openxmlformats.org/spreadsheetml/2006/main" count="302" uniqueCount="204">
  <si>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</si>
  <si>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</si>
  <si>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</si>
  <si>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</si>
  <si>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</si>
  <si>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</si>
  <si>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</si>
  <si>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</si>
  <si>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</si>
  <si>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</si>
  <si>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</si>
  <si>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</si>
  <si>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</si>
  <si>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</si>
  <si>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</si>
  <si>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</si>
  <si>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</si>
  <si>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</si>
  <si>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</si>
  <si>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</si>
  <si>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</si>
  <si>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</si>
  <si>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</si>
  <si>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</si>
  <si>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</si>
  <si>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</si>
  <si>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</si>
  <si>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</si>
  <si>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</si>
  <si>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</si>
  <si>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</si>
  <si>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</si>
  <si>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</si>
  <si>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</si>
  <si>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</si>
  <si>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</si>
  <si>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</si>
  <si>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</si>
  <si>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</si>
  <si>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</si>
  <si>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</si>
  <si>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</si>
  <si>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</si>
  <si>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</si>
  <si>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</si>
  <si>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</si>
  <si>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</si>
  <si>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</si>
  <si>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</si>
  <si>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</si>
  <si>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</si>
  <si>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</si>
  <si>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</si>
  <si>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</si>
  <si>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</si>
  <si>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</si>
  <si>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</si>
  <si>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</si>
  <si>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</si>
  <si>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</si>
  <si>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</si>
  <si>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</si>
  <si>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</si>
  <si>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</si>
  <si>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</si>
  <si>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</si>
  <si>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</si>
  <si>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</si>
  <si>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</si>
  <si>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</si>
  <si>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</si>
  <si>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</si>
  <si>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</si>
  <si>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</si>
  <si>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</si>
  <si>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</si>
  <si>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</si>
  <si>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</si>
  <si>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</si>
  <si>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</si>
  <si>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</si>
  <si>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</si>
  <si>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</si>
  <si>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</si>
  <si>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</si>
  <si>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</si>
  <si>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</si>
  <si>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</si>
  <si>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</si>
  <si>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</si>
  <si>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</si>
  <si>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</si>
  <si>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</si>
  <si>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</si>
  <si>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</si>
  <si>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</si>
  <si>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</si>
  <si>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</si>
  <si>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</si>
  <si>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</si>
  <si>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</si>
  <si>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</si>
  <si>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</si>
  <si>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</si>
  <si>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</si>
  <si>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</si>
  <si>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</si>
  <si>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</si>
  <si>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</si>
  <si>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</si>
  <si>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</si>
  <si>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</si>
  <si>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</si>
  <si>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</si>
  <si>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</si>
  <si>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</si>
  <si>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</si>
  <si>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</si>
  <si>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</si>
  <si>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</si>
  <si>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</si>
  <si>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</si>
  <si>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</si>
  <si>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</si>
  <si>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</si>
  <si>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</si>
  <si>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</si>
  <si>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</si>
  <si>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</si>
  <si>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</si>
  <si>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</si>
  <si>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</si>
  <si>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</si>
  <si>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</si>
  <si>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</si>
  <si>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</si>
  <si>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</si>
  <si>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</si>
  <si>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</si>
  <si>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</si>
  <si>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</si>
  <si>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</si>
  <si>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</si>
  <si>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</si>
  <si>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</si>
  <si>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</si>
  <si>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</si>
  <si>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</si>
  <si>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</si>
  <si>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</si>
  <si>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SI</t>
  </si>
  <si>
    <t>Efectos desfavorables derivados de la eventual iliquidez o declaración de la insolvencia del contratista que afecten el normal desarrollo del contrato</t>
  </si>
  <si>
    <t>Contratista
Entidad</t>
  </si>
  <si>
    <t>Del inicio del proceso de selección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</si>
  <si>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</si>
  <si>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</si>
  <si>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 Presentación de la Oferta. </t>
  </si>
  <si>
    <t>Inicio de ejecución del contrato</t>
  </si>
  <si>
    <t>Informe de supervisión del contrato con el registro del análisis realizado</t>
  </si>
  <si>
    <t>Cuando se requiera</t>
  </si>
  <si>
    <t>Contratación - Ejecución</t>
  </si>
  <si>
    <t>Entidad</t>
  </si>
  <si>
    <t xml:space="preserve">Selección - Contratación </t>
  </si>
  <si>
    <t xml:space="preserve">Que el día del cierre no se presenten proponentes al proceso 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</si>
  <si>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</si>
  <si>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</si>
  <si>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</si>
  <si>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</si>
  <si>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</si>
  <si>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</si>
  <si>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</si>
  <si>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</si>
  <si>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</si>
  <si>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</si>
  <si>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</si>
  <si>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>Revisar las observaciones frente a las condiciones técnicas y la manifestación de la necesidad con el fin de que las reglas del proceso sean claras para todos los interesados</t>
  </si>
  <si>
    <t>IMPROBABLE</t>
  </si>
  <si>
    <t>MAYOR</t>
  </si>
  <si>
    <t>ALTO</t>
  </si>
  <si>
    <t>Informe de supervisión del contrato con el registro de actividades de revisión</t>
  </si>
  <si>
    <t>Se declara desierto el proceso.
Reprocesos Administrativos.</t>
  </si>
  <si>
    <t>Estar atentos de los cambios normativos que se puedan presentar y que afecten al sector e informar cuando se requiera a las partes interesadas para tomar las medidas a que haya lugar.</t>
  </si>
  <si>
    <t>Entidad: Una vez Firmado el compromiso 
Contratista: terminación del contrato</t>
  </si>
  <si>
    <t>Que se filtre información relacionada con la ejecución del contrato o con información del proceso</t>
  </si>
  <si>
    <t>RARO</t>
  </si>
  <si>
    <t xml:space="preserve">Confinamiento total o parcial decretado por el Gobierno Nacional o Local a causa  de cualquier tipo de pandemia, que afecte a los intervinientes en el proceso o al sector. </t>
  </si>
  <si>
    <t>Vulneración del acuerdo de confidencialidad y la cláusula de confidencialidad de la información.</t>
  </si>
  <si>
    <t>Firma del acuerdo de confidencialidad e Inicio de ejecución del contrato</t>
  </si>
  <si>
    <t>Entidad: Firma del acuerdo. 
Contratista: Terminación de ejecución del contrato</t>
  </si>
  <si>
    <t>MODERADO</t>
  </si>
  <si>
    <t>BAJO</t>
  </si>
  <si>
    <t>Huelgas, paros, sabotaje, actos terroristas entre otros, que puedan interrumpir la entrega de los bienes  contratados</t>
  </si>
  <si>
    <t>Análisis de la situación por parte del contratista y la entidad  cuando se presente la situación y tomar las medidas a que haya lugar</t>
  </si>
  <si>
    <t>Análisis de la situación por parte del contratista y la entidad  y tomar las medidas a que haya lugar</t>
  </si>
  <si>
    <t>Por parte de la entidad: 
1. Hacer firmar el acuerdo de confidencialidad y la cláusula de confidencialidad de la información.
Inclusión en el contrato de la cláusula de confidencialidad de la información.
El contratista: 
1. Garantizar el cumplimiento a lo establecido en el acuerdo de confidencialidad por los responsables.</t>
  </si>
  <si>
    <t xml:space="preserve">Supervisor del contrato por parte de la Entidad
Contratista </t>
  </si>
  <si>
    <t xml:space="preserve">Adelantar procesos estrictos de evaluación de su capacidad financiera y organizacional aportada.
En caso de presentarse la iliquidez se debe realizar una análisis de la situación y tomar las medidas a que haya lugar  </t>
  </si>
  <si>
    <t xml:space="preserve">Retraso a los plazos establecidos en el cronograma de entrega o recibo de los bienes contratados. 
Afectación a la prestación del servicio </t>
  </si>
  <si>
    <t xml:space="preserve">Suspensión del contrato
Que estos cambios normativos impliquen un mayor costo en la adquisición del bien.
Retraso a los plazos establecidos en el cronograma de entrega o recibo de los bienes contratados. </t>
  </si>
  <si>
    <t xml:space="preserve">Documentos aportados y reporte del análisis realizado. </t>
  </si>
  <si>
    <t>Contratista: Permanente
Entidad: En caso de presentarse la eventualidad</t>
  </si>
  <si>
    <t xml:space="preserve">Por parte de la entidad: 
1. Hacer firmar el Anexo "Compromiso Anticorrupción"
El contratista: 
1. Garantizar el cumplimiento a lo establecido en el compromiso anticorrupción por los responsables al ejecutar el contrato.
</t>
  </si>
  <si>
    <t>MATRIZ PARA LA TIPIFICACIÓN, ESTIMACIÓN Y ASIGNACIÓN DE RIESGOS PREVISIBLES PARA 
ADQUISICIÓN DE CONGELADORES/ REFRIGERADORES PARA LA IDENTIFICACIÓN HUMANA FORENSE QUE REALIZAN LOS GRUPOS DE GENÉTICA DE LA FISCALIA GENERAL DE LA NACIÓN.</t>
  </si>
  <si>
    <t>Retraso a los plazos establecidos en el cronograma de entrega o recibo de los bienes contratados. 
Suspensión o cesión del contrato
Reprocesos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</si>
</sst>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8DB3E2"/>
        <bgColor rgb="FF8DB3E2"/>
      </patternFill>
    </fill>
    <fill>
      <patternFill patternType="solid">
        <fgColor rgb="FFFFC7CE"/>
        <bgColor rgb="FFFFC7CE"/>
      </patternFill>
    </fill>
    <fill>
      <patternFill patternType="solid">
        <fgColor rgb="FF95B3D7"/>
        <bgColor rgb="FF8DB3E2"/>
      </patternFill>
    </fill>
    <fill>
      <patternFill patternType="solid">
        <fgColor theme="0"/>
        <bgColor rgb="FFFFFFFF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3" borderId="2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0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justify" vertical="center" textRotation="90" wrapText="1"/>
    </xf>
    <xf numFmtId="0" fontId="12" fillId="11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 textRotation="90" wrapText="1"/>
    </xf>
    <xf numFmtId="0" fontId="12" fillId="13" borderId="1" xfId="0" applyFont="1" applyFill="1" applyBorder="1" applyAlignment="1">
      <alignment horizontal="center" vertical="center"/>
    </xf>
    <xf numFmtId="15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 wrapText="1"/>
    </xf>
    <xf numFmtId="15" fontId="12" fillId="3" borderId="19" xfId="0" applyNumberFormat="1" applyFont="1" applyFill="1" applyBorder="1" applyAlignment="1">
      <alignment horizontal="center" vertical="center" wrapText="1"/>
    </xf>
    <xf numFmtId="0" fontId="12" fillId="11" borderId="25" xfId="0" applyFont="1" applyFill="1" applyBorder="1" applyAlignment="1">
      <alignment horizontal="center" vertical="center"/>
    </xf>
    <xf numFmtId="0" fontId="12" fillId="12" borderId="25" xfId="0" applyFont="1" applyFill="1" applyBorder="1" applyAlignment="1">
      <alignment horizontal="center" vertical="center" textRotation="90" wrapText="1"/>
    </xf>
    <xf numFmtId="0" fontId="12" fillId="13" borderId="25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justify" vertical="center" wrapText="1"/>
    </xf>
    <xf numFmtId="9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justify" vertical="center" wrapText="1"/>
    </xf>
    <xf numFmtId="0" fontId="14" fillId="3" borderId="1" xfId="0" applyFont="1" applyFill="1" applyBorder="1" applyAlignment="1">
      <alignment horizontal="center" vertical="center"/>
    </xf>
    <xf numFmtId="9" fontId="14" fillId="3" borderId="1" xfId="0" applyNumberFormat="1" applyFont="1" applyFill="1" applyBorder="1" applyAlignment="1">
      <alignment horizontal="center" vertical="center" wrapText="1"/>
    </xf>
    <xf numFmtId="9" fontId="14" fillId="3" borderId="25" xfId="0" applyNumberFormat="1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textRotation="90" wrapText="1"/>
    </xf>
    <xf numFmtId="0" fontId="12" fillId="3" borderId="25" xfId="0" applyFont="1" applyFill="1" applyBorder="1" applyAlignment="1">
      <alignment horizontal="justify" vertical="center" textRotation="90" wrapText="1"/>
    </xf>
    <xf numFmtId="0" fontId="12" fillId="0" borderId="25" xfId="0" applyFont="1" applyBorder="1" applyAlignment="1">
      <alignment horizontal="justify" vertical="center" wrapText="1"/>
    </xf>
    <xf numFmtId="0" fontId="14" fillId="3" borderId="25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justify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14" borderId="25" xfId="0" applyFont="1" applyFill="1" applyBorder="1" applyAlignment="1">
      <alignment horizontal="center" vertical="center" wrapText="1"/>
    </xf>
    <xf numFmtId="15" fontId="12" fillId="3" borderId="25" xfId="0" applyNumberFormat="1" applyFont="1" applyFill="1" applyBorder="1" applyAlignment="1">
      <alignment horizontal="center" vertical="center" wrapText="1"/>
    </xf>
    <xf numFmtId="15" fontId="12" fillId="3" borderId="26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textRotation="255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textRotation="90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6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/>
    </xf>
    <xf numFmtId="0" fontId="4" fillId="0" borderId="13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/>
    </xf>
    <xf numFmtId="0" fontId="4" fillId="5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</cellXfs>
  <cellStyles count="2">
    <cellStyle name="Millares 2" xfId="1" xr:uid="{00000000-0005-0000-0000-000002000000}"/>
    <cellStyle name="Normal" xfId="0" builtinId="0"/>
  </cellStyles>
  <dxfs count="0"/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BEF69070-A560-4337-9EB5-11C126BB1FB0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EF83E114-1E3E-4FC6-A9AB-EAAD51D06663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5A704AA1-25B6-4716-B806-E895E827CF9E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658BF7B3-52B8-40BA-B4CE-5A35B6111748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468C6D4D-972C-4A00-B986-73C274CA4D0D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112791A9-74E2-4DD1-A46B-3DF2AD8D9FE7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id="{ABC29D43-33E3-46F7-B2A0-25BC0AE2239E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84281ED5-705E-48C7-AB8D-EB6D00CCFEC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4" name="Shape 3">
          <a:extLst>
            <a:ext uri="{FF2B5EF4-FFF2-40B4-BE49-F238E27FC236}">
              <a16:creationId xmlns:a16="http://schemas.microsoft.com/office/drawing/2014/main" id="{31B321F4-A260-47D7-9A05-7ADD61E3ADB1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95AEA129-E107-43CE-91BE-3D1214C3176D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7E6295EF-DA9D-4C58-81AB-8E85D408FCB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2192CF09-4846-4D67-B267-614B93D4C59D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id="{ED7E71EE-CCA1-43E8-B5D1-CDCA2815ACF9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0A0A6567-724A-41FE-942C-B97B453C9BFF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id="{4ABE0029-5D45-45D6-9C31-C877CEDA5E2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9CBECA51-1016-4221-8C13-47ED8AA952BB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id="{D72AAC21-33A3-451B-8302-C3156367B7F6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9E4413CD-D5DC-4424-8820-B20983159C10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00739569-7015-43FD-86D2-298721B24B88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id="{6A17D8A9-B98F-425F-B9AE-4630D118F24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6" name="Shape 3">
          <a:extLst>
            <a:ext uri="{FF2B5EF4-FFF2-40B4-BE49-F238E27FC236}">
              <a16:creationId xmlns:a16="http://schemas.microsoft.com/office/drawing/2014/main" id="{0E2545F6-7404-4E67-858A-8049BAE75682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id="{F4EB8F3B-1E87-483A-8763-698423BBA7EE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8" name="Shape 3">
          <a:extLst>
            <a:ext uri="{FF2B5EF4-FFF2-40B4-BE49-F238E27FC236}">
              <a16:creationId xmlns:a16="http://schemas.microsoft.com/office/drawing/2014/main" id="{EA39DEBD-9EA9-438C-8B9E-3DCDA95176E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id="{E21BAA1C-3B56-48BC-BB9C-611F30711AF7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id="{4F0B073C-F947-47EA-92FF-2F520AB1D104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E28574D4-797A-4A75-A2BE-4FBFF78E3B37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2" name="Shape 3">
          <a:extLst>
            <a:ext uri="{FF2B5EF4-FFF2-40B4-BE49-F238E27FC236}">
              <a16:creationId xmlns:a16="http://schemas.microsoft.com/office/drawing/2014/main" id="{56E89393-F0C8-4BF2-8ED5-96DA4AD77AC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3" name="Shape 3">
          <a:extLst>
            <a:ext uri="{FF2B5EF4-FFF2-40B4-BE49-F238E27FC236}">
              <a16:creationId xmlns:a16="http://schemas.microsoft.com/office/drawing/2014/main" id="{430D4914-1410-47C2-85F1-B4E7673B5B0F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9A7829D9-7250-49CF-BF6A-275DF10080D3}"/>
            </a:ext>
          </a:extLst>
        </xdr:cNvPr>
        <xdr:cNvSpPr txBox="1"/>
      </xdr:nvSpPr>
      <xdr:spPr>
        <a:xfrm>
          <a:off x="20399375" y="1531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19E72D5B-9988-4CD5-8650-87E3A3AED471}"/>
            </a:ext>
          </a:extLst>
        </xdr:cNvPr>
        <xdr:cNvSpPr txBox="1"/>
      </xdr:nvSpPr>
      <xdr:spPr>
        <a:xfrm>
          <a:off x="20399375" y="1531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E256A9F8-6BDB-4898-BFDC-CEC6C5CE2D8A}"/>
            </a:ext>
          </a:extLst>
        </xdr:cNvPr>
        <xdr:cNvSpPr txBox="1"/>
      </xdr:nvSpPr>
      <xdr:spPr>
        <a:xfrm>
          <a:off x="20399375" y="1531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1239C006-FEE7-4669-8E57-98AD11D020C3}"/>
            </a:ext>
          </a:extLst>
        </xdr:cNvPr>
        <xdr:cNvSpPr txBox="1"/>
      </xdr:nvSpPr>
      <xdr:spPr>
        <a:xfrm>
          <a:off x="20399375" y="1531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53355D81-BA65-4173-9259-82A0FF2A4F9F}"/>
            </a:ext>
          </a:extLst>
        </xdr:cNvPr>
        <xdr:cNvSpPr txBox="1"/>
      </xdr:nvSpPr>
      <xdr:spPr>
        <a:xfrm>
          <a:off x="20399375" y="1531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FE77EB6C-5F7D-4A60-A924-5A7CFB8F1517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49663AD9-762C-4127-884D-2E396AF499EE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7D8FA20F-AFC0-4CAD-B593-ED6A254BF48E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919AB6D4-5715-489D-946E-BE7E1827BD07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18C94D51-C4F2-41DA-8FFC-4CF9862A1D43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B82AB1A4-4448-4175-8736-C58A55CB4827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75A3E839-474C-42BB-BAE9-7E03D1868606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27D9F281-8219-41AC-B511-FD5F7350BAEB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A983D7AF-A041-4078-8C64-7CBF7F03F3F8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2505C780-1E8E-4542-9CF3-899F773E4BC2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7DAE3A4C-E8ED-4D3D-BDB6-6D95CCB7C95D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id="{6A919D0B-1015-467D-943A-F114C41120F3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0D159FFA-2DD4-4DCB-B369-B26F3C77C49E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E6E0CD05-35D5-46DC-9776-A5BDE948A350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3CC07BB2-414C-4A6B-AD2B-D6536AC17601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id="{557D6CD9-019F-45C0-8C10-2A814C8C26EA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AB691B33-4069-4BF9-9E22-DCC2A9B918DB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84" name="Shape 3">
          <a:extLst>
            <a:ext uri="{FF2B5EF4-FFF2-40B4-BE49-F238E27FC236}">
              <a16:creationId xmlns:a16="http://schemas.microsoft.com/office/drawing/2014/main" id="{51BAD675-9BE0-47A5-9A8C-207110CA6506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85" name="Shape 3">
          <a:extLst>
            <a:ext uri="{FF2B5EF4-FFF2-40B4-BE49-F238E27FC236}">
              <a16:creationId xmlns:a16="http://schemas.microsoft.com/office/drawing/2014/main" id="{00BFA79C-B196-4F2C-969D-AFF7E9EF802A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86" name="Shape 3">
          <a:extLst>
            <a:ext uri="{FF2B5EF4-FFF2-40B4-BE49-F238E27FC236}">
              <a16:creationId xmlns:a16="http://schemas.microsoft.com/office/drawing/2014/main" id="{AF23745A-93CB-4F52-A8E3-A8DF4401CE48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87" name="Shape 3">
          <a:extLst>
            <a:ext uri="{FF2B5EF4-FFF2-40B4-BE49-F238E27FC236}">
              <a16:creationId xmlns:a16="http://schemas.microsoft.com/office/drawing/2014/main" id="{D1F47150-1D28-4A6E-9712-679CEB68B478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88" name="Shape 3">
          <a:extLst>
            <a:ext uri="{FF2B5EF4-FFF2-40B4-BE49-F238E27FC236}">
              <a16:creationId xmlns:a16="http://schemas.microsoft.com/office/drawing/2014/main" id="{61833F78-0F5E-4D32-B4A6-1629BD8FE44A}"/>
            </a:ext>
          </a:extLst>
        </xdr:cNvPr>
        <xdr:cNvSpPr txBox="1"/>
      </xdr:nvSpPr>
      <xdr:spPr>
        <a:xfrm>
          <a:off x="20393025" y="153162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3"/>
  <sheetViews>
    <sheetView showGridLines="0" tabSelected="1" zoomScale="50" zoomScaleNormal="50" zoomScaleSheetLayoutView="106" zoomScalePageLayoutView="70" workbookViewId="0">
      <selection activeCell="H10" sqref="H10"/>
    </sheetView>
  </sheetViews>
  <sheetFormatPr baseColWidth="10" defaultColWidth="11.42578125" defaultRowHeight="12.75" x14ac:dyDescent="0.25"/>
  <cols>
    <col min="1" max="1" width="3.42578125" style="25" customWidth="1"/>
    <col min="2" max="2" width="4.85546875" style="23" customWidth="1"/>
    <col min="3" max="4" width="4.28515625" style="24" bestFit="1" customWidth="1"/>
    <col min="5" max="5" width="6.85546875" style="24" bestFit="1" customWidth="1"/>
    <col min="6" max="6" width="5.42578125" style="25" customWidth="1"/>
    <col min="7" max="7" width="40" style="25" customWidth="1"/>
    <col min="8" max="8" width="44.85546875" style="25" customWidth="1"/>
    <col min="9" max="9" width="7.7109375" style="24" customWidth="1"/>
    <col min="10" max="10" width="8.7109375" style="25" customWidth="1"/>
    <col min="11" max="11" width="7.7109375" style="25" customWidth="1"/>
    <col min="12" max="12" width="8.42578125" style="25" customWidth="1"/>
    <col min="13" max="13" width="7.7109375" style="26" customWidth="1"/>
    <col min="14" max="15" width="7.7109375" style="25" customWidth="1"/>
    <col min="16" max="16" width="8.42578125" style="25" customWidth="1"/>
    <col min="17" max="17" width="47.42578125" style="27" customWidth="1"/>
    <col min="18" max="18" width="7.7109375" style="25" customWidth="1"/>
    <col min="19" max="19" width="8.42578125" style="25" customWidth="1"/>
    <col min="20" max="20" width="7.7109375" style="25" customWidth="1"/>
    <col min="21" max="21" width="8.7109375" style="25" customWidth="1"/>
    <col min="22" max="22" width="7.7109375" style="28" customWidth="1"/>
    <col min="23" max="23" width="7.7109375" style="25" customWidth="1"/>
    <col min="24" max="24" width="14" style="25" customWidth="1"/>
    <col min="25" max="25" width="15.7109375" style="25" customWidth="1"/>
    <col min="26" max="26" width="13.28515625" style="25" customWidth="1"/>
    <col min="27" max="27" width="17" style="25" customWidth="1"/>
    <col min="28" max="28" width="16.42578125" style="25" customWidth="1"/>
    <col min="29" max="29" width="16.28515625" style="25" customWidth="1"/>
    <col min="30" max="16384" width="11.42578125" style="25"/>
  </cols>
  <sheetData>
    <row r="1" spans="2:29" ht="15.6" customHeight="1" thickBot="1" x14ac:dyDescent="0.3"/>
    <row r="2" spans="2:29" ht="79.5" customHeight="1" thickBot="1" x14ac:dyDescent="0.3">
      <c r="B2" s="70" t="s">
        <v>202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2"/>
    </row>
    <row r="3" spans="2:29" ht="40.5" customHeight="1" x14ac:dyDescent="0.25">
      <c r="B3" s="73" t="s">
        <v>14</v>
      </c>
      <c r="C3" s="74"/>
      <c r="D3" s="74"/>
      <c r="E3" s="74"/>
      <c r="F3" s="74"/>
      <c r="G3" s="74"/>
      <c r="H3" s="74"/>
      <c r="I3" s="74" t="s">
        <v>4</v>
      </c>
      <c r="J3" s="74"/>
      <c r="K3" s="74"/>
      <c r="L3" s="74"/>
      <c r="M3" s="74"/>
      <c r="N3" s="74"/>
      <c r="O3" s="74" t="s">
        <v>3</v>
      </c>
      <c r="P3" s="74"/>
      <c r="Q3" s="74"/>
      <c r="R3" s="75" t="s">
        <v>26</v>
      </c>
      <c r="S3" s="75"/>
      <c r="T3" s="75"/>
      <c r="U3" s="75"/>
      <c r="V3" s="75"/>
      <c r="W3" s="75"/>
      <c r="X3" s="76" t="s">
        <v>15</v>
      </c>
      <c r="Y3" s="76"/>
      <c r="Z3" s="76"/>
      <c r="AA3" s="76"/>
      <c r="AB3" s="76"/>
      <c r="AC3" s="77"/>
    </row>
    <row r="4" spans="2:29" s="29" customFormat="1" ht="29.1" customHeight="1" x14ac:dyDescent="0.25">
      <c r="B4" s="69" t="s">
        <v>20</v>
      </c>
      <c r="C4" s="80" t="s">
        <v>19</v>
      </c>
      <c r="D4" s="80" t="s">
        <v>21</v>
      </c>
      <c r="E4" s="80" t="s">
        <v>18</v>
      </c>
      <c r="F4" s="80" t="s">
        <v>7</v>
      </c>
      <c r="G4" s="78" t="s">
        <v>5</v>
      </c>
      <c r="H4" s="78" t="s">
        <v>6</v>
      </c>
      <c r="I4" s="78" t="s">
        <v>1</v>
      </c>
      <c r="J4" s="78"/>
      <c r="K4" s="78" t="s">
        <v>0</v>
      </c>
      <c r="L4" s="78"/>
      <c r="M4" s="78" t="s">
        <v>25</v>
      </c>
      <c r="N4" s="78"/>
      <c r="O4" s="78" t="s">
        <v>2</v>
      </c>
      <c r="P4" s="78"/>
      <c r="Q4" s="78" t="s">
        <v>8</v>
      </c>
      <c r="R4" s="78" t="s">
        <v>1</v>
      </c>
      <c r="S4" s="78"/>
      <c r="T4" s="78" t="s">
        <v>0</v>
      </c>
      <c r="U4" s="78"/>
      <c r="V4" s="78" t="s">
        <v>25</v>
      </c>
      <c r="W4" s="78"/>
      <c r="X4" s="78" t="s">
        <v>13</v>
      </c>
      <c r="Y4" s="78"/>
      <c r="Z4" s="78"/>
      <c r="AA4" s="78"/>
      <c r="AB4" s="78" t="s">
        <v>10</v>
      </c>
      <c r="AC4" s="79"/>
    </row>
    <row r="5" spans="2:29" s="29" customFormat="1" ht="60" customHeight="1" x14ac:dyDescent="0.25">
      <c r="B5" s="69"/>
      <c r="C5" s="80"/>
      <c r="D5" s="80"/>
      <c r="E5" s="80"/>
      <c r="F5" s="80"/>
      <c r="G5" s="78"/>
      <c r="H5" s="78"/>
      <c r="I5" s="37" t="s">
        <v>23</v>
      </c>
      <c r="J5" s="37" t="s">
        <v>31</v>
      </c>
      <c r="K5" s="37" t="s">
        <v>23</v>
      </c>
      <c r="L5" s="37" t="s">
        <v>17</v>
      </c>
      <c r="M5" s="37" t="s">
        <v>24</v>
      </c>
      <c r="N5" s="37" t="s">
        <v>16</v>
      </c>
      <c r="O5" s="37" t="s">
        <v>22</v>
      </c>
      <c r="P5" s="37" t="s">
        <v>27</v>
      </c>
      <c r="Q5" s="78"/>
      <c r="R5" s="37" t="s">
        <v>23</v>
      </c>
      <c r="S5" s="37" t="s">
        <v>31</v>
      </c>
      <c r="T5" s="37" t="s">
        <v>23</v>
      </c>
      <c r="U5" s="37" t="s">
        <v>17</v>
      </c>
      <c r="V5" s="37" t="s">
        <v>24</v>
      </c>
      <c r="W5" s="37" t="s">
        <v>16</v>
      </c>
      <c r="X5" s="37" t="s">
        <v>28</v>
      </c>
      <c r="Y5" s="37" t="s">
        <v>9</v>
      </c>
      <c r="Z5" s="37" t="s">
        <v>29</v>
      </c>
      <c r="AA5" s="37" t="s">
        <v>30</v>
      </c>
      <c r="AB5" s="37" t="s">
        <v>11</v>
      </c>
      <c r="AC5" s="38" t="s">
        <v>12</v>
      </c>
    </row>
    <row r="6" spans="2:29" s="31" customFormat="1" ht="132.94999999999999" customHeight="1" x14ac:dyDescent="0.25">
      <c r="B6" s="30">
        <v>1</v>
      </c>
      <c r="C6" s="39" t="s">
        <v>34</v>
      </c>
      <c r="D6" s="40" t="s">
        <v>71</v>
      </c>
      <c r="E6" s="40" t="s">
        <v>162</v>
      </c>
      <c r="F6" s="39" t="s">
        <v>140</v>
      </c>
      <c r="G6" s="53" t="s">
        <v>163</v>
      </c>
      <c r="H6" s="53" t="s">
        <v>180</v>
      </c>
      <c r="I6" s="41">
        <v>2</v>
      </c>
      <c r="J6" s="42" t="s">
        <v>184</v>
      </c>
      <c r="K6" s="41">
        <v>3</v>
      </c>
      <c r="L6" s="42" t="s">
        <v>189</v>
      </c>
      <c r="M6" s="43">
        <v>5</v>
      </c>
      <c r="N6" s="42" t="s">
        <v>190</v>
      </c>
      <c r="O6" s="54">
        <v>1</v>
      </c>
      <c r="P6" s="54"/>
      <c r="Q6" s="55" t="s">
        <v>175</v>
      </c>
      <c r="R6" s="41">
        <v>1</v>
      </c>
      <c r="S6" s="42" t="s">
        <v>184</v>
      </c>
      <c r="T6" s="41">
        <v>3</v>
      </c>
      <c r="U6" s="42" t="s">
        <v>189</v>
      </c>
      <c r="V6" s="43">
        <v>4</v>
      </c>
      <c r="W6" s="42" t="s">
        <v>190</v>
      </c>
      <c r="X6" s="45" t="s">
        <v>142</v>
      </c>
      <c r="Y6" s="45" t="s">
        <v>161</v>
      </c>
      <c r="Z6" s="44" t="s">
        <v>164</v>
      </c>
      <c r="AA6" s="44" t="s">
        <v>165</v>
      </c>
      <c r="AB6" s="45" t="s">
        <v>166</v>
      </c>
      <c r="AC6" s="46" t="s">
        <v>36</v>
      </c>
    </row>
    <row r="7" spans="2:29" s="31" customFormat="1" ht="152.44999999999999" customHeight="1" x14ac:dyDescent="0.25">
      <c r="B7" s="30">
        <v>2</v>
      </c>
      <c r="C7" s="39" t="s">
        <v>37</v>
      </c>
      <c r="D7" s="40" t="s">
        <v>32</v>
      </c>
      <c r="E7" s="40" t="s">
        <v>160</v>
      </c>
      <c r="F7" s="39" t="s">
        <v>146</v>
      </c>
      <c r="G7" s="53" t="s">
        <v>148</v>
      </c>
      <c r="H7" s="53" t="s">
        <v>198</v>
      </c>
      <c r="I7" s="41">
        <v>2</v>
      </c>
      <c r="J7" s="42" t="str">
        <f t="shared" ref="J7" si="0">IF(I7=0,"",IF(I7=5,"CASI CIERTO",IF(I7=4,"PROBABLE",IF(I7=3,"POSIBLE",IF(I7=2,"IMPROBABLE","RARO")))))</f>
        <v>IMPROBABLE</v>
      </c>
      <c r="K7" s="41">
        <v>3</v>
      </c>
      <c r="L7" s="42" t="str">
        <f t="shared" ref="L7" si="1">IF(K7=0,"",IF(K7=5,"CATASTRÓFICO",IF(K7=4,"MAYOR",IF(K7=3,"MODERADO",IF(K7=2,"MENOR","INSIGNIFICANTE")))))</f>
        <v>MODERADO</v>
      </c>
      <c r="M7" s="43">
        <f t="shared" ref="M7:M13" si="2">+I7+K7</f>
        <v>5</v>
      </c>
      <c r="N7" s="42" t="str">
        <f t="shared" ref="N7" si="3">IF(M7=0,"",IF(M7&gt;7.9,"EXTREMO",IF(M7&gt;5.9,"ALTO",IF(M7&gt;4.9,"MEDIO",IF(M7&gt;2.9,"BAJO","MUY BAJO")))))</f>
        <v>MEDIO</v>
      </c>
      <c r="O7" s="54"/>
      <c r="P7" s="54">
        <v>1</v>
      </c>
      <c r="Q7" s="55" t="s">
        <v>181</v>
      </c>
      <c r="R7" s="41">
        <f t="shared" ref="R7:R12" si="4">+I7-1</f>
        <v>1</v>
      </c>
      <c r="S7" s="42" t="str">
        <f t="shared" ref="S7:S12" si="5">IF(R7=0,"",IF(R7=5,"CASI CIERTO",IF(R7=4,"PROBABLE",IF(R7=3,"POSIBLE",IF(R7=2,"IMPROBABLE","RARO")))))</f>
        <v>RARO</v>
      </c>
      <c r="T7" s="41">
        <f t="shared" ref="T7:T12" si="6">+K7</f>
        <v>3</v>
      </c>
      <c r="U7" s="42" t="str">
        <f t="shared" ref="U7:U12" si="7">IF(T7=0,"",IF(T7=5,"CATASTRÓFICO",IF(T7=4,"MAYOR",IF(T7=3,"MODERADO",IF(T7=2,"MENOR","INSIGNIFICANTE")))))</f>
        <v>MODERADO</v>
      </c>
      <c r="V7" s="43">
        <f t="shared" ref="V7:V12" si="8">+R7+T7</f>
        <v>4</v>
      </c>
      <c r="W7" s="42" t="str">
        <f t="shared" ref="W7:W12" si="9">IF(V7=0,"",IF(V7&gt;7.9,"EXTREMO",IF(V7&gt;5.9,"ALTO",IF(V7&gt;4.9,"MEDIO",IF(V7&gt;2.9,"BAJO","MUY BAJO")))))</f>
        <v>BAJO</v>
      </c>
      <c r="X7" s="45" t="s">
        <v>142</v>
      </c>
      <c r="Y7" s="45" t="s">
        <v>152</v>
      </c>
      <c r="Z7" s="44" t="s">
        <v>149</v>
      </c>
      <c r="AA7" s="44" t="s">
        <v>42</v>
      </c>
      <c r="AB7" s="47" t="s">
        <v>144</v>
      </c>
      <c r="AC7" s="46" t="s">
        <v>36</v>
      </c>
    </row>
    <row r="8" spans="2:29" s="33" customFormat="1" ht="150" customHeight="1" x14ac:dyDescent="0.25">
      <c r="B8" s="32">
        <v>3</v>
      </c>
      <c r="C8" s="39" t="s">
        <v>34</v>
      </c>
      <c r="D8" s="40" t="s">
        <v>71</v>
      </c>
      <c r="E8" s="40" t="s">
        <v>154</v>
      </c>
      <c r="F8" s="39" t="s">
        <v>140</v>
      </c>
      <c r="G8" s="53" t="s">
        <v>141</v>
      </c>
      <c r="H8" s="53" t="s">
        <v>155</v>
      </c>
      <c r="I8" s="41">
        <v>3</v>
      </c>
      <c r="J8" s="42" t="str">
        <f>IF(I8=0,"",IF(I8=5,"CASI CIERTO",IF(I8=4,"PROBABLE",IF(I8=3,"POSIBLE",IF(I8=2,"IMPROBABLE","RARO")))))</f>
        <v>POSIBLE</v>
      </c>
      <c r="K8" s="41">
        <v>4</v>
      </c>
      <c r="L8" s="42" t="str">
        <f>IF(K8=0,"",IF(K8=5,"CATASTRÓFICO",IF(K8=4,"MAYOR",IF(K8=3,"MODERADO",IF(K8=2,"MENOR","INSIGNIFICANTE")))))</f>
        <v>MAYOR</v>
      </c>
      <c r="M8" s="43">
        <f t="shared" si="2"/>
        <v>7</v>
      </c>
      <c r="N8" s="42" t="str">
        <f>IF(M8=0,"",IF(M8&gt;7.9,"EXTREMO",IF(M8&gt;5.9,"ALTO",IF(M8&gt;4.9,"MEDIO",IF(M8&gt;2.9,"BAJO","MUY BAJO")))))</f>
        <v>ALTO</v>
      </c>
      <c r="O8" s="54"/>
      <c r="P8" s="54">
        <v>1</v>
      </c>
      <c r="Q8" s="55" t="s">
        <v>201</v>
      </c>
      <c r="R8" s="41">
        <f t="shared" si="4"/>
        <v>2</v>
      </c>
      <c r="S8" s="42" t="str">
        <f t="shared" si="5"/>
        <v>IMPROBABLE</v>
      </c>
      <c r="T8" s="41">
        <f t="shared" si="6"/>
        <v>4</v>
      </c>
      <c r="U8" s="42" t="str">
        <f t="shared" si="7"/>
        <v>MAYOR</v>
      </c>
      <c r="V8" s="43">
        <f t="shared" si="8"/>
        <v>6</v>
      </c>
      <c r="W8" s="42" t="str">
        <f t="shared" si="9"/>
        <v>ALTO</v>
      </c>
      <c r="X8" s="45" t="s">
        <v>142</v>
      </c>
      <c r="Y8" s="45" t="s">
        <v>143</v>
      </c>
      <c r="Z8" s="44" t="s">
        <v>156</v>
      </c>
      <c r="AA8" s="44" t="s">
        <v>182</v>
      </c>
      <c r="AB8" s="45" t="s">
        <v>147</v>
      </c>
      <c r="AC8" s="48" t="s">
        <v>145</v>
      </c>
    </row>
    <row r="9" spans="2:29" s="24" customFormat="1" ht="93.75" customHeight="1" x14ac:dyDescent="0.25">
      <c r="B9" s="30">
        <v>4</v>
      </c>
      <c r="C9" s="39" t="s">
        <v>34</v>
      </c>
      <c r="D9" s="40" t="s">
        <v>32</v>
      </c>
      <c r="E9" s="40" t="s">
        <v>167</v>
      </c>
      <c r="F9" s="39" t="s">
        <v>140</v>
      </c>
      <c r="G9" s="53" t="s">
        <v>168</v>
      </c>
      <c r="H9" s="53" t="s">
        <v>169</v>
      </c>
      <c r="I9" s="41">
        <v>3</v>
      </c>
      <c r="J9" s="42" t="str">
        <f t="shared" ref="J9" si="10">IF(I9=0,"",IF(I9=5,"CASI CIERTO",IF(I9=4,"PROBABLE",IF(I9=3,"POSIBLE",IF(I9=2,"IMPROBABLE","RARO")))))</f>
        <v>POSIBLE</v>
      </c>
      <c r="K9" s="41">
        <v>3</v>
      </c>
      <c r="L9" s="42" t="str">
        <f t="shared" ref="L9" si="11">IF(K9=0,"",IF(K9=5,"CATASTRÓFICO",IF(K9=4,"MAYOR",IF(K9=3,"MODERADO",IF(K9=2,"MENOR","INSIGNIFICANTE")))))</f>
        <v>MODERADO</v>
      </c>
      <c r="M9" s="43">
        <f t="shared" si="2"/>
        <v>6</v>
      </c>
      <c r="N9" s="42" t="str">
        <f t="shared" ref="N9" si="12">IF(M9=0,"",IF(M9&gt;7.9,"EXTREMO",IF(M9&gt;5.9,"ALTO",IF(M9&gt;4.9,"MEDIO",IF(M9&gt;2.9,"BAJO","MUY BAJO")))))</f>
        <v>ALTO</v>
      </c>
      <c r="O9" s="54">
        <v>0.5</v>
      </c>
      <c r="P9" s="54">
        <v>0.5</v>
      </c>
      <c r="Q9" s="55" t="s">
        <v>170</v>
      </c>
      <c r="R9" s="41">
        <f t="shared" si="4"/>
        <v>2</v>
      </c>
      <c r="S9" s="42" t="str">
        <f t="shared" si="5"/>
        <v>IMPROBABLE</v>
      </c>
      <c r="T9" s="41">
        <f t="shared" si="6"/>
        <v>3</v>
      </c>
      <c r="U9" s="42" t="str">
        <f t="shared" si="7"/>
        <v>MODERADO</v>
      </c>
      <c r="V9" s="43">
        <f t="shared" si="8"/>
        <v>5</v>
      </c>
      <c r="W9" s="42" t="str">
        <f t="shared" si="9"/>
        <v>MEDIO</v>
      </c>
      <c r="X9" s="45" t="s">
        <v>150</v>
      </c>
      <c r="Y9" s="45" t="s">
        <v>171</v>
      </c>
      <c r="Z9" s="44" t="s">
        <v>172</v>
      </c>
      <c r="AA9" s="44" t="s">
        <v>173</v>
      </c>
      <c r="AB9" s="44" t="s">
        <v>174</v>
      </c>
      <c r="AC9" s="46" t="s">
        <v>36</v>
      </c>
    </row>
    <row r="10" spans="2:29" s="34" customFormat="1" ht="185.1" customHeight="1" x14ac:dyDescent="0.25">
      <c r="B10" s="30">
        <v>5</v>
      </c>
      <c r="C10" s="39" t="s">
        <v>34</v>
      </c>
      <c r="D10" s="40" t="s">
        <v>71</v>
      </c>
      <c r="E10" s="40" t="s">
        <v>33</v>
      </c>
      <c r="F10" s="39" t="s">
        <v>140</v>
      </c>
      <c r="G10" s="53" t="s">
        <v>151</v>
      </c>
      <c r="H10" s="53" t="s">
        <v>203</v>
      </c>
      <c r="I10" s="41">
        <v>2</v>
      </c>
      <c r="J10" s="42" t="str">
        <f>IF(I10=0,"",IF(I10=5,"CASI CIERTO",IF(I10=4,"PROBABLE",IF(I10=3,"POSIBLE",IF(I10=2,"IMPROBABLE","RARO")))))</f>
        <v>IMPROBABLE</v>
      </c>
      <c r="K10" s="41">
        <v>4</v>
      </c>
      <c r="L10" s="42" t="str">
        <f>IF(K10=0,"",IF(K10=5,"CATASTRÓFICO",IF(K10=4,"MAYOR",IF(K10=3,"MODERADO",IF(K10=2,"MENOR","INSIGNIFICANTE")))))</f>
        <v>MAYOR</v>
      </c>
      <c r="M10" s="43">
        <f t="shared" si="2"/>
        <v>6</v>
      </c>
      <c r="N10" s="42" t="str">
        <f>IF(M10=0,"",IF(M10&gt;7.9,"EXTREMO",IF(M10&gt;5.9,"ALTO",IF(M10&gt;4.9,"MEDIO",IF(M10&gt;2.9,"BAJO","MUY BAJO")))))</f>
        <v>ALTO</v>
      </c>
      <c r="O10" s="56"/>
      <c r="P10" s="54">
        <v>1</v>
      </c>
      <c r="Q10" s="55" t="s">
        <v>196</v>
      </c>
      <c r="R10" s="41">
        <f t="shared" si="4"/>
        <v>1</v>
      </c>
      <c r="S10" s="42" t="str">
        <f t="shared" si="5"/>
        <v>RARO</v>
      </c>
      <c r="T10" s="41">
        <f t="shared" si="6"/>
        <v>4</v>
      </c>
      <c r="U10" s="42" t="str">
        <f t="shared" si="7"/>
        <v>MAYOR</v>
      </c>
      <c r="V10" s="43">
        <f t="shared" si="8"/>
        <v>5</v>
      </c>
      <c r="W10" s="42" t="str">
        <f t="shared" si="9"/>
        <v>MEDIO</v>
      </c>
      <c r="X10" s="45" t="s">
        <v>150</v>
      </c>
      <c r="Y10" s="45" t="s">
        <v>152</v>
      </c>
      <c r="Z10" s="45" t="s">
        <v>153</v>
      </c>
      <c r="AA10" s="45" t="s">
        <v>42</v>
      </c>
      <c r="AB10" s="45" t="s">
        <v>199</v>
      </c>
      <c r="AC10" s="48" t="s">
        <v>200</v>
      </c>
    </row>
    <row r="11" spans="2:29" s="35" customFormat="1" ht="126" customHeight="1" x14ac:dyDescent="0.25">
      <c r="B11" s="32">
        <v>6</v>
      </c>
      <c r="C11" s="39" t="s">
        <v>34</v>
      </c>
      <c r="D11" s="40" t="s">
        <v>32</v>
      </c>
      <c r="E11" s="40" t="s">
        <v>33</v>
      </c>
      <c r="F11" s="39" t="s">
        <v>43</v>
      </c>
      <c r="G11" s="53" t="s">
        <v>185</v>
      </c>
      <c r="H11" s="53" t="s">
        <v>197</v>
      </c>
      <c r="I11" s="41">
        <v>3</v>
      </c>
      <c r="J11" s="42" t="str">
        <f t="shared" ref="J11:J12" si="13">IF(I11=0,"",IF(I11=5,"CASI CIERTO",IF(I11=4,"PROBABLE",IF(I11=3,"POSIBLE",IF(I11=2,"IMPROBABLE","RARO")))))</f>
        <v>POSIBLE</v>
      </c>
      <c r="K11" s="41">
        <v>4</v>
      </c>
      <c r="L11" s="42" t="str">
        <f t="shared" ref="L11:L12" si="14">IF(K11=0,"",IF(K11=5,"CATASTRÓFICO",IF(K11=4,"MAYOR",IF(K11=3,"MODERADO",IF(K11=2,"MENOR","INSIGNIFICANTE")))))</f>
        <v>MAYOR</v>
      </c>
      <c r="M11" s="43">
        <f t="shared" si="2"/>
        <v>7</v>
      </c>
      <c r="N11" s="42" t="str">
        <f t="shared" ref="N11:N12" si="15">IF(M11=0,"",IF(M11&gt;7.9,"EXTREMO",IF(M11&gt;5.9,"ALTO",IF(M11&gt;4.9,"MEDIO",IF(M11&gt;2.9,"BAJO","MUY BAJO")))))</f>
        <v>ALTO</v>
      </c>
      <c r="O11" s="57">
        <v>0.5</v>
      </c>
      <c r="P11" s="57">
        <v>0.5</v>
      </c>
      <c r="Q11" s="55" t="s">
        <v>192</v>
      </c>
      <c r="R11" s="41">
        <f t="shared" si="4"/>
        <v>2</v>
      </c>
      <c r="S11" s="42" t="str">
        <f t="shared" si="5"/>
        <v>IMPROBABLE</v>
      </c>
      <c r="T11" s="41">
        <f t="shared" si="6"/>
        <v>4</v>
      </c>
      <c r="U11" s="42" t="str">
        <f t="shared" si="7"/>
        <v>MAYOR</v>
      </c>
      <c r="V11" s="43">
        <f t="shared" si="8"/>
        <v>6</v>
      </c>
      <c r="W11" s="42" t="str">
        <f t="shared" si="9"/>
        <v>ALTO</v>
      </c>
      <c r="X11" s="45" t="s">
        <v>142</v>
      </c>
      <c r="Y11" s="45" t="s">
        <v>152</v>
      </c>
      <c r="Z11" s="44" t="s">
        <v>157</v>
      </c>
      <c r="AA11" s="44" t="s">
        <v>42</v>
      </c>
      <c r="AB11" s="44" t="s">
        <v>158</v>
      </c>
      <c r="AC11" s="49" t="s">
        <v>159</v>
      </c>
    </row>
    <row r="12" spans="2:29" s="36" customFormat="1" ht="143.44999999999999" customHeight="1" x14ac:dyDescent="0.25">
      <c r="B12" s="32">
        <v>7</v>
      </c>
      <c r="C12" s="39" t="s">
        <v>34</v>
      </c>
      <c r="D12" s="40" t="s">
        <v>32</v>
      </c>
      <c r="E12" s="40" t="s">
        <v>33</v>
      </c>
      <c r="F12" s="39" t="s">
        <v>43</v>
      </c>
      <c r="G12" s="53" t="s">
        <v>191</v>
      </c>
      <c r="H12" s="53" t="s">
        <v>197</v>
      </c>
      <c r="I12" s="41">
        <v>3</v>
      </c>
      <c r="J12" s="42" t="str">
        <f t="shared" si="13"/>
        <v>POSIBLE</v>
      </c>
      <c r="K12" s="41">
        <v>3</v>
      </c>
      <c r="L12" s="42" t="str">
        <f t="shared" si="14"/>
        <v>MODERADO</v>
      </c>
      <c r="M12" s="43">
        <f t="shared" si="2"/>
        <v>6</v>
      </c>
      <c r="N12" s="42" t="str">
        <f t="shared" si="15"/>
        <v>ALTO</v>
      </c>
      <c r="O12" s="54">
        <v>0.5</v>
      </c>
      <c r="P12" s="54">
        <v>0.5</v>
      </c>
      <c r="Q12" s="55" t="s">
        <v>193</v>
      </c>
      <c r="R12" s="41">
        <f t="shared" si="4"/>
        <v>2</v>
      </c>
      <c r="S12" s="42" t="str">
        <f t="shared" si="5"/>
        <v>IMPROBABLE</v>
      </c>
      <c r="T12" s="41">
        <f t="shared" si="6"/>
        <v>3</v>
      </c>
      <c r="U12" s="42" t="str">
        <f t="shared" si="7"/>
        <v>MODERADO</v>
      </c>
      <c r="V12" s="43">
        <f t="shared" si="8"/>
        <v>5</v>
      </c>
      <c r="W12" s="42" t="str">
        <f t="shared" si="9"/>
        <v>MEDIO</v>
      </c>
      <c r="X12" s="45" t="s">
        <v>142</v>
      </c>
      <c r="Y12" s="45" t="s">
        <v>152</v>
      </c>
      <c r="Z12" s="44" t="s">
        <v>157</v>
      </c>
      <c r="AA12" s="44" t="s">
        <v>42</v>
      </c>
      <c r="AB12" s="44" t="s">
        <v>158</v>
      </c>
      <c r="AC12" s="49" t="s">
        <v>159</v>
      </c>
    </row>
    <row r="13" spans="2:29" s="24" customFormat="1" ht="213.95" customHeight="1" thickBot="1" x14ac:dyDescent="0.3">
      <c r="B13" s="59">
        <v>8</v>
      </c>
      <c r="C13" s="60" t="s">
        <v>37</v>
      </c>
      <c r="D13" s="61" t="s">
        <v>71</v>
      </c>
      <c r="E13" s="61" t="s">
        <v>33</v>
      </c>
      <c r="F13" s="60" t="s">
        <v>146</v>
      </c>
      <c r="G13" s="62" t="s">
        <v>186</v>
      </c>
      <c r="H13" s="62" t="s">
        <v>183</v>
      </c>
      <c r="I13" s="50">
        <v>2</v>
      </c>
      <c r="J13" s="51" t="s">
        <v>176</v>
      </c>
      <c r="K13" s="50">
        <v>4</v>
      </c>
      <c r="L13" s="51" t="s">
        <v>177</v>
      </c>
      <c r="M13" s="52">
        <f t="shared" si="2"/>
        <v>6</v>
      </c>
      <c r="N13" s="51" t="s">
        <v>178</v>
      </c>
      <c r="O13" s="63"/>
      <c r="P13" s="58">
        <v>1</v>
      </c>
      <c r="Q13" s="64" t="s">
        <v>194</v>
      </c>
      <c r="R13" s="50">
        <f t="shared" ref="R13" si="16">+I13-1</f>
        <v>1</v>
      </c>
      <c r="S13" s="51" t="str">
        <f t="shared" ref="S13" si="17">IF(R13=0,"",IF(R13=5,"CASI CIERTO",IF(R13=4,"PROBABLE",IF(R13=3,"POSIBLE",IF(R13=2,"IMPROBABLE","RARO")))))</f>
        <v>RARO</v>
      </c>
      <c r="T13" s="50">
        <f t="shared" ref="T13" si="18">+K13</f>
        <v>4</v>
      </c>
      <c r="U13" s="51" t="str">
        <f t="shared" ref="U13" si="19">IF(T13=0,"",IF(T13=5,"CATASTRÓFICO",IF(T13=4,"MAYOR",IF(T13=3,"MODERADO",IF(T13=2,"MENOR","INSIGNIFICANTE")))))</f>
        <v>MAYOR</v>
      </c>
      <c r="V13" s="52">
        <f t="shared" ref="V13" si="20">+R13+T13</f>
        <v>5</v>
      </c>
      <c r="W13" s="51" t="str">
        <f t="shared" ref="W13" si="21">IF(V13=0,"",IF(V13&gt;7.9,"EXTREMO",IF(V13&gt;5.9,"ALTO",IF(V13&gt;4.9,"MEDIO",IF(V13&gt;2.9,"BAJO","MUY BAJO")))))</f>
        <v>MEDIO</v>
      </c>
      <c r="X13" s="65" t="s">
        <v>142</v>
      </c>
      <c r="Y13" s="66" t="s">
        <v>195</v>
      </c>
      <c r="Z13" s="66" t="s">
        <v>187</v>
      </c>
      <c r="AA13" s="66" t="s">
        <v>188</v>
      </c>
      <c r="AB13" s="67" t="s">
        <v>179</v>
      </c>
      <c r="AC13" s="68" t="s">
        <v>145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printOptions horizontalCentered="1" verticalCentered="1"/>
  <pageMargins left="1.1023622047244095" right="0.51181102362204722" top="0.94488188976377963" bottom="0.74803149606299213" header="0.31496062992125984" footer="0.31496062992125984"/>
  <pageSetup scale="31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9" zoomScale="90" zoomScaleNormal="90" workbookViewId="0">
      <selection activeCell="C58" sqref="C58"/>
    </sheetView>
  </sheetViews>
  <sheetFormatPr baseColWidth="10" defaultColWidth="0" defaultRowHeight="11.25" zeroHeight="1" x14ac:dyDescent="0.2"/>
  <cols>
    <col min="1" max="1" width="1.7109375" style="2" customWidth="1"/>
    <col min="2" max="2" width="13.28515625" style="2" customWidth="1"/>
    <col min="3" max="3" width="20.7109375" style="2" customWidth="1"/>
    <col min="4" max="4" width="11.42578125" style="2" customWidth="1"/>
    <col min="5" max="5" width="6.7109375" style="2" customWidth="1"/>
    <col min="6" max="6" width="25.28515625" style="2" customWidth="1"/>
    <col min="7" max="9" width="21.140625" style="2" customWidth="1"/>
    <col min="10" max="11" width="21.42578125" style="2" customWidth="1"/>
    <col min="12" max="12" width="11.42578125" style="2" customWidth="1"/>
    <col min="13" max="13" width="10.7109375" style="2" customWidth="1"/>
    <col min="14" max="14" width="13.42578125" style="2" customWidth="1"/>
    <col min="15" max="15" width="23" style="2" customWidth="1"/>
    <col min="16" max="16" width="24" style="2" customWidth="1"/>
    <col min="17" max="17" width="17" style="2" customWidth="1"/>
    <col min="18" max="18" width="24" style="2" customWidth="1"/>
    <col min="19" max="19" width="23.28515625" style="2" customWidth="1"/>
    <col min="20" max="21" width="11.42578125" style="2" customWidth="1"/>
    <col min="22" max="22" width="19" style="2" customWidth="1"/>
    <col min="23" max="23" width="28" style="2" customWidth="1"/>
    <col min="24" max="16384" width="11.42578125" style="2" hidden="1"/>
  </cols>
  <sheetData>
    <row r="1" spans="1:25" ht="15" x14ac:dyDescent="0.25">
      <c r="A1" s="1" t="s">
        <v>45</v>
      </c>
    </row>
    <row r="2" spans="1:25" s="3" customFormat="1" x14ac:dyDescent="0.2"/>
    <row r="3" spans="1:25" s="3" customFormat="1" x14ac:dyDescent="0.2">
      <c r="B3" s="4" t="s">
        <v>46</v>
      </c>
      <c r="C3" s="101" t="s">
        <v>47</v>
      </c>
      <c r="D3" s="101"/>
      <c r="F3" s="4" t="s">
        <v>48</v>
      </c>
      <c r="G3" s="5" t="s">
        <v>49</v>
      </c>
      <c r="H3" s="5" t="s">
        <v>50</v>
      </c>
      <c r="I3" s="101" t="s">
        <v>51</v>
      </c>
      <c r="J3" s="101"/>
      <c r="K3" s="101"/>
      <c r="L3" s="101"/>
      <c r="N3" s="4" t="s">
        <v>52</v>
      </c>
      <c r="O3" s="101" t="s">
        <v>47</v>
      </c>
      <c r="P3" s="101"/>
      <c r="Q3" s="101"/>
    </row>
    <row r="4" spans="1:25" s="3" customFormat="1" ht="53.45" customHeight="1" x14ac:dyDescent="0.2">
      <c r="B4" s="6" t="s">
        <v>34</v>
      </c>
      <c r="C4" s="87" t="s">
        <v>53</v>
      </c>
      <c r="D4" s="88"/>
      <c r="F4" s="94" t="s">
        <v>54</v>
      </c>
      <c r="G4" s="94" t="s">
        <v>55</v>
      </c>
      <c r="H4" s="96" t="s">
        <v>56</v>
      </c>
      <c r="I4" s="104" t="s">
        <v>57</v>
      </c>
      <c r="J4" s="105"/>
      <c r="K4" s="105"/>
      <c r="L4" s="106"/>
      <c r="N4" s="7" t="s">
        <v>58</v>
      </c>
      <c r="O4" s="87" t="s">
        <v>59</v>
      </c>
      <c r="P4" s="88"/>
      <c r="Q4" s="88"/>
    </row>
    <row r="5" spans="1:25" s="3" customFormat="1" ht="53.45" customHeight="1" x14ac:dyDescent="0.2">
      <c r="B5" s="6" t="s">
        <v>37</v>
      </c>
      <c r="C5" s="87" t="s">
        <v>60</v>
      </c>
      <c r="D5" s="87"/>
      <c r="F5" s="102"/>
      <c r="G5" s="102"/>
      <c r="H5" s="103"/>
      <c r="I5" s="107"/>
      <c r="J5" s="108"/>
      <c r="K5" s="108"/>
      <c r="L5" s="109"/>
      <c r="N5" s="7" t="s">
        <v>61</v>
      </c>
      <c r="O5" s="87" t="s">
        <v>62</v>
      </c>
      <c r="P5" s="88"/>
      <c r="Q5" s="88"/>
    </row>
    <row r="6" spans="1:25" s="3" customFormat="1" ht="60" customHeight="1" x14ac:dyDescent="0.2">
      <c r="F6" s="95"/>
      <c r="G6" s="95"/>
      <c r="H6" s="97"/>
      <c r="I6" s="110"/>
      <c r="J6" s="111"/>
      <c r="K6" s="111"/>
      <c r="L6" s="112"/>
      <c r="N6" s="7" t="s">
        <v>63</v>
      </c>
      <c r="O6" s="87" t="s">
        <v>64</v>
      </c>
      <c r="P6" s="88"/>
      <c r="Q6" s="88"/>
    </row>
    <row r="7" spans="1:25" s="3" customFormat="1" ht="79.5" customHeight="1" x14ac:dyDescent="0.2">
      <c r="B7" s="4" t="s">
        <v>65</v>
      </c>
      <c r="C7" s="101" t="s">
        <v>47</v>
      </c>
      <c r="D7" s="101"/>
      <c r="F7" s="8" t="s">
        <v>66</v>
      </c>
      <c r="G7" s="9" t="s">
        <v>56</v>
      </c>
      <c r="H7" s="9" t="s">
        <v>67</v>
      </c>
      <c r="I7" s="86" t="s">
        <v>68</v>
      </c>
      <c r="J7" s="86"/>
      <c r="K7" s="86"/>
      <c r="L7" s="86"/>
      <c r="N7" s="10" t="s">
        <v>69</v>
      </c>
      <c r="O7" s="87" t="s">
        <v>70</v>
      </c>
      <c r="P7" s="88"/>
      <c r="Q7" s="88"/>
    </row>
    <row r="8" spans="1:25" s="3" customFormat="1" ht="33.75" x14ac:dyDescent="0.2">
      <c r="B8" s="11" t="s">
        <v>71</v>
      </c>
      <c r="C8" s="99" t="s">
        <v>72</v>
      </c>
      <c r="D8" s="100"/>
      <c r="F8" s="8" t="s">
        <v>35</v>
      </c>
      <c r="G8" s="9" t="s">
        <v>73</v>
      </c>
      <c r="H8" s="8" t="s">
        <v>74</v>
      </c>
      <c r="I8" s="86" t="s">
        <v>75</v>
      </c>
      <c r="J8" s="86"/>
      <c r="K8" s="86"/>
      <c r="L8" s="86"/>
      <c r="N8" s="10" t="s">
        <v>76</v>
      </c>
      <c r="O8" s="87" t="s">
        <v>77</v>
      </c>
      <c r="P8" s="88"/>
      <c r="Q8" s="88"/>
    </row>
    <row r="9" spans="1:25" s="3" customFormat="1" ht="52.15" customHeight="1" x14ac:dyDescent="0.2">
      <c r="B9" s="11" t="s">
        <v>32</v>
      </c>
      <c r="C9" s="92" t="s">
        <v>78</v>
      </c>
      <c r="D9" s="93"/>
      <c r="F9" s="94" t="s">
        <v>33</v>
      </c>
      <c r="G9" s="94" t="s">
        <v>74</v>
      </c>
      <c r="H9" s="96" t="s">
        <v>79</v>
      </c>
      <c r="I9" s="87" t="s">
        <v>80</v>
      </c>
      <c r="J9" s="87"/>
      <c r="K9" s="87"/>
      <c r="L9" s="87"/>
      <c r="N9" s="10" t="s">
        <v>81</v>
      </c>
      <c r="O9" s="87" t="s">
        <v>82</v>
      </c>
      <c r="P9" s="88"/>
      <c r="Q9" s="88"/>
    </row>
    <row r="10" spans="1:25" s="3" customFormat="1" ht="22.9" customHeight="1" x14ac:dyDescent="0.2">
      <c r="F10" s="95"/>
      <c r="G10" s="95"/>
      <c r="H10" s="97"/>
      <c r="I10" s="87"/>
      <c r="J10" s="87"/>
      <c r="K10" s="87"/>
      <c r="L10" s="87"/>
      <c r="N10" s="86" t="s">
        <v>83</v>
      </c>
      <c r="O10" s="87" t="s">
        <v>84</v>
      </c>
      <c r="P10" s="87"/>
      <c r="Q10" s="87"/>
    </row>
    <row r="11" spans="1:25" s="3" customFormat="1" ht="39" customHeight="1" x14ac:dyDescent="0.2">
      <c r="N11" s="86"/>
      <c r="O11" s="87"/>
      <c r="P11" s="87"/>
      <c r="Q11" s="87"/>
    </row>
    <row r="12" spans="1:25" s="3" customFormat="1" ht="52.9" customHeight="1" x14ac:dyDescent="0.2">
      <c r="H12" s="12"/>
      <c r="I12" s="12"/>
      <c r="N12" s="10" t="s">
        <v>85</v>
      </c>
      <c r="O12" s="87" t="s">
        <v>86</v>
      </c>
      <c r="P12" s="87"/>
      <c r="Q12" s="87"/>
    </row>
    <row r="13" spans="1:25" s="3" customFormat="1" x14ac:dyDescent="0.2">
      <c r="F13" s="12"/>
      <c r="G13" s="12"/>
      <c r="H13" s="12"/>
      <c r="I13" s="12"/>
    </row>
    <row r="14" spans="1:25" s="3" customFormat="1" x14ac:dyDescent="0.2">
      <c r="C14" s="98" t="s">
        <v>87</v>
      </c>
      <c r="D14" s="98"/>
      <c r="F14" s="85" t="s">
        <v>88</v>
      </c>
      <c r="G14" s="85"/>
      <c r="H14" s="85"/>
      <c r="I14" s="85"/>
      <c r="J14" s="85"/>
      <c r="K14" s="85"/>
      <c r="L14" s="85"/>
      <c r="O14" s="89" t="s">
        <v>89</v>
      </c>
      <c r="P14" s="90"/>
      <c r="Q14" s="90"/>
      <c r="R14" s="90"/>
      <c r="S14" s="90"/>
      <c r="T14" s="90"/>
      <c r="U14" s="91"/>
      <c r="X14" s="81" t="s">
        <v>90</v>
      </c>
      <c r="Y14" s="82"/>
    </row>
    <row r="15" spans="1:25" s="3" customFormat="1" ht="63" customHeight="1" x14ac:dyDescent="0.2">
      <c r="C15" s="13" t="s">
        <v>91</v>
      </c>
      <c r="D15" s="13" t="s">
        <v>92</v>
      </c>
      <c r="F15" s="89" t="s">
        <v>89</v>
      </c>
      <c r="G15" s="90"/>
      <c r="H15" s="90"/>
      <c r="I15" s="90"/>
      <c r="J15" s="90"/>
      <c r="K15" s="90"/>
      <c r="L15" s="91"/>
      <c r="N15" s="14"/>
      <c r="O15" s="84" t="s">
        <v>93</v>
      </c>
      <c r="P15" s="84"/>
      <c r="Q15" s="9" t="s">
        <v>41</v>
      </c>
      <c r="R15" s="9" t="s">
        <v>38</v>
      </c>
      <c r="S15" s="9" t="s">
        <v>44</v>
      </c>
      <c r="T15" s="9" t="s">
        <v>40</v>
      </c>
      <c r="U15" s="9" t="s">
        <v>94</v>
      </c>
      <c r="X15" s="15" t="s">
        <v>95</v>
      </c>
      <c r="Y15" s="13" t="s">
        <v>91</v>
      </c>
    </row>
    <row r="16" spans="1:25" s="3" customFormat="1" ht="51.75" customHeight="1" x14ac:dyDescent="0.2">
      <c r="B16" s="83" t="s">
        <v>96</v>
      </c>
      <c r="C16" s="16" t="s">
        <v>97</v>
      </c>
      <c r="D16" s="8">
        <v>1</v>
      </c>
      <c r="E16" s="12"/>
      <c r="F16" s="84" t="s">
        <v>93</v>
      </c>
      <c r="G16" s="84"/>
      <c r="H16" s="9" t="s">
        <v>41</v>
      </c>
      <c r="I16" s="9" t="s">
        <v>38</v>
      </c>
      <c r="J16" s="9" t="s">
        <v>44</v>
      </c>
      <c r="K16" s="9" t="s">
        <v>40</v>
      </c>
      <c r="L16" s="9" t="s">
        <v>94</v>
      </c>
      <c r="O16" s="84" t="s">
        <v>98</v>
      </c>
      <c r="P16" s="84"/>
      <c r="Q16" s="9" t="s">
        <v>99</v>
      </c>
      <c r="R16" s="9" t="s">
        <v>100</v>
      </c>
      <c r="S16" s="9" t="s">
        <v>101</v>
      </c>
      <c r="T16" s="9" t="s">
        <v>102</v>
      </c>
      <c r="U16" s="9" t="s">
        <v>103</v>
      </c>
      <c r="X16" s="17" t="s">
        <v>104</v>
      </c>
      <c r="Y16" s="9" t="s">
        <v>105</v>
      </c>
    </row>
    <row r="17" spans="2:25" s="3" customFormat="1" ht="67.5" x14ac:dyDescent="0.2">
      <c r="B17" s="83"/>
      <c r="C17" s="16" t="s">
        <v>106</v>
      </c>
      <c r="D17" s="8">
        <v>2</v>
      </c>
      <c r="E17" s="12"/>
      <c r="F17" s="84" t="s">
        <v>98</v>
      </c>
      <c r="G17" s="84"/>
      <c r="H17" s="9" t="s">
        <v>99</v>
      </c>
      <c r="I17" s="9" t="s">
        <v>100</v>
      </c>
      <c r="J17" s="9" t="s">
        <v>101</v>
      </c>
      <c r="K17" s="9" t="s">
        <v>102</v>
      </c>
      <c r="L17" s="9" t="s">
        <v>103</v>
      </c>
      <c r="O17" s="85" t="s">
        <v>91</v>
      </c>
      <c r="P17" s="85" t="s">
        <v>107</v>
      </c>
      <c r="Q17" s="13" t="s">
        <v>108</v>
      </c>
      <c r="R17" s="13" t="s">
        <v>109</v>
      </c>
      <c r="S17" s="13" t="s">
        <v>110</v>
      </c>
      <c r="T17" s="13" t="s">
        <v>111</v>
      </c>
      <c r="U17" s="13" t="s">
        <v>112</v>
      </c>
      <c r="X17" s="18" t="s">
        <v>113</v>
      </c>
      <c r="Y17" s="9" t="s">
        <v>114</v>
      </c>
    </row>
    <row r="18" spans="2:25" s="3" customFormat="1" ht="22.5" x14ac:dyDescent="0.2">
      <c r="B18" s="83"/>
      <c r="C18" s="16" t="s">
        <v>115</v>
      </c>
      <c r="D18" s="8">
        <v>3</v>
      </c>
      <c r="E18" s="12"/>
      <c r="F18" s="85" t="s">
        <v>91</v>
      </c>
      <c r="G18" s="85" t="s">
        <v>107</v>
      </c>
      <c r="H18" s="13" t="s">
        <v>108</v>
      </c>
      <c r="I18" s="13" t="s">
        <v>109</v>
      </c>
      <c r="J18" s="13" t="s">
        <v>110</v>
      </c>
      <c r="K18" s="13" t="s">
        <v>111</v>
      </c>
      <c r="L18" s="13" t="s">
        <v>112</v>
      </c>
      <c r="O18" s="85"/>
      <c r="P18" s="85"/>
      <c r="Q18" s="8">
        <v>1</v>
      </c>
      <c r="R18" s="8">
        <v>2</v>
      </c>
      <c r="S18" s="8">
        <v>3</v>
      </c>
      <c r="T18" s="8">
        <v>4</v>
      </c>
      <c r="U18" s="8">
        <v>5</v>
      </c>
      <c r="X18" s="19">
        <v>5</v>
      </c>
      <c r="Y18" s="9" t="s">
        <v>116</v>
      </c>
    </row>
    <row r="19" spans="2:25" s="3" customFormat="1" ht="51.75" customHeight="1" x14ac:dyDescent="0.2">
      <c r="B19" s="83"/>
      <c r="C19" s="16" t="s">
        <v>117</v>
      </c>
      <c r="D19" s="8">
        <v>4</v>
      </c>
      <c r="E19" s="12"/>
      <c r="F19" s="85"/>
      <c r="G19" s="85"/>
      <c r="H19" s="8">
        <v>1</v>
      </c>
      <c r="I19" s="8">
        <v>2</v>
      </c>
      <c r="J19" s="8">
        <v>3</v>
      </c>
      <c r="K19" s="8">
        <v>4</v>
      </c>
      <c r="L19" s="8">
        <v>5</v>
      </c>
      <c r="N19" s="83" t="s">
        <v>96</v>
      </c>
      <c r="O19" s="16" t="s">
        <v>97</v>
      </c>
      <c r="P19" s="8">
        <v>1</v>
      </c>
      <c r="Q19" s="20">
        <v>2</v>
      </c>
      <c r="R19" s="20">
        <v>3</v>
      </c>
      <c r="S19" s="20">
        <v>4</v>
      </c>
      <c r="T19" s="19">
        <v>5</v>
      </c>
      <c r="U19" s="18">
        <v>6</v>
      </c>
      <c r="X19" s="20" t="s">
        <v>118</v>
      </c>
      <c r="Y19" s="9" t="s">
        <v>119</v>
      </c>
    </row>
    <row r="20" spans="2:25" s="3" customFormat="1" ht="33.75" x14ac:dyDescent="0.2">
      <c r="B20" s="83"/>
      <c r="C20" s="16" t="s">
        <v>120</v>
      </c>
      <c r="D20" s="8">
        <v>5</v>
      </c>
      <c r="E20" s="12"/>
      <c r="F20" s="12"/>
      <c r="G20" s="12"/>
      <c r="H20" s="12"/>
      <c r="I20" s="12"/>
      <c r="J20" s="12"/>
      <c r="K20" s="12"/>
      <c r="N20" s="83"/>
      <c r="O20" s="16" t="s">
        <v>106</v>
      </c>
      <c r="P20" s="8">
        <v>2</v>
      </c>
      <c r="Q20" s="20">
        <v>3</v>
      </c>
      <c r="R20" s="20">
        <v>4</v>
      </c>
      <c r="S20" s="19">
        <v>5</v>
      </c>
      <c r="T20" s="18">
        <v>6</v>
      </c>
      <c r="U20" s="18">
        <v>7</v>
      </c>
    </row>
    <row r="21" spans="2:25" s="3" customFormat="1" ht="45" x14ac:dyDescent="0.2">
      <c r="F21" s="12"/>
      <c r="G21" s="12"/>
      <c r="H21" s="12"/>
      <c r="I21" s="12"/>
      <c r="J21" s="12"/>
      <c r="K21" s="12"/>
      <c r="N21" s="83"/>
      <c r="O21" s="16" t="s">
        <v>115</v>
      </c>
      <c r="P21" s="8">
        <v>3</v>
      </c>
      <c r="Q21" s="20">
        <v>4</v>
      </c>
      <c r="R21" s="19">
        <v>5</v>
      </c>
      <c r="S21" s="18">
        <v>6</v>
      </c>
      <c r="T21" s="18">
        <v>7</v>
      </c>
      <c r="U21" s="17">
        <v>8</v>
      </c>
      <c r="X21" s="21" t="s">
        <v>121</v>
      </c>
      <c r="Y21" s="21" t="s">
        <v>122</v>
      </c>
    </row>
    <row r="22" spans="2:25" s="3" customFormat="1" ht="22.5" x14ac:dyDescent="0.2">
      <c r="B22" s="3" t="s">
        <v>123</v>
      </c>
      <c r="N22" s="83"/>
      <c r="O22" s="16" t="s">
        <v>117</v>
      </c>
      <c r="P22" s="8">
        <v>4</v>
      </c>
      <c r="Q22" s="19">
        <v>5</v>
      </c>
      <c r="R22" s="18">
        <v>6</v>
      </c>
      <c r="S22" s="18">
        <v>7</v>
      </c>
      <c r="T22" s="17">
        <v>8</v>
      </c>
      <c r="U22" s="17">
        <v>9</v>
      </c>
      <c r="X22" s="3" t="s">
        <v>124</v>
      </c>
      <c r="Y22" s="3" t="s">
        <v>125</v>
      </c>
    </row>
    <row r="23" spans="2:25" s="3" customFormat="1" ht="33.75" x14ac:dyDescent="0.2">
      <c r="N23" s="83"/>
      <c r="O23" s="16" t="s">
        <v>120</v>
      </c>
      <c r="P23" s="8">
        <v>5</v>
      </c>
      <c r="Q23" s="18">
        <v>6</v>
      </c>
      <c r="R23" s="18">
        <v>7</v>
      </c>
      <c r="S23" s="17">
        <v>8</v>
      </c>
      <c r="T23" s="17">
        <v>9</v>
      </c>
      <c r="U23" s="17">
        <v>10</v>
      </c>
      <c r="X23" s="3" t="s">
        <v>126</v>
      </c>
      <c r="Y23" s="3" t="s">
        <v>39</v>
      </c>
    </row>
    <row r="24" spans="2:25" s="3" customFormat="1" x14ac:dyDescent="0.2">
      <c r="X24" s="3" t="s">
        <v>127</v>
      </c>
    </row>
    <row r="26" spans="2:25" hidden="1" x14ac:dyDescent="0.2">
      <c r="C26" s="2" t="s">
        <v>128</v>
      </c>
      <c r="D26" s="2" t="s">
        <v>21</v>
      </c>
      <c r="F26" s="2" t="s">
        <v>1</v>
      </c>
      <c r="G26" s="2" t="s">
        <v>0</v>
      </c>
      <c r="H26" s="2" t="s">
        <v>129</v>
      </c>
    </row>
    <row r="27" spans="2:25" hidden="1" x14ac:dyDescent="0.2">
      <c r="C27" s="2" t="s">
        <v>34</v>
      </c>
      <c r="D27" s="2" t="s">
        <v>71</v>
      </c>
      <c r="F27" s="2" t="s">
        <v>130</v>
      </c>
      <c r="G27" s="2" t="s">
        <v>131</v>
      </c>
      <c r="H27" s="2" t="s">
        <v>125</v>
      </c>
      <c r="P27" s="22"/>
      <c r="Q27" s="22"/>
      <c r="R27" s="22"/>
      <c r="S27" s="22"/>
      <c r="T27" s="22"/>
    </row>
    <row r="28" spans="2:25" hidden="1" x14ac:dyDescent="0.2">
      <c r="C28" s="2" t="s">
        <v>37</v>
      </c>
      <c r="D28" s="2" t="s">
        <v>32</v>
      </c>
      <c r="F28" s="2" t="s">
        <v>132</v>
      </c>
      <c r="G28" s="2" t="s">
        <v>133</v>
      </c>
      <c r="H28" s="2" t="s">
        <v>39</v>
      </c>
      <c r="P28" s="22"/>
      <c r="Q28" s="22"/>
      <c r="R28" s="22"/>
      <c r="S28" s="22"/>
      <c r="T28" s="22"/>
    </row>
    <row r="29" spans="2:25" hidden="1" x14ac:dyDescent="0.2">
      <c r="F29" s="2" t="s">
        <v>134</v>
      </c>
      <c r="G29" s="2" t="s">
        <v>135</v>
      </c>
      <c r="P29" s="22"/>
      <c r="Q29" s="22"/>
      <c r="R29" s="22"/>
      <c r="S29" s="22"/>
      <c r="T29" s="22"/>
    </row>
    <row r="30" spans="2:25" hidden="1" x14ac:dyDescent="0.2">
      <c r="F30" s="2" t="s">
        <v>136</v>
      </c>
      <c r="G30" s="2" t="s">
        <v>137</v>
      </c>
      <c r="P30" s="22"/>
      <c r="Q30" s="22"/>
      <c r="R30" s="22"/>
      <c r="S30" s="22"/>
      <c r="T30" s="22"/>
    </row>
    <row r="31" spans="2:25" hidden="1" x14ac:dyDescent="0.2">
      <c r="F31" s="2" t="s">
        <v>138</v>
      </c>
      <c r="G31" s="2" t="s">
        <v>139</v>
      </c>
      <c r="P31" s="22"/>
      <c r="Q31" s="22"/>
      <c r="R31" s="22"/>
      <c r="S31" s="22"/>
      <c r="T31" s="22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Duarte Mena Quintero</cp:lastModifiedBy>
  <cp:lastPrinted>2025-07-01T21:48:34Z</cp:lastPrinted>
  <dcterms:created xsi:type="dcterms:W3CDTF">2011-10-26T13:45:21Z</dcterms:created>
  <dcterms:modified xsi:type="dcterms:W3CDTF">2026-07-10T18:07:10Z</dcterms:modified>
</cp:coreProperties>
</file>