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workbookPr codeName="ThisWorkbook"/>
  <mc:AlternateContent xmlns:mc="http://schemas.openxmlformats.org/markup-compatibility/2006">
    <mc:Choice Requires="x15">
      <x15ac:absPath xmlns:x15ac="http://schemas.microsoft.com/office/spreadsheetml/2010/11/ac" url="/Users/mafercastaneda/Documents/LICITACION SEGUROS - POLIZA INCIVA - JULIO 2026/DOCUMENTOS - JULIO 23 DE 2026 /PRESUPUESTO Y ESPECIFICACIONES TECNICAS /"/>
    </mc:Choice>
  </mc:AlternateContent>
  <xr:revisionPtr revIDLastSave="0" documentId="13_ncr:1_{794B1DF2-6846-9743-8888-D2034E7E00E1}" xr6:coauthVersionLast="47" xr6:coauthVersionMax="47" xr10:uidLastSave="{00000000-0000-0000-0000-000000000000}"/>
  <bookViews>
    <workbookView xWindow="0" yWindow="600" windowWidth="20740" windowHeight="17400" tabRatio="900" activeTab="3" xr2:uid="{00000000-000D-0000-FFFF-FFFF00000000}"/>
  </bookViews>
  <sheets>
    <sheet name="DMC" sheetId="1" r:id="rId1"/>
    <sheet name="VEHICULO INMOVILIZADOS" sheetId="48" state="hidden" r:id="rId2"/>
    <sheet name="MANEJO " sheetId="17" r:id="rId3"/>
    <sheet name="RCE " sheetId="14" r:id="rId4"/>
    <sheet name="AUTOS " sheetId="45" state="hidden" r:id="rId5"/>
    <sheet name="RELACION AUTOS" sheetId="79" state="hidden" r:id="rId6"/>
    <sheet name="RELACION SOAT" sheetId="63" state="hidden" r:id="rId7"/>
    <sheet name="FORMA DE PAGO" sheetId="13" state="hidden" r:id="rId8"/>
    <sheet name="INFIDELIDAD Y RIESGOS FINANCI" sheetId="70" state="hidden" r:id="rId9"/>
    <sheet name="GRUPO VIDA FUNCIONARIOS" sheetId="81" state="hidden" r:id="rId10"/>
    <sheet name="REL ASEG  (2)" sheetId="82" state="hidden" r:id="rId11"/>
    <sheet name="GRUPO VIDA OBREROS" sheetId="71" state="hidden" r:id="rId12"/>
    <sheet name="REL ASEG " sheetId="72" state="hidden" r:id="rId13"/>
    <sheet name="ACCIDENTES PERS." sheetId="73" state="hidden" r:id="rId14"/>
    <sheet name="AP ESCOLARES " sheetId="74" state="hidden" r:id="rId15"/>
    <sheet name="RC SERVIDORES" sheetId="88" r:id="rId16"/>
    <sheet name="TRANSPORTE DE VALORES" sheetId="115" r:id="rId17"/>
    <sheet name="AUTOMOVILES" sheetId="86" r:id="rId18"/>
    <sheet name="RELACION DE AUTOS" sheetId="98" r:id="rId19"/>
    <sheet name="Hoja1" sheetId="118" state="hidden" r:id="rId20"/>
    <sheet name="SERVIDORES PUBLICOS" sheetId="77" state="hidden" r:id="rId21"/>
    <sheet name="AP OBREROS" sheetId="92" state="hidden" r:id="rId22"/>
    <sheet name="VDG OBREROS" sheetId="95" state="hidden" r:id="rId23"/>
    <sheet name="VDG FUNCIONARIOS" sheetId="93" state="hidden" r:id="rId24"/>
    <sheet name="RESUMEN VIDA" sheetId="96" state="hidden" r:id="rId25"/>
    <sheet name="PROPUESTA ECONOMICA" sheetId="119" r:id="rId26"/>
  </sheets>
  <externalReferences>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___DIA1" localSheetId="9">#REF!</definedName>
    <definedName name="____DIA1" localSheetId="10">#REF!</definedName>
    <definedName name="____DIA1" localSheetId="24">#REF!</definedName>
    <definedName name="____DIA1">#REF!</definedName>
    <definedName name="____DIA2" localSheetId="9">#REF!</definedName>
    <definedName name="____DIA2" localSheetId="10">#REF!</definedName>
    <definedName name="____DIA2" localSheetId="24">#REF!</definedName>
    <definedName name="____DIA2">#REF!</definedName>
    <definedName name="____EE1" localSheetId="9">#REF!</definedName>
    <definedName name="____EE1" localSheetId="10">#REF!</definedName>
    <definedName name="____EE1" localSheetId="24">#REF!</definedName>
    <definedName name="____EE1">#REF!</definedName>
    <definedName name="____GT1" localSheetId="9">#REF!</definedName>
    <definedName name="____GT1" localSheetId="10">#REF!</definedName>
    <definedName name="____GT1" localSheetId="24">#REF!</definedName>
    <definedName name="____GT1">#REF!</definedName>
    <definedName name="____GTO1" localSheetId="9">#REF!</definedName>
    <definedName name="____GTO1" localSheetId="10">#REF!</definedName>
    <definedName name="____GTO1" localSheetId="24">#REF!</definedName>
    <definedName name="____GTO1">#REF!</definedName>
    <definedName name="____INC1" localSheetId="9">#REF!</definedName>
    <definedName name="____INC1" localSheetId="10">#REF!</definedName>
    <definedName name="____INC1" localSheetId="24">#REF!</definedName>
    <definedName name="____INC1">#REF!</definedName>
    <definedName name="____INI1" localSheetId="9">#REF!</definedName>
    <definedName name="____INI1" localSheetId="10">#REF!</definedName>
    <definedName name="____INI1" localSheetId="24">#REF!</definedName>
    <definedName name="____INI1">#REF!</definedName>
    <definedName name="____MA1" localSheetId="9">#REF!</definedName>
    <definedName name="____MA1" localSheetId="10">#REF!</definedName>
    <definedName name="____MA1" localSheetId="24">#REF!</definedName>
    <definedName name="____MA1">#REF!</definedName>
    <definedName name="____MES1" localSheetId="9">#REF!</definedName>
    <definedName name="____MES1" localSheetId="10">#REF!</definedName>
    <definedName name="____MES1" localSheetId="24">#REF!</definedName>
    <definedName name="____MES1">#REF!</definedName>
    <definedName name="____RC" localSheetId="9">#REF!</definedName>
    <definedName name="____RC" localSheetId="10">#REF!</definedName>
    <definedName name="____RC" localSheetId="24">#REF!</definedName>
    <definedName name="____RC">#REF!</definedName>
    <definedName name="___DAT1" localSheetId="9">#REF!</definedName>
    <definedName name="___DAT1" localSheetId="10">#REF!</definedName>
    <definedName name="___DAT1" localSheetId="24">#REF!</definedName>
    <definedName name="___DAT1">#REF!</definedName>
    <definedName name="___DIA1" localSheetId="9">#REF!</definedName>
    <definedName name="___DIA1" localSheetId="10">#REF!</definedName>
    <definedName name="___DIA1" localSheetId="24">#REF!</definedName>
    <definedName name="___DIA1">#REF!</definedName>
    <definedName name="___DIA2" localSheetId="9">#REF!</definedName>
    <definedName name="___DIA2" localSheetId="10">#REF!</definedName>
    <definedName name="___DIA2" localSheetId="24">#REF!</definedName>
    <definedName name="___DIA2">#REF!</definedName>
    <definedName name="___EE1" localSheetId="9">#REF!</definedName>
    <definedName name="___EE1" localSheetId="10">#REF!</definedName>
    <definedName name="___EE1" localSheetId="24">#REF!</definedName>
    <definedName name="___EE1">#REF!</definedName>
    <definedName name="___GT1" localSheetId="9">#REF!</definedName>
    <definedName name="___GT1" localSheetId="10">#REF!</definedName>
    <definedName name="___GT1" localSheetId="24">#REF!</definedName>
    <definedName name="___GT1">#REF!</definedName>
    <definedName name="___GTO1" localSheetId="9">#REF!</definedName>
    <definedName name="___GTO1" localSheetId="10">#REF!</definedName>
    <definedName name="___GTO1" localSheetId="24">#REF!</definedName>
    <definedName name="___GTO1">#REF!</definedName>
    <definedName name="___INC1" localSheetId="9">#REF!</definedName>
    <definedName name="___INC1" localSheetId="10">#REF!</definedName>
    <definedName name="___INC1" localSheetId="24">#REF!</definedName>
    <definedName name="___INC1">#REF!</definedName>
    <definedName name="___INI1" localSheetId="9">#REF!</definedName>
    <definedName name="___INI1" localSheetId="10">#REF!</definedName>
    <definedName name="___INI1" localSheetId="24">#REF!</definedName>
    <definedName name="___INI1">#REF!</definedName>
    <definedName name="___MA1" localSheetId="9">#REF!</definedName>
    <definedName name="___MA1" localSheetId="10">#REF!</definedName>
    <definedName name="___MA1" localSheetId="24">#REF!</definedName>
    <definedName name="___MA1">#REF!</definedName>
    <definedName name="___MES1" localSheetId="9">#REF!</definedName>
    <definedName name="___MES1" localSheetId="10">#REF!</definedName>
    <definedName name="___MES1" localSheetId="24">#REF!</definedName>
    <definedName name="___MES1">#REF!</definedName>
    <definedName name="___RC" localSheetId="9">#REF!</definedName>
    <definedName name="___RC" localSheetId="10">#REF!</definedName>
    <definedName name="___RC" localSheetId="24">#REF!</definedName>
    <definedName name="___RC">#REF!</definedName>
    <definedName name="__1Excel_BuiltIn_Print_Area_1_1" localSheetId="9">#REF!</definedName>
    <definedName name="__1Excel_BuiltIn_Print_Area_1_1" localSheetId="10">#REF!</definedName>
    <definedName name="__1Excel_BuiltIn_Print_Area_1_1" localSheetId="24">#REF!</definedName>
    <definedName name="__1Excel_BuiltIn_Print_Area_1_1">#REF!</definedName>
    <definedName name="__DAT1" localSheetId="9">#REF!</definedName>
    <definedName name="__DAT1" localSheetId="10">#REF!</definedName>
    <definedName name="__DAT1" localSheetId="24">#REF!</definedName>
    <definedName name="__DAT1">#REF!</definedName>
    <definedName name="__DIA1" localSheetId="9">#REF!</definedName>
    <definedName name="__DIA1" localSheetId="10">#REF!</definedName>
    <definedName name="__DIA1" localSheetId="24">#REF!</definedName>
    <definedName name="__DIA1">#REF!</definedName>
    <definedName name="__DIA2" localSheetId="9">#REF!</definedName>
    <definedName name="__DIA2" localSheetId="10">#REF!</definedName>
    <definedName name="__DIA2" localSheetId="24">#REF!</definedName>
    <definedName name="__DIA2">#REF!</definedName>
    <definedName name="__EE1" localSheetId="9">#REF!</definedName>
    <definedName name="__EE1" localSheetId="10">#REF!</definedName>
    <definedName name="__EE1" localSheetId="24">#REF!</definedName>
    <definedName name="__EE1">#REF!</definedName>
    <definedName name="__GT1" localSheetId="9">#REF!</definedName>
    <definedName name="__GT1" localSheetId="10">#REF!</definedName>
    <definedName name="__GT1" localSheetId="24">#REF!</definedName>
    <definedName name="__GT1">#REF!</definedName>
    <definedName name="__GTO1" localSheetId="9">#REF!</definedName>
    <definedName name="__GTO1" localSheetId="10">#REF!</definedName>
    <definedName name="__GTO1" localSheetId="24">#REF!</definedName>
    <definedName name="__GTO1">#REF!</definedName>
    <definedName name="__INC1" localSheetId="9">#REF!</definedName>
    <definedName name="__INC1" localSheetId="10">#REF!</definedName>
    <definedName name="__INC1" localSheetId="24">#REF!</definedName>
    <definedName name="__INC1">#REF!</definedName>
    <definedName name="__INI1" localSheetId="9">#REF!</definedName>
    <definedName name="__INI1" localSheetId="10">#REF!</definedName>
    <definedName name="__INI1" localSheetId="24">#REF!</definedName>
    <definedName name="__INI1">#REF!</definedName>
    <definedName name="__MA1" localSheetId="9">#REF!</definedName>
    <definedName name="__MA1" localSheetId="10">#REF!</definedName>
    <definedName name="__MA1" localSheetId="24">#REF!</definedName>
    <definedName name="__MA1">#REF!</definedName>
    <definedName name="__MES1" localSheetId="9">#REF!</definedName>
    <definedName name="__MES1" localSheetId="10">#REF!</definedName>
    <definedName name="__MES1" localSheetId="24">#REF!</definedName>
    <definedName name="__MES1">#REF!</definedName>
    <definedName name="__RC" localSheetId="9">#REF!</definedName>
    <definedName name="__RC" localSheetId="10">#REF!</definedName>
    <definedName name="__RC" localSheetId="24">#REF!</definedName>
    <definedName name="__RC">#REF!</definedName>
    <definedName name="_1Excel_BuiltIn_Print_Area_1_1" localSheetId="9">#REF!</definedName>
    <definedName name="_1Excel_BuiltIn_Print_Area_1_1" localSheetId="8">#REF!</definedName>
    <definedName name="_1Excel_BuiltIn_Print_Area_1_1" localSheetId="10">#REF!</definedName>
    <definedName name="_1Excel_BuiltIn_Print_Area_1_1" localSheetId="24">#REF!</definedName>
    <definedName name="_1Excel_BuiltIn_Print_Area_1_1">#REF!</definedName>
    <definedName name="_2Excel_BuiltIn_Print_Area_1_1" localSheetId="14">#REF!</definedName>
    <definedName name="_2Excel_BuiltIn_Print_Area_1_1" localSheetId="9">#REF!</definedName>
    <definedName name="_2Excel_BuiltIn_Print_Area_1_1" localSheetId="10">#REF!</definedName>
    <definedName name="_2Excel_BuiltIn_Print_Area_1_1" localSheetId="24">#REF!</definedName>
    <definedName name="_2Excel_BuiltIn_Print_Area_1_1" localSheetId="1">#REF!</definedName>
    <definedName name="_2Excel_BuiltIn_Print_Area_1_1">#REF!</definedName>
    <definedName name="_b" localSheetId="9">#REF!</definedName>
    <definedName name="_b" localSheetId="10">#REF!</definedName>
    <definedName name="_b" localSheetId="24">#REF!</definedName>
    <definedName name="_b" localSheetId="1">#REF!</definedName>
    <definedName name="_b">#REF!</definedName>
    <definedName name="_DAT1" localSheetId="9">#REF!</definedName>
    <definedName name="_DAT1" localSheetId="8">#REF!</definedName>
    <definedName name="_DAT1" localSheetId="10">#REF!</definedName>
    <definedName name="_DAT1" localSheetId="24">#REF!</definedName>
    <definedName name="_DAT1" localSheetId="1">#REF!</definedName>
    <definedName name="_DAT1">#REF!</definedName>
    <definedName name="_DIA1" localSheetId="9">#REF!</definedName>
    <definedName name="_DIA1" localSheetId="8">#REF!</definedName>
    <definedName name="_DIA1" localSheetId="10">#REF!</definedName>
    <definedName name="_DIA1" localSheetId="24">#REF!</definedName>
    <definedName name="_DIA1" localSheetId="1">#REF!</definedName>
    <definedName name="_DIA1">#REF!</definedName>
    <definedName name="_DIA2" localSheetId="9">#REF!</definedName>
    <definedName name="_DIA2" localSheetId="8">#REF!</definedName>
    <definedName name="_DIA2" localSheetId="10">#REF!</definedName>
    <definedName name="_DIA2" localSheetId="24">#REF!</definedName>
    <definedName name="_DIA2" localSheetId="1">#REF!</definedName>
    <definedName name="_DIA2">#REF!</definedName>
    <definedName name="_EE1" localSheetId="9">#REF!</definedName>
    <definedName name="_EE1" localSheetId="8">#REF!</definedName>
    <definedName name="_EE1" localSheetId="10">#REF!</definedName>
    <definedName name="_EE1" localSheetId="24">#REF!</definedName>
    <definedName name="_EE1" localSheetId="1">#REF!</definedName>
    <definedName name="_EE1">#REF!</definedName>
    <definedName name="_xlnm._FilterDatabase" localSheetId="12" hidden="1">'REL ASEG '!$A$5:$H$5</definedName>
    <definedName name="_xlnm._FilterDatabase" localSheetId="10" hidden="1">'REL ASEG  (2)'!$A$5:$H$5</definedName>
    <definedName name="_GT1" localSheetId="14">#REF!</definedName>
    <definedName name="_GT1" localSheetId="9">#REF!</definedName>
    <definedName name="_GT1" localSheetId="8">#REF!</definedName>
    <definedName name="_GT1" localSheetId="12">#REF!</definedName>
    <definedName name="_GT1" localSheetId="10">#REF!</definedName>
    <definedName name="_GT1" localSheetId="24">#REF!</definedName>
    <definedName name="_GT1" localSheetId="1">#REF!</definedName>
    <definedName name="_GT1">#REF!</definedName>
    <definedName name="_GT2" localSheetId="9">#REF!</definedName>
    <definedName name="_GT2" localSheetId="10">#REF!</definedName>
    <definedName name="_GT2" localSheetId="24">#REF!</definedName>
    <definedName name="_GT2">#REF!</definedName>
    <definedName name="_GTO1" localSheetId="14">#REF!</definedName>
    <definedName name="_GTO1" localSheetId="9">#REF!</definedName>
    <definedName name="_GTO1" localSheetId="8">#REF!</definedName>
    <definedName name="_GTO1" localSheetId="12">#REF!</definedName>
    <definedName name="_GTO1" localSheetId="10">#REF!</definedName>
    <definedName name="_GTO1" localSheetId="24">#REF!</definedName>
    <definedName name="_GTO1" localSheetId="1">#REF!</definedName>
    <definedName name="_GTO1">#REF!</definedName>
    <definedName name="_GTO11" localSheetId="9">#REF!</definedName>
    <definedName name="_GTO11" localSheetId="10">#REF!</definedName>
    <definedName name="_GTO11" localSheetId="24">#REF!</definedName>
    <definedName name="_GTO11">#REF!</definedName>
    <definedName name="_INC1" localSheetId="14">#REF!</definedName>
    <definedName name="_INC1" localSheetId="9">#REF!</definedName>
    <definedName name="_INC1" localSheetId="8">#REF!</definedName>
    <definedName name="_INC1" localSheetId="10">#REF!</definedName>
    <definedName name="_INC1" localSheetId="24">#REF!</definedName>
    <definedName name="_INC1" localSheetId="1">#REF!</definedName>
    <definedName name="_INC1">#REF!</definedName>
    <definedName name="_INI1" localSheetId="13">#REF!</definedName>
    <definedName name="_INI1" localSheetId="14">#REF!</definedName>
    <definedName name="_INI1" localSheetId="9">#REF!</definedName>
    <definedName name="_INI1" localSheetId="8">#REF!</definedName>
    <definedName name="_INI1" localSheetId="10">#REF!</definedName>
    <definedName name="_INI1" localSheetId="24">#REF!</definedName>
    <definedName name="_INI1" localSheetId="1">#REF!</definedName>
    <definedName name="_INI1">#REF!</definedName>
    <definedName name="_m" localSheetId="9">#REF!</definedName>
    <definedName name="_m" localSheetId="10">#REF!</definedName>
    <definedName name="_m" localSheetId="24">#REF!</definedName>
    <definedName name="_m" localSheetId="1">#REF!</definedName>
    <definedName name="_m">#REF!</definedName>
    <definedName name="_MA1" localSheetId="9">#REF!</definedName>
    <definedName name="_MA1" localSheetId="8">#REF!</definedName>
    <definedName name="_MA1" localSheetId="10">#REF!</definedName>
    <definedName name="_MA1" localSheetId="24">#REF!</definedName>
    <definedName name="_MA1" localSheetId="1">#REF!</definedName>
    <definedName name="_MA1">#REF!</definedName>
    <definedName name="_MES1" localSheetId="9">#REF!</definedName>
    <definedName name="_MES1" localSheetId="8">#REF!</definedName>
    <definedName name="_MES1" localSheetId="10">#REF!</definedName>
    <definedName name="_MES1" localSheetId="24">#REF!</definedName>
    <definedName name="_MES1" localSheetId="1">#REF!</definedName>
    <definedName name="_MES1">#REF!</definedName>
    <definedName name="_RC" localSheetId="9">#REF!</definedName>
    <definedName name="_RC" localSheetId="8">#REF!</definedName>
    <definedName name="_RC" localSheetId="10">#REF!</definedName>
    <definedName name="_RC" localSheetId="24">#REF!</definedName>
    <definedName name="_RC" localSheetId="1">#REF!</definedName>
    <definedName name="_RC">#REF!</definedName>
    <definedName name="_Toc124048707" localSheetId="0">DMC!#REF!</definedName>
    <definedName name="\b" localSheetId="14">#REF!</definedName>
    <definedName name="\b" localSheetId="9">#REF!</definedName>
    <definedName name="\b" localSheetId="8">#REF!</definedName>
    <definedName name="\b" localSheetId="15">#REF!</definedName>
    <definedName name="\b" localSheetId="12">#REF!</definedName>
    <definedName name="\b" localSheetId="10">#REF!</definedName>
    <definedName name="\b" localSheetId="24">#REF!</definedName>
    <definedName name="\b" localSheetId="20">#REF!</definedName>
    <definedName name="\b" localSheetId="1">#REF!</definedName>
    <definedName name="\b">#REF!</definedName>
    <definedName name="\m" localSheetId="14">#REF!</definedName>
    <definedName name="\m" localSheetId="9">#REF!</definedName>
    <definedName name="\m" localSheetId="8">#REF!</definedName>
    <definedName name="\m" localSheetId="10">#REF!</definedName>
    <definedName name="\m" localSheetId="24">#REF!</definedName>
    <definedName name="\m" localSheetId="1">#REF!</definedName>
    <definedName name="\m">#REF!</definedName>
    <definedName name="A" localSheetId="9">#REF!</definedName>
    <definedName name="A" localSheetId="8">#REF!</definedName>
    <definedName name="A" localSheetId="15">#REF!</definedName>
    <definedName name="A" localSheetId="10">#REF!</definedName>
    <definedName name="A" localSheetId="24">#REF!</definedName>
    <definedName name="A" localSheetId="20">#REF!</definedName>
    <definedName name="A" localSheetId="1">#REF!</definedName>
    <definedName name="A">#REF!</definedName>
    <definedName name="A_impresión_IM" localSheetId="9">#REF!</definedName>
    <definedName name="A_impresión_IM" localSheetId="8">#REF!</definedName>
    <definedName name="A_impresión_IM" localSheetId="10">#REF!</definedName>
    <definedName name="A_impresión_IM" localSheetId="24">#REF!</definedName>
    <definedName name="A_impresión_IM" localSheetId="1">#REF!</definedName>
    <definedName name="A_impresión_IM">#REF!</definedName>
    <definedName name="anos" localSheetId="9">#REF!</definedName>
    <definedName name="anos" localSheetId="10">#REF!</definedName>
    <definedName name="anos" localSheetId="24">#REF!</definedName>
    <definedName name="anos" localSheetId="1">#REF!</definedName>
    <definedName name="anos">#REF!</definedName>
    <definedName name="AÑO" localSheetId="9">#REF!</definedName>
    <definedName name="AÑO" localSheetId="8">#REF!</definedName>
    <definedName name="AÑO" localSheetId="10">#REF!</definedName>
    <definedName name="AÑO" localSheetId="24">#REF!</definedName>
    <definedName name="AÑO" localSheetId="1">#REF!</definedName>
    <definedName name="AÑO">#REF!</definedName>
    <definedName name="AÑO1" localSheetId="9">#REF!</definedName>
    <definedName name="AÑO1" localSheetId="8">#REF!</definedName>
    <definedName name="AÑO1" localSheetId="10">#REF!</definedName>
    <definedName name="AÑO1" localSheetId="24">#REF!</definedName>
    <definedName name="AÑO1" localSheetId="1">#REF!</definedName>
    <definedName name="AÑO1">#REF!</definedName>
    <definedName name="AÑO2" localSheetId="9">#REF!</definedName>
    <definedName name="AÑO2" localSheetId="8">#REF!</definedName>
    <definedName name="AÑO2" localSheetId="10">#REF!</definedName>
    <definedName name="AÑO2" localSheetId="24">#REF!</definedName>
    <definedName name="AÑO2" localSheetId="1">#REF!</definedName>
    <definedName name="AÑO2">#REF!</definedName>
    <definedName name="APC" localSheetId="13">#REF!</definedName>
    <definedName name="APC" localSheetId="14">#REF!</definedName>
    <definedName name="APC" localSheetId="9">#REF!</definedName>
    <definedName name="APC" localSheetId="11">#REF!</definedName>
    <definedName name="APC" localSheetId="8">#REF!</definedName>
    <definedName name="APC" localSheetId="10">#REF!</definedName>
    <definedName name="APC" localSheetId="24">#REF!</definedName>
    <definedName name="APC" localSheetId="1">#REF!</definedName>
    <definedName name="APC">#REF!</definedName>
    <definedName name="APCOLECTIVO" localSheetId="9">#REF!</definedName>
    <definedName name="APCOLECTIVO" localSheetId="10">#REF!</definedName>
    <definedName name="APCOLECTIVO" localSheetId="24">#REF!</definedName>
    <definedName name="APCOLECTIVO" localSheetId="1">#REF!</definedName>
    <definedName name="APCOLECTIVO">#REF!</definedName>
    <definedName name="APESCOLAR" localSheetId="9">#REF!</definedName>
    <definedName name="APESCOLAR" localSheetId="10">#REF!</definedName>
    <definedName name="APESCOLAR" localSheetId="24">#REF!</definedName>
    <definedName name="APESCOLAR" localSheetId="1">#REF!</definedName>
    <definedName name="APESCOLAR">#REF!</definedName>
    <definedName name="_xlnm.Print_Area" localSheetId="13">'ACCIDENTES PERS.'!$A$1:$F$51</definedName>
    <definedName name="_xlnm.Print_Area" localSheetId="14">'AP ESCOLARES '!$A$1:$F$63</definedName>
    <definedName name="_xlnm.Print_Area" localSheetId="17">AUTOMOVILES!$B$1:$O$83</definedName>
    <definedName name="_xlnm.Print_Area" localSheetId="4">'AUTOS '!$A$1:$N$93</definedName>
    <definedName name="_xlnm.Print_Area" localSheetId="0">DMC!$B$1:$E$161</definedName>
    <definedName name="_xlnm.Print_Area" localSheetId="9">'GRUPO VIDA FUNCIONARIOS'!$A$1:$F$65</definedName>
    <definedName name="_xlnm.Print_Area" localSheetId="11">'GRUPO VIDA OBREROS'!$A$1:$F$65</definedName>
    <definedName name="_xlnm.Print_Area" localSheetId="8">'INFIDELIDAD Y RIESGOS FINANCI'!$A$1:$E$78</definedName>
    <definedName name="_xlnm.Print_Area" localSheetId="2">'MANEJO '!$B$1:$G$59</definedName>
    <definedName name="_xlnm.Print_Area" localSheetId="25">'PROPUESTA ECONOMICA'!$A$3:$D$28</definedName>
    <definedName name="_xlnm.Print_Area" localSheetId="15">'RC SERVIDORES'!$B$1:$G$76</definedName>
    <definedName name="_xlnm.Print_Area" localSheetId="3">'RCE '!$B$1:$G$100</definedName>
    <definedName name="_xlnm.Print_Area" localSheetId="10">'REL ASEG  (2)'!$A$1:$H$470</definedName>
    <definedName name="_xlnm.Print_Area" localSheetId="18">'RELACION DE AUTOS'!$B$2:$R$8</definedName>
    <definedName name="_xlnm.Print_Area" localSheetId="16">'TRANSPORTE DE VALORES'!$B$1:$G$57</definedName>
    <definedName name="ASEG" localSheetId="13">[1]CTA_NETA!#REF!</definedName>
    <definedName name="ASEG" localSheetId="14">[1]CTA_NETA!#REF!</definedName>
    <definedName name="ASEG" localSheetId="4">[1]CTA_NETA!#REF!</definedName>
    <definedName name="ASEG" localSheetId="9">[1]CTA_NETA!#REF!</definedName>
    <definedName name="ASEG" localSheetId="11">[1]CTA_NETA!#REF!</definedName>
    <definedName name="ASEG" localSheetId="12">[1]CTA_NETA!#REF!</definedName>
    <definedName name="ASEG" localSheetId="10">[1]CTA_NETA!#REF!</definedName>
    <definedName name="ASEG" localSheetId="24">[1]CTA_NETA!#REF!</definedName>
    <definedName name="ASEG" localSheetId="1">[1]CTA_NETA!#REF!</definedName>
    <definedName name="ASEG">[1]CTA_NETA!#REF!</definedName>
    <definedName name="AU" localSheetId="14">#REF!</definedName>
    <definedName name="AU" localSheetId="4">#REF!</definedName>
    <definedName name="AU" localSheetId="9">#REF!</definedName>
    <definedName name="AU" localSheetId="8">#REF!</definedName>
    <definedName name="AU" localSheetId="15">#REF!</definedName>
    <definedName name="AU" localSheetId="12">#REF!</definedName>
    <definedName name="AU" localSheetId="10">#REF!</definedName>
    <definedName name="AU" localSheetId="24">#REF!</definedName>
    <definedName name="AU" localSheetId="20">#REF!</definedName>
    <definedName name="AU" localSheetId="1">#REF!</definedName>
    <definedName name="AU">#REF!</definedName>
    <definedName name="B" localSheetId="14">#REF!</definedName>
    <definedName name="B" localSheetId="9">#REF!</definedName>
    <definedName name="B" localSheetId="8">#REF!</definedName>
    <definedName name="B" localSheetId="12">#REF!</definedName>
    <definedName name="B" localSheetId="10">#REF!</definedName>
    <definedName name="B" localSheetId="24">#REF!</definedName>
    <definedName name="B" localSheetId="1">#REF!</definedName>
    <definedName name="B">#REF!</definedName>
    <definedName name="BASE" localSheetId="14">#REF!</definedName>
    <definedName name="BASE" localSheetId="9">#REF!</definedName>
    <definedName name="BASE" localSheetId="8">#REF!</definedName>
    <definedName name="BASE" localSheetId="10">#REF!</definedName>
    <definedName name="BASE" localSheetId="24">#REF!</definedName>
    <definedName name="BASE" localSheetId="1">#REF!</definedName>
    <definedName name="BASE">#REF!</definedName>
    <definedName name="BBB" localSheetId="9">#REF!</definedName>
    <definedName name="BBB" localSheetId="8">#REF!</definedName>
    <definedName name="BBB" localSheetId="10">#REF!</definedName>
    <definedName name="BBB" localSheetId="24">#REF!</definedName>
    <definedName name="BBB" localSheetId="1">#REF!</definedName>
    <definedName name="BBB">#REF!</definedName>
    <definedName name="CASCO1" localSheetId="9">#REF!</definedName>
    <definedName name="CASCO1" localSheetId="10">#REF!</definedName>
    <definedName name="CASCO1" localSheetId="24">#REF!</definedName>
    <definedName name="CASCO1" localSheetId="1">#REF!</definedName>
    <definedName name="CASCO1">#REF!</definedName>
    <definedName name="COLECTIVO" localSheetId="9">#REF!</definedName>
    <definedName name="COLECTIVO" localSheetId="10">#REF!</definedName>
    <definedName name="COLECTIVO" localSheetId="24">#REF!</definedName>
    <definedName name="COLECTIVO" localSheetId="1">#REF!</definedName>
    <definedName name="COLECTIVO">#REF!</definedName>
    <definedName name="COLECTIVOS" localSheetId="9">#REF!</definedName>
    <definedName name="COLECTIVOS" localSheetId="10">#REF!</definedName>
    <definedName name="COLECTIVOS" localSheetId="24">#REF!</definedName>
    <definedName name="COLECTIVOS" localSheetId="1">#REF!</definedName>
    <definedName name="COLECTIVOS">#REF!</definedName>
    <definedName name="COM" localSheetId="9">#REF!</definedName>
    <definedName name="COM" localSheetId="8">#REF!</definedName>
    <definedName name="COM" localSheetId="10">#REF!</definedName>
    <definedName name="COM" localSheetId="24">#REF!</definedName>
    <definedName name="COM" localSheetId="1">#REF!</definedName>
    <definedName name="COM">#REF!</definedName>
    <definedName name="CONS" localSheetId="9">#REF!</definedName>
    <definedName name="CONS" localSheetId="8">#REF!</definedName>
    <definedName name="CONS" localSheetId="10">#REF!</definedName>
    <definedName name="CONS" localSheetId="24">#REF!</definedName>
    <definedName name="CONS" localSheetId="1">#REF!</definedName>
    <definedName name="CONS">#REF!</definedName>
    <definedName name="CONS1" localSheetId="9">#REF!</definedName>
    <definedName name="CONS1" localSheetId="8">#REF!</definedName>
    <definedName name="CONS1" localSheetId="10">#REF!</definedName>
    <definedName name="CONS1" localSheetId="24">#REF!</definedName>
    <definedName name="CONS1" localSheetId="1">#REF!</definedName>
    <definedName name="CONS1">#REF!</definedName>
    <definedName name="CRITE" localSheetId="9">#REF!</definedName>
    <definedName name="CRITE" localSheetId="8">#REF!</definedName>
    <definedName name="CRITE" localSheetId="10">#REF!</definedName>
    <definedName name="CRITE" localSheetId="24">#REF!</definedName>
    <definedName name="CRITE" localSheetId="1">#REF!</definedName>
    <definedName name="CRITE">#REF!</definedName>
    <definedName name="CU" localSheetId="9">#REF!</definedName>
    <definedName name="CU" localSheetId="8">#REF!</definedName>
    <definedName name="CU" localSheetId="10">#REF!</definedName>
    <definedName name="CU" localSheetId="24">#REF!</definedName>
    <definedName name="CU" localSheetId="1">#REF!</definedName>
    <definedName name="CU">#REF!</definedName>
    <definedName name="DATOS" localSheetId="9">#REF!</definedName>
    <definedName name="DATOS" localSheetId="8">#REF!</definedName>
    <definedName name="DATOS" localSheetId="10">#REF!</definedName>
    <definedName name="DATOS" localSheetId="24">#REF!</definedName>
    <definedName name="DATOS" localSheetId="1">#REF!</definedName>
    <definedName name="DATOS">#REF!</definedName>
    <definedName name="DATOS1" localSheetId="9">#REF!</definedName>
    <definedName name="DATOS1" localSheetId="8">#REF!</definedName>
    <definedName name="DATOS1" localSheetId="10">#REF!</definedName>
    <definedName name="DATOS1" localSheetId="24">#REF!</definedName>
    <definedName name="DATOS1" localSheetId="1">#REF!</definedName>
    <definedName name="DATOS1">#REF!</definedName>
    <definedName name="DATOS11" localSheetId="9">#REF!</definedName>
    <definedName name="DATOS11" localSheetId="8">#REF!</definedName>
    <definedName name="DATOS11" localSheetId="10">#REF!</definedName>
    <definedName name="DATOS11" localSheetId="24">#REF!</definedName>
    <definedName name="DATOS11" localSheetId="1">#REF!</definedName>
    <definedName name="DATOS11">#REF!</definedName>
    <definedName name="DIA" localSheetId="9">#REF!</definedName>
    <definedName name="DIA" localSheetId="8">#REF!</definedName>
    <definedName name="DIA" localSheetId="10">#REF!</definedName>
    <definedName name="DIA" localSheetId="24">#REF!</definedName>
    <definedName name="DIA" localSheetId="1">#REF!</definedName>
    <definedName name="DIA">#REF!</definedName>
    <definedName name="DIRECTORES" localSheetId="14">#REF!</definedName>
    <definedName name="DIRECTORES" localSheetId="9">#REF!</definedName>
    <definedName name="DIRECTORES" localSheetId="11">#REF!</definedName>
    <definedName name="DIRECTORES" localSheetId="8">#REF!</definedName>
    <definedName name="DIRECTORES" localSheetId="10">#REF!</definedName>
    <definedName name="DIRECTORES" localSheetId="24">#REF!</definedName>
    <definedName name="DIRECTORES" localSheetId="1">#REF!</definedName>
    <definedName name="DIRECTORES">#REF!</definedName>
    <definedName name="DIS" localSheetId="9">#REF!</definedName>
    <definedName name="DIS" localSheetId="8">#REF!</definedName>
    <definedName name="DIS" localSheetId="10">#REF!</definedName>
    <definedName name="DIS" localSheetId="24">#REF!</definedName>
    <definedName name="DIS" localSheetId="1">#REF!</definedName>
    <definedName name="DIS">#REF!</definedName>
    <definedName name="DVD" localSheetId="9">#REF!</definedName>
    <definedName name="DVD" localSheetId="8">#REF!</definedName>
    <definedName name="DVD" localSheetId="10">#REF!</definedName>
    <definedName name="DVD" localSheetId="24">#REF!</definedName>
    <definedName name="DVD" localSheetId="1">#REF!</definedName>
    <definedName name="DVD">#REF!</definedName>
    <definedName name="EE" localSheetId="9">#REF!</definedName>
    <definedName name="EE" localSheetId="8">#REF!</definedName>
    <definedName name="EE" localSheetId="10">#REF!</definedName>
    <definedName name="EE" localSheetId="24">#REF!</definedName>
    <definedName name="EE" localSheetId="1">#REF!</definedName>
    <definedName name="EE">#REF!</definedName>
    <definedName name="Excel_BuiltIn__FilterDatabase_7" localSheetId="9">#REF!</definedName>
    <definedName name="Excel_BuiltIn__FilterDatabase_7" localSheetId="10">#REF!</definedName>
    <definedName name="Excel_BuiltIn__FilterDatabase_7" localSheetId="24">#REF!</definedName>
    <definedName name="Excel_BuiltIn__FilterDatabase_7" localSheetId="1">#REF!</definedName>
    <definedName name="Excel_BuiltIn__FilterDatabase_7">#REF!</definedName>
    <definedName name="Excel_BuiltIn_Print_Area_2" localSheetId="9">#REF!</definedName>
    <definedName name="Excel_BuiltIn_Print_Area_2" localSheetId="10">#REF!</definedName>
    <definedName name="Excel_BuiltIn_Print_Area_2" localSheetId="24">#REF!</definedName>
    <definedName name="Excel_BuiltIn_Print_Area_2" localSheetId="1">#REF!</definedName>
    <definedName name="Excel_BuiltIn_Print_Area_2">#REF!</definedName>
    <definedName name="g" localSheetId="14">#REF!</definedName>
    <definedName name="g" localSheetId="9">#REF!</definedName>
    <definedName name="g" localSheetId="11">#REF!</definedName>
    <definedName name="g" localSheetId="8">#REF!</definedName>
    <definedName name="g" localSheetId="10">#REF!</definedName>
    <definedName name="g" localSheetId="24">#REF!</definedName>
    <definedName name="g" localSheetId="1">#REF!</definedName>
    <definedName name="g">#REF!</definedName>
    <definedName name="GILDARDO" localSheetId="9">#REF!</definedName>
    <definedName name="GILDARDO" localSheetId="8">#REF!</definedName>
    <definedName name="GILDARDO" localSheetId="10">#REF!</definedName>
    <definedName name="GILDARDO" localSheetId="24">#REF!</definedName>
    <definedName name="GILDARDO" localSheetId="1">#REF!</definedName>
    <definedName name="GILDARDO">#REF!</definedName>
    <definedName name="GT" localSheetId="9">#REF!</definedName>
    <definedName name="GT" localSheetId="8">#REF!</definedName>
    <definedName name="GT" localSheetId="10">#REF!</definedName>
    <definedName name="GT" localSheetId="24">#REF!</definedName>
    <definedName name="GT" localSheetId="1">#REF!</definedName>
    <definedName name="GT">#REF!</definedName>
    <definedName name="GTO" localSheetId="9">#REF!</definedName>
    <definedName name="GTO" localSheetId="8">#REF!</definedName>
    <definedName name="GTO" localSheetId="10">#REF!</definedName>
    <definedName name="GTO" localSheetId="24">#REF!</definedName>
    <definedName name="GTO" localSheetId="1">#REF!</definedName>
    <definedName name="GTO">#REF!</definedName>
    <definedName name="INC" localSheetId="9">#REF!</definedName>
    <definedName name="INC" localSheetId="8">#REF!</definedName>
    <definedName name="INC" localSheetId="10">#REF!</definedName>
    <definedName name="INC" localSheetId="24">#REF!</definedName>
    <definedName name="INC" localSheetId="1">#REF!</definedName>
    <definedName name="INC">#REF!</definedName>
    <definedName name="INI" localSheetId="13">[1]CTA_NETA!#REF!</definedName>
    <definedName name="INI" localSheetId="14">[1]CTA_NETA!#REF!</definedName>
    <definedName name="INI" localSheetId="9">[1]CTA_NETA!#REF!</definedName>
    <definedName name="INI" localSheetId="10">[1]CTA_NETA!#REF!</definedName>
    <definedName name="INI" localSheetId="24">[1]CTA_NETA!#REF!</definedName>
    <definedName name="INI" localSheetId="1">[1]CTA_NETA!#REF!</definedName>
    <definedName name="INI">[1]CTA_NETA!#REF!</definedName>
    <definedName name="irf" localSheetId="9">#REF!</definedName>
    <definedName name="irf" localSheetId="10">#REF!</definedName>
    <definedName name="irf" localSheetId="24">#REF!</definedName>
    <definedName name="irf">#REF!</definedName>
    <definedName name="JA" localSheetId="14">#REF!</definedName>
    <definedName name="JA" localSheetId="4">#REF!</definedName>
    <definedName name="JA" localSheetId="9">#REF!</definedName>
    <definedName name="JA" localSheetId="15">#REF!</definedName>
    <definedName name="JA" localSheetId="12">#REF!</definedName>
    <definedName name="JA" localSheetId="10">#REF!</definedName>
    <definedName name="JA" localSheetId="24">#REF!</definedName>
    <definedName name="JA" localSheetId="20">#REF!</definedName>
    <definedName name="JA" localSheetId="1">#REF!</definedName>
    <definedName name="JA">#REF!</definedName>
    <definedName name="LC" localSheetId="14">#REF!</definedName>
    <definedName name="LC" localSheetId="4">#REF!</definedName>
    <definedName name="LC" localSheetId="9">#REF!</definedName>
    <definedName name="LC" localSheetId="8">#REF!</definedName>
    <definedName name="LC" localSheetId="12">#REF!</definedName>
    <definedName name="LC" localSheetId="10">#REF!</definedName>
    <definedName name="LC" localSheetId="24">#REF!</definedName>
    <definedName name="LC" localSheetId="1">#REF!</definedName>
    <definedName name="LC">#REF!</definedName>
    <definedName name="LC_" localSheetId="14">#REF!</definedName>
    <definedName name="LC_" localSheetId="9">#REF!</definedName>
    <definedName name="LC_" localSheetId="8">#REF!</definedName>
    <definedName name="LC_" localSheetId="10">#REF!</definedName>
    <definedName name="LC_" localSheetId="24">#REF!</definedName>
    <definedName name="LC_" localSheetId="1">#REF!</definedName>
    <definedName name="LC_">#REF!</definedName>
    <definedName name="M" localSheetId="9">#REF!</definedName>
    <definedName name="M" localSheetId="8">#REF!</definedName>
    <definedName name="M" localSheetId="10">#REF!</definedName>
    <definedName name="M" localSheetId="24">#REF!</definedName>
    <definedName name="M" localSheetId="1">#REF!</definedName>
    <definedName name="M">#REF!</definedName>
    <definedName name="MA" localSheetId="9">#REF!</definedName>
    <definedName name="MA" localSheetId="8">#REF!</definedName>
    <definedName name="MA" localSheetId="10">#REF!</definedName>
    <definedName name="MA" localSheetId="24">#REF!</definedName>
    <definedName name="MA" localSheetId="1">#REF!</definedName>
    <definedName name="MA">#REF!</definedName>
    <definedName name="MARCA" localSheetId="8">[2]VALIDACIONES!$L$2:$L$362</definedName>
    <definedName name="MARCA" localSheetId="24">[3]VALIDACIONES!$L$2:$L$362</definedName>
    <definedName name="MARCA">[2]VALIDACIONES!$L$2:$L$362</definedName>
    <definedName name="MEN" localSheetId="13">#REF!</definedName>
    <definedName name="MEN" localSheetId="14">#REF!</definedName>
    <definedName name="MEN" localSheetId="9">#REF!</definedName>
    <definedName name="MEN" localSheetId="11">#REF!</definedName>
    <definedName name="MEN" localSheetId="8">#REF!</definedName>
    <definedName name="MEN" localSheetId="12">#REF!</definedName>
    <definedName name="MEN" localSheetId="10">#REF!</definedName>
    <definedName name="MEN" localSheetId="24">#REF!</definedName>
    <definedName name="MEN" localSheetId="1">#REF!</definedName>
    <definedName name="MEN">#REF!</definedName>
    <definedName name="MENU" localSheetId="9">#REF!</definedName>
    <definedName name="MENU" localSheetId="8">#REF!</definedName>
    <definedName name="MENU" localSheetId="10">#REF!</definedName>
    <definedName name="MENU" localSheetId="24">#REF!</definedName>
    <definedName name="MENU" localSheetId="1">#REF!</definedName>
    <definedName name="MENU">#REF!</definedName>
    <definedName name="MENU1" localSheetId="9">#REF!</definedName>
    <definedName name="MENU1" localSheetId="8">#REF!</definedName>
    <definedName name="MENU1" localSheetId="10">#REF!</definedName>
    <definedName name="MENU1" localSheetId="24">#REF!</definedName>
    <definedName name="MENU1" localSheetId="1">#REF!</definedName>
    <definedName name="MENU1">#REF!</definedName>
    <definedName name="MES" localSheetId="9">#REF!</definedName>
    <definedName name="MES" localSheetId="8">#REF!</definedName>
    <definedName name="MES" localSheetId="10">#REF!</definedName>
    <definedName name="MES" localSheetId="24">#REF!</definedName>
    <definedName name="MES" localSheetId="1">#REF!</definedName>
    <definedName name="MES">#REF!</definedName>
    <definedName name="MO" localSheetId="9">#REF!</definedName>
    <definedName name="MO" localSheetId="8">#REF!</definedName>
    <definedName name="MO" localSheetId="10">#REF!</definedName>
    <definedName name="MO" localSheetId="24">#REF!</definedName>
    <definedName name="MO" localSheetId="1">#REF!</definedName>
    <definedName name="MO">#REF!</definedName>
    <definedName name="OLE_LINK1" localSheetId="9">'GRUPO VIDA FUNCIONARIOS'!$A$62</definedName>
    <definedName name="OLE_LINK1" localSheetId="11">'GRUPO VIDA OBREROS'!$A$62</definedName>
    <definedName name="PERFIL" localSheetId="14">#REF!</definedName>
    <definedName name="PERFIL" localSheetId="9">#REF!</definedName>
    <definedName name="PERFIL" localSheetId="8">#REF!</definedName>
    <definedName name="PERFIL" localSheetId="12">#REF!</definedName>
    <definedName name="PERFIL" localSheetId="10">#REF!</definedName>
    <definedName name="PERFIL" localSheetId="24">#REF!</definedName>
    <definedName name="PERFIL" localSheetId="1">#REF!</definedName>
    <definedName name="PERFIL">#REF!</definedName>
    <definedName name="personas" localSheetId="14">#REF!</definedName>
    <definedName name="personas" localSheetId="9">#REF!</definedName>
    <definedName name="personas" localSheetId="12">#REF!</definedName>
    <definedName name="personas" localSheetId="10">#REF!</definedName>
    <definedName name="personas" localSheetId="24">#REF!</definedName>
    <definedName name="personas" localSheetId="1">#REF!</definedName>
    <definedName name="personas">#REF!</definedName>
    <definedName name="PRESENTA" localSheetId="14">#REF!</definedName>
    <definedName name="PRESENTA" localSheetId="9">#REF!</definedName>
    <definedName name="PRESENTA" localSheetId="8">#REF!</definedName>
    <definedName name="PRESENTA" localSheetId="10">#REF!</definedName>
    <definedName name="PRESENTA" localSheetId="24">#REF!</definedName>
    <definedName name="PRESENTA" localSheetId="1">#REF!</definedName>
    <definedName name="PRESENTA">#REF!</definedName>
    <definedName name="psiquiatricorc" localSheetId="14">#REF!</definedName>
    <definedName name="psiquiatricorc" localSheetId="9">#REF!</definedName>
    <definedName name="psiquiatricorc" localSheetId="11">#REF!</definedName>
    <definedName name="psiquiatricorc" localSheetId="8">#REF!</definedName>
    <definedName name="psiquiatricorc" localSheetId="10">#REF!</definedName>
    <definedName name="psiquiatricorc" localSheetId="24">#REF!</definedName>
    <definedName name="psiquiatricorc" localSheetId="1">#REF!</definedName>
    <definedName name="psiquiatricorc">#REF!</definedName>
    <definedName name="RAMOS" localSheetId="9">#REF!</definedName>
    <definedName name="RAMOS" localSheetId="8">#REF!</definedName>
    <definedName name="RAMOS" localSheetId="10">#REF!</definedName>
    <definedName name="RAMOS" localSheetId="24">#REF!</definedName>
    <definedName name="RAMOS" localSheetId="1">#REF!</definedName>
    <definedName name="RAMOS">#REF!</definedName>
    <definedName name="RANGOS" localSheetId="9">#REF!</definedName>
    <definedName name="RANGOS" localSheetId="8">#REF!</definedName>
    <definedName name="RANGOS" localSheetId="10">#REF!</definedName>
    <definedName name="RANGOS" localSheetId="24">#REF!</definedName>
    <definedName name="RANGOS" localSheetId="1">#REF!</definedName>
    <definedName name="RANGOS">#REF!</definedName>
    <definedName name="RANGOSS" localSheetId="9">#REF!</definedName>
    <definedName name="RANGOSS" localSheetId="10">#REF!</definedName>
    <definedName name="RANGOSS" localSheetId="24">#REF!</definedName>
    <definedName name="RANGOSS" localSheetId="1">#REF!</definedName>
    <definedName name="RANGOSS">#REF!</definedName>
    <definedName name="RM" localSheetId="9">#REF!</definedName>
    <definedName name="RM" localSheetId="8">#REF!</definedName>
    <definedName name="RM" localSheetId="10">#REF!</definedName>
    <definedName name="RM" localSheetId="24">#REF!</definedName>
    <definedName name="RM" localSheetId="1">#REF!</definedName>
    <definedName name="RM">#REF!</definedName>
    <definedName name="ROTURA" localSheetId="9">#REF!</definedName>
    <definedName name="ROTURA" localSheetId="8">#REF!</definedName>
    <definedName name="ROTURA" localSheetId="10">#REF!</definedName>
    <definedName name="ROTURA" localSheetId="24">#REF!</definedName>
    <definedName name="ROTURA" localSheetId="1">#REF!</definedName>
    <definedName name="ROTURA">#REF!</definedName>
    <definedName name="ST" localSheetId="9">#REF!</definedName>
    <definedName name="ST" localSheetId="8">#REF!</definedName>
    <definedName name="ST" localSheetId="10">#REF!</definedName>
    <definedName name="ST" localSheetId="24">#REF!</definedName>
    <definedName name="ST" localSheetId="1">#REF!</definedName>
    <definedName name="ST">#REF!</definedName>
    <definedName name="TAB" localSheetId="9">#REF!</definedName>
    <definedName name="TAB" localSheetId="8">#REF!</definedName>
    <definedName name="TAB" localSheetId="10">#REF!</definedName>
    <definedName name="TAB" localSheetId="24">#REF!</definedName>
    <definedName name="TAB" localSheetId="1">#REF!</definedName>
    <definedName name="TAB">#REF!</definedName>
    <definedName name="TABLA" localSheetId="9">#REF!</definedName>
    <definedName name="TABLA" localSheetId="8">#REF!</definedName>
    <definedName name="TABLA" localSheetId="10">#REF!</definedName>
    <definedName name="TABLA" localSheetId="24">#REF!</definedName>
    <definedName name="TABLA" localSheetId="1">#REF!</definedName>
    <definedName name="TABLA">#REF!</definedName>
    <definedName name="TIPO" localSheetId="8">[2]VALIDACIONES!$F$2:$F$21</definedName>
    <definedName name="TIPO" localSheetId="24">[3]VALIDACIONES!$F$2:$F$21</definedName>
    <definedName name="TIPO">[2]VALIDACIONES!$F$2:$F$21</definedName>
    <definedName name="_xlnm.Print_Titles" localSheetId="13">'ACCIDENTES PERS.'!$2:$8</definedName>
    <definedName name="_xlnm.Print_Titles" localSheetId="14">'AP ESCOLARES '!$2:$8</definedName>
    <definedName name="_xlnm.Print_Titles" localSheetId="4">'AUTOS '!$2:$9</definedName>
    <definedName name="_xlnm.Print_Titles" localSheetId="0">DMC!$2:$8</definedName>
    <definedName name="_xlnm.Print_Titles" localSheetId="9">'GRUPO VIDA FUNCIONARIOS'!$2:$8</definedName>
    <definedName name="_xlnm.Print_Titles" localSheetId="11">'GRUPO VIDA OBREROS'!$2:$8</definedName>
    <definedName name="_xlnm.Print_Titles" localSheetId="8">'INFIDELIDAD Y RIESGOS FINANCI'!$1:$8</definedName>
    <definedName name="_xlnm.Print_Titles" localSheetId="2">'MANEJO '!$1:$8</definedName>
    <definedName name="_xlnm.Print_Titles" localSheetId="3">'RCE '!$2:$9</definedName>
    <definedName name="_xlnm.Print_Titles" localSheetId="1">'VEHICULO INMOVILIZADOS'!$1:$9</definedName>
    <definedName name="TR" localSheetId="14">#REF!</definedName>
    <definedName name="TR" localSheetId="9">#REF!</definedName>
    <definedName name="TR" localSheetId="8">#REF!</definedName>
    <definedName name="TR" localSheetId="15">#REF!</definedName>
    <definedName name="TR" localSheetId="12">#REF!</definedName>
    <definedName name="TR" localSheetId="10">#REF!</definedName>
    <definedName name="TR" localSheetId="24">#REF!</definedName>
    <definedName name="TR" localSheetId="20">#REF!</definedName>
    <definedName name="TR" localSheetId="1">#REF!</definedName>
    <definedName name="TR">#REF!</definedName>
    <definedName name="TRC" localSheetId="14">#REF!</definedName>
    <definedName name="TRC" localSheetId="9">#REF!</definedName>
    <definedName name="TRC" localSheetId="8">#REF!</definedName>
    <definedName name="TRC" localSheetId="12">#REF!</definedName>
    <definedName name="TRC" localSheetId="10">#REF!</definedName>
    <definedName name="TRC" localSheetId="24">#REF!</definedName>
    <definedName name="TRC" localSheetId="1">#REF!</definedName>
    <definedName name="TRC">#REF!</definedName>
    <definedName name="TTO" localSheetId="14">#REF!</definedName>
    <definedName name="TTO" localSheetId="9">#REF!</definedName>
    <definedName name="TTO" localSheetId="8">#REF!</definedName>
    <definedName name="TTO" localSheetId="10">#REF!</definedName>
    <definedName name="TTO" localSheetId="24">#REF!</definedName>
    <definedName name="TTO" localSheetId="1">#REF!</definedName>
    <definedName name="TTO">#REF!</definedName>
    <definedName name="valores">"$#REF!.$A$1:$CG$31"</definedName>
    <definedName name="VCV" localSheetId="14">#REF!</definedName>
    <definedName name="VCV" localSheetId="9">#REF!</definedName>
    <definedName name="VCV" localSheetId="8">#REF!</definedName>
    <definedName name="VCV" localSheetId="15">#REF!</definedName>
    <definedName name="VCV" localSheetId="12">#REF!</definedName>
    <definedName name="VCV" localSheetId="10">#REF!</definedName>
    <definedName name="VCV" localSheetId="24">#REF!</definedName>
    <definedName name="VCV" localSheetId="20">#REF!</definedName>
    <definedName name="VCV" localSheetId="1">#REF!</definedName>
    <definedName name="VCV">#REF!</definedName>
    <definedName name="vida" localSheetId="14">#REF!</definedName>
    <definedName name="vida" localSheetId="9">#REF!</definedName>
    <definedName name="vida" localSheetId="12">#REF!</definedName>
    <definedName name="vida" localSheetId="10">#REF!</definedName>
    <definedName name="vida" localSheetId="24">#REF!</definedName>
    <definedName name="vida" localSheetId="1">#REF!</definedName>
    <definedName name="vida">#REF!</definedName>
    <definedName name="XXXX" localSheetId="14">#REF!</definedName>
    <definedName name="XXXX" localSheetId="9">#REF!</definedName>
    <definedName name="XXXX" localSheetId="10">#REF!</definedName>
    <definedName name="XXXX" localSheetId="24">#REF!</definedName>
    <definedName name="XXXX" localSheetId="1">#REF!</definedName>
    <definedName name="XXXX">#REF!</definedName>
    <definedName name="XXXXXXX" localSheetId="9">#REF!</definedName>
    <definedName name="XXXXXXX" localSheetId="10">#REF!</definedName>
    <definedName name="XXXXXXX" localSheetId="24">#REF!</definedName>
    <definedName name="XXXXXXX" localSheetId="1">#REF!</definedName>
    <definedName name="XXXX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17" l="1"/>
  <c r="E18" i="17"/>
  <c r="E17" i="17"/>
  <c r="C35" i="1" l="1"/>
  <c r="G53" i="115"/>
  <c r="C2" i="115"/>
  <c r="C8" i="115"/>
  <c r="C5" i="115"/>
  <c r="C5" i="88"/>
  <c r="C2" i="88"/>
  <c r="C3" i="88" s="1"/>
  <c r="C59" i="14"/>
  <c r="B59" i="14"/>
  <c r="C29" i="17"/>
  <c r="B29" i="17"/>
  <c r="C8" i="86"/>
  <c r="C5" i="86"/>
  <c r="C2" i="86"/>
  <c r="C4" i="86" s="1"/>
  <c r="C8" i="88"/>
  <c r="C8" i="14"/>
  <c r="C8" i="17"/>
  <c r="E143" i="1"/>
  <c r="C3" i="86"/>
  <c r="H24" i="86"/>
  <c r="H25" i="86"/>
  <c r="O30" i="86"/>
  <c r="O31" i="86"/>
  <c r="O32" i="86" s="1"/>
  <c r="M8" i="98"/>
  <c r="L18" i="86" s="1"/>
  <c r="G71" i="88"/>
  <c r="G39" i="14"/>
  <c r="G40" i="14" s="1"/>
  <c r="G41" i="14" s="1"/>
  <c r="G20" i="17"/>
  <c r="G92" i="14"/>
  <c r="D13" i="96"/>
  <c r="B12" i="96"/>
  <c r="B11" i="96"/>
  <c r="F16" i="95"/>
  <c r="C11" i="96"/>
  <c r="E11" i="96" s="1"/>
  <c r="C15" i="95"/>
  <c r="E11" i="95"/>
  <c r="B5" i="95"/>
  <c r="F16" i="93"/>
  <c r="C10" i="96" s="1"/>
  <c r="C15" i="93"/>
  <c r="E11" i="93"/>
  <c r="C11" i="93"/>
  <c r="C12" i="93" s="1"/>
  <c r="C13" i="93" s="1"/>
  <c r="C14" i="93" s="1"/>
  <c r="B10" i="96"/>
  <c r="B5" i="93"/>
  <c r="B5" i="92"/>
  <c r="B2" i="92"/>
  <c r="F16" i="92"/>
  <c r="C12" i="96" s="1"/>
  <c r="E12" i="96" s="1"/>
  <c r="F75" i="77"/>
  <c r="F74" i="77"/>
  <c r="F73" i="77"/>
  <c r="F72" i="77"/>
  <c r="F71" i="77"/>
  <c r="F70" i="77"/>
  <c r="F69" i="77"/>
  <c r="F68" i="77"/>
  <c r="F67" i="77"/>
  <c r="F66" i="77"/>
  <c r="F65" i="77"/>
  <c r="F64" i="77"/>
  <c r="F63" i="77"/>
  <c r="F62" i="77"/>
  <c r="F61" i="77"/>
  <c r="F60" i="77"/>
  <c r="F59" i="77"/>
  <c r="F58" i="77"/>
  <c r="C15" i="71"/>
  <c r="G472" i="82"/>
  <c r="C15" i="81"/>
  <c r="H25" i="81"/>
  <c r="K471" i="82"/>
  <c r="K470" i="82"/>
  <c r="G471" i="82"/>
  <c r="C11" i="81" s="1"/>
  <c r="C12" i="81" s="1"/>
  <c r="C13" i="81" s="1"/>
  <c r="C14" i="81" s="1"/>
  <c r="N84" i="45"/>
  <c r="N85" i="45"/>
  <c r="N86" i="45"/>
  <c r="N87" i="45"/>
  <c r="N83" i="45"/>
  <c r="B5" i="81"/>
  <c r="K163" i="79"/>
  <c r="B5" i="77"/>
  <c r="B3" i="77"/>
  <c r="A7" i="77"/>
  <c r="B4" i="77"/>
  <c r="C12" i="74"/>
  <c r="C13" i="74" s="1"/>
  <c r="C14" i="74" s="1"/>
  <c r="B5" i="74"/>
  <c r="B2" i="74"/>
  <c r="B4" i="74" s="1"/>
  <c r="B5" i="73"/>
  <c r="B2" i="73"/>
  <c r="I55" i="72"/>
  <c r="G55" i="72"/>
  <c r="H43" i="72"/>
  <c r="H42" i="72"/>
  <c r="H41" i="72"/>
  <c r="H40" i="72"/>
  <c r="H39" i="72"/>
  <c r="H38" i="72"/>
  <c r="H37" i="72"/>
  <c r="H36" i="72"/>
  <c r="H35" i="72"/>
  <c r="H34" i="72"/>
  <c r="H33" i="72"/>
  <c r="H32" i="72"/>
  <c r="H31" i="72"/>
  <c r="H29" i="72"/>
  <c r="H28" i="72"/>
  <c r="H27" i="72"/>
  <c r="H26" i="72"/>
  <c r="H25" i="72"/>
  <c r="H24" i="72"/>
  <c r="H23" i="72"/>
  <c r="H22" i="72"/>
  <c r="H21" i="72"/>
  <c r="H20" i="72"/>
  <c r="H19" i="72"/>
  <c r="H18" i="72"/>
  <c r="H17" i="72"/>
  <c r="H16" i="72"/>
  <c r="H15" i="72"/>
  <c r="H14" i="72"/>
  <c r="H13" i="72"/>
  <c r="H12" i="72"/>
  <c r="H11" i="72"/>
  <c r="H10" i="72"/>
  <c r="H9" i="72"/>
  <c r="H8" i="72"/>
  <c r="H7" i="72"/>
  <c r="H6" i="72"/>
  <c r="H44" i="72" s="1"/>
  <c r="B5" i="71"/>
  <c r="A29" i="70"/>
  <c r="A26" i="70"/>
  <c r="G27" i="45"/>
  <c r="G26" i="45"/>
  <c r="B4" i="45"/>
  <c r="B3" i="45"/>
  <c r="D37" i="14"/>
  <c r="D32" i="14"/>
  <c r="H162" i="63"/>
  <c r="A4" i="48"/>
  <c r="A3" i="48"/>
  <c r="E32" i="14"/>
  <c r="D17" i="17"/>
  <c r="D18" i="17" s="1"/>
  <c r="C2" i="14"/>
  <c r="C3" i="14" s="1"/>
  <c r="C5" i="14"/>
  <c r="C5" i="17"/>
  <c r="C4" i="1"/>
  <c r="C4" i="115" s="1"/>
  <c r="C3" i="1"/>
  <c r="C3" i="115" s="1"/>
  <c r="E37" i="14"/>
  <c r="A2" i="13"/>
  <c r="C36" i="1"/>
  <c r="C37" i="1"/>
  <c r="D19" i="17" l="1"/>
  <c r="C4" i="88"/>
  <c r="E10" i="96"/>
  <c r="E13" i="96" s="1"/>
  <c r="C13" i="96"/>
  <c r="C2" i="17"/>
  <c r="G21" i="17"/>
  <c r="G22" i="17" s="1"/>
  <c r="B3" i="74"/>
  <c r="B21" i="119" l="1"/>
  <c r="C3" i="17"/>
  <c r="C4" i="17"/>
  <c r="D21" i="119" l="1"/>
  <c r="C21" i="119"/>
</calcChain>
</file>

<file path=xl/sharedStrings.xml><?xml version="1.0" encoding="utf-8"?>
<sst xmlns="http://schemas.openxmlformats.org/spreadsheetml/2006/main" count="5354" uniqueCount="2581">
  <si>
    <t>Proteccion Patrimonial</t>
  </si>
  <si>
    <t>Si ampara, excluye motos, públicos y pesados</t>
  </si>
  <si>
    <t>Autos 4.%</t>
  </si>
  <si>
    <t>RAMO</t>
  </si>
  <si>
    <t>Incendio y explosión</t>
  </si>
  <si>
    <t xml:space="preserve">TOMADOR: </t>
  </si>
  <si>
    <t xml:space="preserve">ASEGURADO : </t>
  </si>
  <si>
    <t xml:space="preserve">BENEFICIARIO: </t>
  </si>
  <si>
    <t>NIT</t>
  </si>
  <si>
    <t>RAMO Y POLIZA No.</t>
  </si>
  <si>
    <t>VIGENCIA</t>
  </si>
  <si>
    <t>BIENES ASEGURADOS</t>
  </si>
  <si>
    <t>VALOR ASEGURADO</t>
  </si>
  <si>
    <t>Tasa</t>
  </si>
  <si>
    <t>PRIMA NETA ACTUAL</t>
  </si>
  <si>
    <t>TASA</t>
  </si>
  <si>
    <t>Rotura de maquinaria</t>
  </si>
  <si>
    <t>DEDUCIBLES</t>
  </si>
  <si>
    <t>- EL SEGUNDO A 30 DIAS</t>
  </si>
  <si>
    <t>- EL TERCERO A 60 DIAS, EL CUAL NO DEBEN EXCEDER LOS 60 DIAS A PARTIR DE LA VIGENCIA DE LA POLIZA</t>
  </si>
  <si>
    <t>FINANCIACION CON LA COMPAÑÍA DE SEGUROS</t>
  </si>
  <si>
    <t>TERMINOS</t>
  </si>
  <si>
    <t>- 20% DE CUOTA INICIAL (APLICADO SOBRE LA PRIMA TOTAL)</t>
  </si>
  <si>
    <t>- EL SALDO A 10 CUOTAS MAXIMO</t>
  </si>
  <si>
    <t>PERSONA NATURAL</t>
  </si>
  <si>
    <t>- VALOR MINIMO A FINANCIAR $400.000</t>
  </si>
  <si>
    <t>- SOLICITUD DE CREDITO</t>
  </si>
  <si>
    <t>- CARTA DE DESEMBOLSO</t>
  </si>
  <si>
    <t>- FOTOCOPIA DE LA CEDULA DE CIUDADANIA</t>
  </si>
  <si>
    <t>- FOTOCOPIA DE LA POLIZA</t>
  </si>
  <si>
    <t>PERSONAL JURIDICA</t>
  </si>
  <si>
    <t>- VALOR MINIMO A FINANCIAR $2.000.000</t>
  </si>
  <si>
    <t>- FOTOCOPIA DEL NIT</t>
  </si>
  <si>
    <t>- FOTOCOPIA DE LA CEDULA DE CIUDADANIA DEL REPRESENTANTE LEGAL</t>
  </si>
  <si>
    <t>- CERTIFICADO DE CAMARA DE COMERCIO NO MAYOR A 45 DIAS DE EXPEDIDO</t>
  </si>
  <si>
    <t>ALTERNATIVAS DE PAGO</t>
  </si>
  <si>
    <t>FORMA PARTE INTEGRAL DE LA COTIZACION DE LA POLIZA DE DAÑO MATERIAL</t>
  </si>
  <si>
    <t>CONTADO</t>
  </si>
  <si>
    <t>EFECTIVO</t>
  </si>
  <si>
    <t>CHEQUE</t>
  </si>
  <si>
    <t>TARJETA DE CREDITO</t>
  </si>
  <si>
    <t>CONVENDIO DE PAGO A 60 DIAS</t>
  </si>
  <si>
    <t>1. CONVENIO ESCRITO CON COMPROMISO DE PAGO EL LAS FECHAS INDICADAS A CONTINUACION.</t>
  </si>
  <si>
    <t>2.GIRO DE 3 CHEQUES  ASI:</t>
  </si>
  <si>
    <t>- EL PRIMERO AL DIA DE LA EXPEDICION DE LA POLIZA</t>
  </si>
  <si>
    <t>DIRECCION UBICACIÓN RIESGOS</t>
  </si>
  <si>
    <t>TOMADOR</t>
  </si>
  <si>
    <t>INTERES ASEGURADO</t>
  </si>
  <si>
    <t>COBERTURAS</t>
  </si>
  <si>
    <t>EVENTO</t>
  </si>
  <si>
    <t>AMPAROS</t>
  </si>
  <si>
    <t>Empleados no identificados</t>
  </si>
  <si>
    <t>AUTOMOVILES</t>
  </si>
  <si>
    <t>INTERES Y BIENES ASEGURADOS</t>
  </si>
  <si>
    <t xml:space="preserve">Vehículos propiedad del asegurado </t>
  </si>
  <si>
    <t>Daños a bienes de terceros</t>
  </si>
  <si>
    <t>Lesiones o muerte a una persona</t>
  </si>
  <si>
    <t>Lesiones o muerte a dos o más personas</t>
  </si>
  <si>
    <t>Vlr comercial fasecolda+ accesorios</t>
  </si>
  <si>
    <t>Si ampara</t>
  </si>
  <si>
    <t>No ampara</t>
  </si>
  <si>
    <t>Furgones 6%</t>
  </si>
  <si>
    <t>Autos 3.5%</t>
  </si>
  <si>
    <t>Perdida Total para Daños</t>
  </si>
  <si>
    <t>Perdida Parcial para Daños</t>
  </si>
  <si>
    <t>Perdida Total para Hurto</t>
  </si>
  <si>
    <t>Perdida Parcial para Hurto</t>
  </si>
  <si>
    <t>Terremoto</t>
  </si>
  <si>
    <t>Asistencia Juridica Penal</t>
  </si>
  <si>
    <t>Asistencia Juridica Civil</t>
  </si>
  <si>
    <t>MARCA</t>
  </si>
  <si>
    <t>CLASE</t>
  </si>
  <si>
    <t>MODELO</t>
  </si>
  <si>
    <t>TOTAL</t>
  </si>
  <si>
    <t>SUBTOTAL</t>
  </si>
  <si>
    <t>IVA</t>
  </si>
  <si>
    <t xml:space="preserve">TOTAL </t>
  </si>
  <si>
    <t xml:space="preserve">PRIMA NETA </t>
  </si>
  <si>
    <t>PRIMA NETA</t>
  </si>
  <si>
    <t xml:space="preserve">PRIMA TOTAL </t>
  </si>
  <si>
    <t xml:space="preserve">Rc en exceso </t>
  </si>
  <si>
    <t>S / N / D</t>
  </si>
  <si>
    <t xml:space="preserve">CLAUSULAS  PARTICULARES SOLICITADAS:  Indicar con una S si es aceptada, con una N si es negada, con una D si es aceptada con desviacion, para lo cual debe estipular en el formato de desviaciones el texto propuesto.  </t>
  </si>
  <si>
    <t xml:space="preserve">S/ N / D </t>
  </si>
  <si>
    <t>Sustracción con violencia y sin violencia</t>
  </si>
  <si>
    <t xml:space="preserve">AMPAROS ADICIONALES SUBLIMITADOS </t>
  </si>
  <si>
    <t>PROPUESTA ASEGURADORA</t>
  </si>
  <si>
    <t>DEDUCIBLES MINIMOS REQUERIDOS</t>
  </si>
  <si>
    <t xml:space="preserve">Seguro de Responsabilidad Civil Extracontractual, </t>
  </si>
  <si>
    <t>Falsificación, Delitos contra la</t>
  </si>
  <si>
    <t>Administración Pública, Delitos contra</t>
  </si>
  <si>
    <t>el patrimonio economico, alcances fiscales</t>
  </si>
  <si>
    <t xml:space="preserve">Gastos de Rendiciòn y reconstrucciòn de cuentas </t>
  </si>
  <si>
    <t>Se  amparan a las entidades estatales aseguradas contra los riesgos que impliquen menoscabode fondos y bienes, causados por sus empleados en el ejercicio de los cargos amparados, por actos que se tipifiquen como delitos contra la administración pública o fallos con responsabilidad fiscal, siempre y cuando hecho sea cometido dentro de la vigencia de la póliza.</t>
  </si>
  <si>
    <t>CAJAS MENORES</t>
  </si>
  <si>
    <t>Protecciòn de Depósitos bancarios</t>
  </si>
  <si>
    <t>Empleados de firma especializada y temporales, cooperativas y empresas asociativas</t>
  </si>
  <si>
    <t>OBJETO</t>
  </si>
  <si>
    <t>LIMITE ASEGURADO</t>
  </si>
  <si>
    <t xml:space="preserve">PRIMA ANUAL </t>
  </si>
  <si>
    <t>Territorio Colombiano</t>
  </si>
  <si>
    <t>Predios, labores y operaciones.</t>
  </si>
  <si>
    <t>IMPOVENTAS</t>
  </si>
  <si>
    <t>TOTAL IMPOVENTAS</t>
  </si>
  <si>
    <t xml:space="preserve">Automoviles </t>
  </si>
  <si>
    <t>VALOR ASEGURADO MINIMO REQUERIDO</t>
  </si>
  <si>
    <t>PROPUESTA ASEGURADORA PARA RCE</t>
  </si>
  <si>
    <t>V/r Comercial guia fasecolda + accesorios no originales</t>
  </si>
  <si>
    <t>Responsabilidad Civil Extracontractual : (Cubre el lucro cesante y el daño moral)</t>
  </si>
  <si>
    <t xml:space="preserve">COBERTURAS OBLIGATORIAS </t>
  </si>
  <si>
    <t xml:space="preserve">Sin aplicación del deducible </t>
  </si>
  <si>
    <t xml:space="preserve">PRIMA </t>
  </si>
  <si>
    <t>PRIMA</t>
  </si>
  <si>
    <t xml:space="preserve"> Parqueaderos</t>
  </si>
  <si>
    <t>Terremoto, temblor, erupcion volcanica</t>
  </si>
  <si>
    <t xml:space="preserve">Equipo Electronico-Equipo movil y portatil </t>
  </si>
  <si>
    <t>Hurto de dinero en efectivo dentro y fuera de caja fuerte</t>
  </si>
  <si>
    <t>ASEGURADO</t>
  </si>
  <si>
    <t>BENEFICIARIO</t>
  </si>
  <si>
    <t xml:space="preserve"> Ascensores, montacargas, escaleras automáticas</t>
  </si>
  <si>
    <t xml:space="preserve"> Bienes bajo cuidado tenencia y control </t>
  </si>
  <si>
    <t xml:space="preserve"> Responsabilidad Civil Cruzada</t>
  </si>
  <si>
    <t xml:space="preserve"> DOMICILIO</t>
  </si>
  <si>
    <t xml:space="preserve">. RESTABLECIMIENTO AUTOMATICO DEL VALOR ASEGURADO   POR SINIESTRO PARA LA COBERTURA DE RCE: </t>
  </si>
  <si>
    <t>TODO RIESGO DANO MATERIAL</t>
  </si>
  <si>
    <t>PROPUESTA CIA</t>
  </si>
  <si>
    <t>REGISTRO SUPERBANCARIA - POLIZA: ANEXAR CONDICIONADO Y TEXTOS DE CLAUSULAS</t>
  </si>
  <si>
    <t>SE AMPARAN LOS CIMIENTOS - Incluido dentro del valor asegurable.</t>
  </si>
  <si>
    <t>MAQUINARIA , HERRAMIENTAS, EQUIPO MOVIL Y PORTATIL FUERA DE LOS PREDIOS.</t>
  </si>
  <si>
    <t>CONDICIONES ESPECIALES OBLIGATORIAS</t>
  </si>
  <si>
    <t xml:space="preserve"> CONDICIONES ESPECIALES OBLIGATORIAS</t>
  </si>
  <si>
    <t xml:space="preserve"> CLAUSULAS PARTICULARES  OPCIONALES REQUERIDAS</t>
  </si>
  <si>
    <t xml:space="preserve">CLAUSULAS PARTICULARES SOLICITADAS :Si la clausula es aceptada anotar una S, si es negada una N o si es aceptada con desviacion, indicar en el formato de desviaciones el texto propuesto. </t>
  </si>
  <si>
    <t xml:space="preserve">LA COBERTURA DE RESPONSABILIDAD CIVIL EXTRACONTRACTUAL  AMPARA LOS PERJUICIOS PATRIMONIALES Y EXTRAPATRIMONIALES (  DAÑO MORAL, LUCRO CESANTE Y PERJUICIO DE DAÑO EN LA VIDA RELACION. </t>
  </si>
  <si>
    <t>OBJETO DEL SEGURO</t>
  </si>
  <si>
    <t>COBERTURAS SUBLIMITADAS</t>
  </si>
  <si>
    <t>DEDUCIBLES REQUERIDOS</t>
  </si>
  <si>
    <t>NO APLICACION  DE DEMERITO PARA REBOBINADO O NUCLEOS  DE EQUIPO ELECTRONICO Y/O ELECTRICO</t>
  </si>
  <si>
    <t xml:space="preserve"> CLAUSULAS PARTICULARES Y CONDICIONES ESPECIALES OBLIGATORIAS</t>
  </si>
  <si>
    <t>TERREMOTO, TEMBLOR Y ERUPCION VOLCANICA, MAREMOTO, TSUNAMI : SE AMPARA AL 100% MENOS EL DEDUCIBLE RESPECTIVO</t>
  </si>
  <si>
    <r>
      <rPr>
        <b/>
        <sz val="12"/>
        <rFont val="Arial"/>
        <family val="2"/>
      </rPr>
      <t xml:space="preserve"> ACUERDO PARA AJUSTE EN CASO DE SINIESTRO:</t>
    </r>
    <r>
      <rPr>
        <sz val="12"/>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</si>
  <si>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rPr>
        <b/>
        <sz val="12"/>
        <rFont val="Arial"/>
        <family val="2"/>
      </rPr>
      <t xml:space="preserve"> NOMBRAMIENTO DE AJUSTADOR:</t>
    </r>
    <r>
      <rPr>
        <sz val="12"/>
        <rFont val="Arial"/>
        <family val="2"/>
      </rPr>
      <t xml:space="preserve">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</si>
  <si>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t>COBERTURA OBLIGATORIA</t>
  </si>
  <si>
    <t>PARA LOS SIGUIENTES AMPAROS ADICIONALES SUBLIMITADOS NO HAY APLICACIÓN DE DEDUCIBLE- OBLIGATORIA</t>
  </si>
  <si>
    <t xml:space="preserve">NOTA: SE DEBE DILIGENCIAR UNICAMENTE LA PARTE SOMBREADA EN GRIS. LAS DEMAS AREAS DEL CUADRO NO DEBEN SER MODIFICADAS   </t>
  </si>
  <si>
    <t xml:space="preserve">NOTA: SE DEBE DILIGENCIAR UNICAMENTE LA PARTE SOMBREADA EN GRIS. LAS DEMAS AREAS DEL CUADRO NO DEBEN SER MODIFICADAS  </t>
  </si>
  <si>
    <t xml:space="preserve">Ver Relacion Anexo No. xxxx  </t>
  </si>
  <si>
    <t>DETERMINACION DEL COSTO DEL SEGURO  CON TASA UNICA APLICABLE A LAS NUEVAS INCLUSIONES: El oferente debe  presentar su oferta bajo tasa unica y acepta la aplicacion de las mismas para nuevas inclusiones de vehiculos.</t>
  </si>
  <si>
    <t>CLAUSULAS PARTICULARES OPCIONALES REQUERIDAS</t>
  </si>
  <si>
    <t xml:space="preserve">CLAUSULAS PARTICULARES OPCIONALES  REQUERIDAS </t>
  </si>
  <si>
    <t>Queda expresamente declarado y convenido que la ASEGURADORA, indemnizara  los danos o perdidas causados por Derrumbes, caida de piedras, rocas, avalancha, aluvion, danos subitos de carretera, de tuneles, puentes,  o caida de estos.</t>
  </si>
  <si>
    <t>COBERTURAS  Y CONDICIONES MINIMAS REQUERIDAS OBLIGATORIAS</t>
  </si>
  <si>
    <t xml:space="preserve">La posesion, el uso el mantenimiento de los predios en los cuales se desarrolla la actividad propia del asegurado. </t>
  </si>
  <si>
    <t>Las operaciones  que lleve a Cabo el asegurado en los predios  asegurados y donde desarrolle su actividad.</t>
  </si>
  <si>
    <t>Las actividades que razonablemente  forman parte del riesgo asegurado y que son inherentes al desarrollo del giro normal de su actividad.</t>
  </si>
  <si>
    <t>Uso de maquina y equipos de trabajo de carque, descarque y transporte dentro y/o fuera de  los predios del asegurado.</t>
  </si>
  <si>
    <t>Avisos y vallas instalados por el asegurado</t>
  </si>
  <si>
    <t>Participacion del asegurado en ferias y exposiciones nacionales.</t>
  </si>
  <si>
    <t>Posesion y uso de depositos, tanques, y tuberias dentro de los predios asegurados;</t>
  </si>
  <si>
    <t>viajes dentro del territorio nacional  de los representantes, directores y empleados al servicio del asegurado, en funciones  inherentes al desarrollo de las actividades propias del asegurado.</t>
  </si>
  <si>
    <t>Viajes al exterior realizados por los representantes, directores y empleados al servicio del asegurado, en funciones inherentes al desarrollo de las actividades propias del asegurado.</t>
  </si>
  <si>
    <t>Errores de punteria cometidos por vigilantes y/o celadores en el desempeno de sus funciones.</t>
  </si>
  <si>
    <t>Responsabilidad civil extracontractual  de personal de empresas de Seguridad.  Opera en exceso de la poliza contratada, por dicha empresa</t>
  </si>
  <si>
    <t xml:space="preserve"> Responsabilidad civil extracontractual por  DAÑOS A CABLES Y/O TUBERIAS SUBTERRANEAS EXISTENTES</t>
  </si>
  <si>
    <t>CONDICIONES MINIMAS REQUERIDAS OBLIGATORIAS</t>
  </si>
  <si>
    <t xml:space="preserve">MUNICIPIO DE PALMIRA </t>
  </si>
  <si>
    <t>891.380.007-3</t>
  </si>
  <si>
    <t>Contratistas y/o subcontratistas independientes</t>
  </si>
  <si>
    <t xml:space="preserve">Patronal </t>
  </si>
  <si>
    <t>Gastos medicos</t>
  </si>
  <si>
    <t>Gastos de Transporte por perdidas totales Daños $50.000 DIARIOS X 60 DIAS</t>
  </si>
  <si>
    <t>Gastos de Transporte por perdidas total  Hurto $50.000 DIARIOS X 60 DIAS</t>
  </si>
  <si>
    <t>Asistencia en Viaje (excluido motos)</t>
  </si>
  <si>
    <t>1000 SMMLV</t>
  </si>
  <si>
    <t>PAGO DE INDEMNIZACION DIRECTAMENTE A CONTRATISTAS Y PROVEEDORES:</t>
  </si>
  <si>
    <t>CASA CARCEL</t>
  </si>
  <si>
    <t>PAGO POR RESPONSABILIDAD CIVIL CON BASE EN MANIFIESTA DE CULPABILIDAD</t>
  </si>
  <si>
    <t>PAGO DE LA INDEMNIZACION PARA PERDIDAS PARCIALES, MEDIANTE REPARACION</t>
  </si>
  <si>
    <t>IHT19A</t>
  </si>
  <si>
    <t>MOTOCICLETA</t>
  </si>
  <si>
    <t>VESPA</t>
  </si>
  <si>
    <t>ANTIGUO IDEMA PATIOS</t>
  </si>
  <si>
    <t>PENDIENTE CONDONACION DE IMPUESTOS</t>
  </si>
  <si>
    <t>PATIOS</t>
  </si>
  <si>
    <t>IHT20A</t>
  </si>
  <si>
    <t xml:space="preserve">PIAGGIO </t>
  </si>
  <si>
    <t>IHT23A</t>
  </si>
  <si>
    <t>IHT27A</t>
  </si>
  <si>
    <t>OOK065</t>
  </si>
  <si>
    <t xml:space="preserve">CAMIONETA </t>
  </si>
  <si>
    <t>DOBLE CABINA</t>
  </si>
  <si>
    <t>SECRETARIA DE MOVILIDAD</t>
  </si>
  <si>
    <t>MAL ESTADO</t>
  </si>
  <si>
    <t>IHT24A</t>
  </si>
  <si>
    <t>IHT28A</t>
  </si>
  <si>
    <t>IGZ63A</t>
  </si>
  <si>
    <t>HONDA</t>
  </si>
  <si>
    <t>SIN PENDIENTE</t>
  </si>
  <si>
    <t>IHT15A</t>
  </si>
  <si>
    <t>SOTANO CAMP</t>
  </si>
  <si>
    <t>IHT22A</t>
  </si>
  <si>
    <t>PIAGGIO</t>
  </si>
  <si>
    <t>IHT25A</t>
  </si>
  <si>
    <t>IHT30A</t>
  </si>
  <si>
    <t>IHL47A</t>
  </si>
  <si>
    <t>MP001</t>
  </si>
  <si>
    <t>MP002</t>
  </si>
  <si>
    <t>POLICIA NACIONAL PALMIRA</t>
  </si>
  <si>
    <t>VP025</t>
  </si>
  <si>
    <t xml:space="preserve">YAMAHA </t>
  </si>
  <si>
    <t>IHT34A</t>
  </si>
  <si>
    <t>IHT29A</t>
  </si>
  <si>
    <t>TALLER MUNICIPAL</t>
  </si>
  <si>
    <t>IHT17A</t>
  </si>
  <si>
    <t>PIAGGIO VESPA</t>
  </si>
  <si>
    <t>IHT18A</t>
  </si>
  <si>
    <t>PIAGIO VESPA</t>
  </si>
  <si>
    <t>IHT32A</t>
  </si>
  <si>
    <t>IHT33A</t>
  </si>
  <si>
    <t>IHL48A</t>
  </si>
  <si>
    <t>OOE163</t>
  </si>
  <si>
    <t>CAMPERO</t>
  </si>
  <si>
    <t>TOYOYA LANCRUISE</t>
  </si>
  <si>
    <t>TALLER DEL MUNICIPIO</t>
  </si>
  <si>
    <t xml:space="preserve">MAL ESTADO </t>
  </si>
  <si>
    <t>TALLERES DEL MUNICIPIO</t>
  </si>
  <si>
    <t>VP014</t>
  </si>
  <si>
    <t>SUZUKI</t>
  </si>
  <si>
    <t>CHATARRA</t>
  </si>
  <si>
    <t>OOK121</t>
  </si>
  <si>
    <t>MAZDA</t>
  </si>
  <si>
    <t>DEVUELTO POR LA POLICIA</t>
  </si>
  <si>
    <t>NO FUNCIONA</t>
  </si>
  <si>
    <t>VP018</t>
  </si>
  <si>
    <t>MOTOCICLETAS</t>
  </si>
  <si>
    <t>ON6789</t>
  </si>
  <si>
    <t>VOLQUETA</t>
  </si>
  <si>
    <t>MERCBENZVP199</t>
  </si>
  <si>
    <t>SCRIA. OBRAS PUBLICAS</t>
  </si>
  <si>
    <t>PROPEITARIO - GOBERNACION</t>
  </si>
  <si>
    <t>OOK017</t>
  </si>
  <si>
    <t>CHEVROLET</t>
  </si>
  <si>
    <t>PENDIENTE LEASING</t>
  </si>
  <si>
    <t>VP204</t>
  </si>
  <si>
    <t>MERC-BENZ</t>
  </si>
  <si>
    <t>VPO20</t>
  </si>
  <si>
    <t>SUZUKI TS 125</t>
  </si>
  <si>
    <t>SCRIA. TRANSITO OPERATIVA</t>
  </si>
  <si>
    <t>OOK062</t>
  </si>
  <si>
    <t>MITSUBISCHI</t>
  </si>
  <si>
    <t>MANTENIMIENTO</t>
  </si>
  <si>
    <t>CONCEJO MPAL</t>
  </si>
  <si>
    <t>IHL40A</t>
  </si>
  <si>
    <t xml:space="preserve"> OBRAS PUBLICAS</t>
  </si>
  <si>
    <t>IHT14A</t>
  </si>
  <si>
    <t>OBRAS PUBLICAS - INSPECTOR</t>
  </si>
  <si>
    <t>IHT31A</t>
  </si>
  <si>
    <t>PLANEACION - INSPECTORES</t>
  </si>
  <si>
    <t>IHT26A</t>
  </si>
  <si>
    <t>DIVISION CIVIL - INSPECTOR</t>
  </si>
  <si>
    <t>IHT21A</t>
  </si>
  <si>
    <t>SERVICIOS ADMON.  SUPERVISOR DE VIGILANCIA</t>
  </si>
  <si>
    <t>IHT16A</t>
  </si>
  <si>
    <t>SERVICIOS ADMON  - TECNICO TELEFONOS</t>
  </si>
  <si>
    <t>OOE119</t>
  </si>
  <si>
    <t>AMBULANCIA</t>
  </si>
  <si>
    <t>DOGGE</t>
  </si>
  <si>
    <t>XXX</t>
  </si>
  <si>
    <t>XXXXXXXX</t>
  </si>
  <si>
    <t>IIL02A</t>
  </si>
  <si>
    <t>YAMAHA</t>
  </si>
  <si>
    <t>IIL03A</t>
  </si>
  <si>
    <t>IJC32A</t>
  </si>
  <si>
    <t xml:space="preserve"> MOTICICLETA</t>
  </si>
  <si>
    <t>DEVUELTO AL MUNICIPIO</t>
  </si>
  <si>
    <t>VPO31</t>
  </si>
  <si>
    <t>HONDA XL</t>
  </si>
  <si>
    <t>C0MODATO DPTO</t>
  </si>
  <si>
    <t>VP022</t>
  </si>
  <si>
    <t>OOK130</t>
  </si>
  <si>
    <t>CAMIONETA</t>
  </si>
  <si>
    <t xml:space="preserve">MAZDA </t>
  </si>
  <si>
    <t>OOK108</t>
  </si>
  <si>
    <t>OOK124</t>
  </si>
  <si>
    <t>OOK086</t>
  </si>
  <si>
    <t>OOK147</t>
  </si>
  <si>
    <t>OOK049</t>
  </si>
  <si>
    <t>OOK094</t>
  </si>
  <si>
    <t>CHEVROLEV.</t>
  </si>
  <si>
    <t>OOK149</t>
  </si>
  <si>
    <t xml:space="preserve">CHEVROLET </t>
  </si>
  <si>
    <t>OOK165</t>
  </si>
  <si>
    <t>OOK170</t>
  </si>
  <si>
    <t>OOK171</t>
  </si>
  <si>
    <t>MICROBUS</t>
  </si>
  <si>
    <t>OOK156</t>
  </si>
  <si>
    <t>OOK148</t>
  </si>
  <si>
    <t>OOK158</t>
  </si>
  <si>
    <t>OOK146</t>
  </si>
  <si>
    <t>CHEVROLET LUV</t>
  </si>
  <si>
    <t>OOK082</t>
  </si>
  <si>
    <t>MITSUBISHI</t>
  </si>
  <si>
    <t>OOK084</t>
  </si>
  <si>
    <t>OOK064</t>
  </si>
  <si>
    <t>MISSUBISHI</t>
  </si>
  <si>
    <t>OOK116</t>
  </si>
  <si>
    <t>KIA</t>
  </si>
  <si>
    <t>OOK083</t>
  </si>
  <si>
    <t>IJY66A</t>
  </si>
  <si>
    <t>IJY67A</t>
  </si>
  <si>
    <t>IJY68A</t>
  </si>
  <si>
    <t>IJY69A</t>
  </si>
  <si>
    <t>IJY70A</t>
  </si>
  <si>
    <t>IJY71A</t>
  </si>
  <si>
    <t>IJY72A</t>
  </si>
  <si>
    <t>IJY73A</t>
  </si>
  <si>
    <t>IJY74A</t>
  </si>
  <si>
    <t>OOK140</t>
  </si>
  <si>
    <t>NISSAN</t>
  </si>
  <si>
    <t>OOK142</t>
  </si>
  <si>
    <t>OOK168</t>
  </si>
  <si>
    <t>OOK143</t>
  </si>
  <si>
    <t>OOK144</t>
  </si>
  <si>
    <t>OOK150</t>
  </si>
  <si>
    <t>OOK139</t>
  </si>
  <si>
    <t>OOK164</t>
  </si>
  <si>
    <t>CAI MOVIL</t>
  </si>
  <si>
    <t>IJM93A</t>
  </si>
  <si>
    <t>IJM94A</t>
  </si>
  <si>
    <t>IJM95A</t>
  </si>
  <si>
    <t>IJM96A</t>
  </si>
  <si>
    <t>IJM97A</t>
  </si>
  <si>
    <t>IJM98A</t>
  </si>
  <si>
    <t>IJM99A</t>
  </si>
  <si>
    <t>IJN01A</t>
  </si>
  <si>
    <t>IJN02A</t>
  </si>
  <si>
    <t>IJN03A</t>
  </si>
  <si>
    <t>IJN04A</t>
  </si>
  <si>
    <t>IJN05A</t>
  </si>
  <si>
    <t>IJN06A</t>
  </si>
  <si>
    <t>IHL44A</t>
  </si>
  <si>
    <t>ZZT01C</t>
  </si>
  <si>
    <t>AKT</t>
  </si>
  <si>
    <t>ZZT02C</t>
  </si>
  <si>
    <t>ZZT03C</t>
  </si>
  <si>
    <t>ZZT04C</t>
  </si>
  <si>
    <t>ZZT05C</t>
  </si>
  <si>
    <t>ZZT06C</t>
  </si>
  <si>
    <t>ZZT07C</t>
  </si>
  <si>
    <t>ZZT08C</t>
  </si>
  <si>
    <t>ZZT09C</t>
  </si>
  <si>
    <t>ZZT10C</t>
  </si>
  <si>
    <t>ZZT11C</t>
  </si>
  <si>
    <t>ZZT12C</t>
  </si>
  <si>
    <t>ZZT13C</t>
  </si>
  <si>
    <t>ZZT14C</t>
  </si>
  <si>
    <t>ZZT15C</t>
  </si>
  <si>
    <t>ZZT16C</t>
  </si>
  <si>
    <t>ZZT17C</t>
  </si>
  <si>
    <t>ZZT18C</t>
  </si>
  <si>
    <t>ZZT19C</t>
  </si>
  <si>
    <t>ZZT20C</t>
  </si>
  <si>
    <t>ZZT21C</t>
  </si>
  <si>
    <t>ZZT22C</t>
  </si>
  <si>
    <t>ZZT23C</t>
  </si>
  <si>
    <t>ZZT24C</t>
  </si>
  <si>
    <t>ZZT25C</t>
  </si>
  <si>
    <t>ZZT26C</t>
  </si>
  <si>
    <t>ZZT27C</t>
  </si>
  <si>
    <t>ZZT28C</t>
  </si>
  <si>
    <t>ZZT29C</t>
  </si>
  <si>
    <t>ZZT30C</t>
  </si>
  <si>
    <t>ZZT31C</t>
  </si>
  <si>
    <t>ZZT32C</t>
  </si>
  <si>
    <t>ZZT33C</t>
  </si>
  <si>
    <t>ZZT34C</t>
  </si>
  <si>
    <t>ZZT35C</t>
  </si>
  <si>
    <t>ZZT36C</t>
  </si>
  <si>
    <t>ZZT37C</t>
  </si>
  <si>
    <t>ZZT38C</t>
  </si>
  <si>
    <t>ZZT39C</t>
  </si>
  <si>
    <t>ZZT40C</t>
  </si>
  <si>
    <t>ZZT41C</t>
  </si>
  <si>
    <t>ZZT42C</t>
  </si>
  <si>
    <t>ZZT43C</t>
  </si>
  <si>
    <t>ZZT44C</t>
  </si>
  <si>
    <t>ZZT45C</t>
  </si>
  <si>
    <t>ZZT46C</t>
  </si>
  <si>
    <t>ZZT47C</t>
  </si>
  <si>
    <t>ZZT48C</t>
  </si>
  <si>
    <t>ZZT49C</t>
  </si>
  <si>
    <t>ZZT50C</t>
  </si>
  <si>
    <t>ZZT51C</t>
  </si>
  <si>
    <t>ZZT52C</t>
  </si>
  <si>
    <t>ZZT53C</t>
  </si>
  <si>
    <t>ZZT54C</t>
  </si>
  <si>
    <t>ZZT55C</t>
  </si>
  <si>
    <t>ZZT56C</t>
  </si>
  <si>
    <t>ZZT57C</t>
  </si>
  <si>
    <t>ZZT58C</t>
  </si>
  <si>
    <t>ZZT59C</t>
  </si>
  <si>
    <t>ZZT60C</t>
  </si>
  <si>
    <t>ZZT61C</t>
  </si>
  <si>
    <t>ZZT62C</t>
  </si>
  <si>
    <t>ZZT63C</t>
  </si>
  <si>
    <t>ZZT64C</t>
  </si>
  <si>
    <t>ZZT65C</t>
  </si>
  <si>
    <t>ZZT66C</t>
  </si>
  <si>
    <t>ZZT67C</t>
  </si>
  <si>
    <t>ZZT68C</t>
  </si>
  <si>
    <t>ZZT69C</t>
  </si>
  <si>
    <t>ZZT70C</t>
  </si>
  <si>
    <t>ZZT71C</t>
  </si>
  <si>
    <t>ZZT72C</t>
  </si>
  <si>
    <t>ZZS98C</t>
  </si>
  <si>
    <t>ZZS99C</t>
  </si>
  <si>
    <t>IIG05A</t>
  </si>
  <si>
    <t>IIG06A</t>
  </si>
  <si>
    <t>IIG07A</t>
  </si>
  <si>
    <t>IJE60A</t>
  </si>
  <si>
    <t>IJE62A</t>
  </si>
  <si>
    <t>IJE63A</t>
  </si>
  <si>
    <t>IJE64A</t>
  </si>
  <si>
    <t>IJE65A</t>
  </si>
  <si>
    <t>IJE66A</t>
  </si>
  <si>
    <t>IJE67A</t>
  </si>
  <si>
    <t>IJE68A</t>
  </si>
  <si>
    <t>IJE69A</t>
  </si>
  <si>
    <t>VPO24</t>
  </si>
  <si>
    <t>OOK070</t>
  </si>
  <si>
    <t>GRUA</t>
  </si>
  <si>
    <t>IIG08A</t>
  </si>
  <si>
    <t>OOK066</t>
  </si>
  <si>
    <t>OOK081</t>
  </si>
  <si>
    <t>WMW38</t>
  </si>
  <si>
    <t>OOE210</t>
  </si>
  <si>
    <t>OOE211</t>
  </si>
  <si>
    <t>OOK006</t>
  </si>
  <si>
    <t>OOK007</t>
  </si>
  <si>
    <t>OOK080</t>
  </si>
  <si>
    <t xml:space="preserve">VOLQUETA </t>
  </si>
  <si>
    <t>OOK154</t>
  </si>
  <si>
    <t>INTERNATIONAL</t>
  </si>
  <si>
    <t>OOE186</t>
  </si>
  <si>
    <t>OOK120</t>
  </si>
  <si>
    <t>OOK122</t>
  </si>
  <si>
    <t>IIE29A</t>
  </si>
  <si>
    <t>BLR35C</t>
  </si>
  <si>
    <t>SSUZUKI</t>
  </si>
  <si>
    <t>OOK162</t>
  </si>
  <si>
    <t xml:space="preserve">PLACA </t>
  </si>
  <si>
    <t>Vehículos propios y no propios (Incluye maquinaria pesada)</t>
  </si>
  <si>
    <t xml:space="preserve">CAUCION JUDICIAL </t>
  </si>
  <si>
    <t xml:space="preserve">ESTOS VEHICULOS POR ESTAR INACTIVOS SON INCLUIDOS BAJO LA POLIZA DE TODO RIESGO DAÑO MATERIAL Y NO POR LA POLIZA DE AUTOMOVILES </t>
  </si>
  <si>
    <t>ESTADO</t>
  </si>
  <si>
    <t xml:space="preserve">OBSERVACIONES </t>
  </si>
  <si>
    <t>F2813493</t>
  </si>
  <si>
    <t>4G54KW0501</t>
  </si>
  <si>
    <t>5GP013510</t>
  </si>
  <si>
    <t>5GP014073</t>
  </si>
  <si>
    <t>5GP018966</t>
  </si>
  <si>
    <t>F477370</t>
  </si>
  <si>
    <t>MOTOR</t>
  </si>
  <si>
    <t>MUNICIPIO DE PALMIRA</t>
  </si>
  <si>
    <t>ANEXO 1A RELACION  DEL PARQUE AUTOMOTOR</t>
  </si>
  <si>
    <t xml:space="preserve">TODO RIESGO DAÑO MATERIAL  VEHICULOS INACTIVOS </t>
  </si>
  <si>
    <t>PROCESO</t>
  </si>
  <si>
    <r>
      <rPr>
        <b/>
        <sz val="11"/>
        <rFont val="Century Gothic"/>
        <family val="2"/>
      </rPr>
      <t xml:space="preserve"> CONTINUIDAD DE COBERTURA </t>
    </r>
    <r>
      <rPr>
        <sz val="11"/>
        <rFont val="Century Gothic"/>
        <family val="2"/>
      </rPr>
      <t>: Se otorga continuidad de seguros  a los vehículos que vienen amparados y por lo tanto la propuesta no debe contener ningún tipo de restricciones en cuanto al estado, modelo y características de los vehículos, ni exigencias de inspecciones.  SE OTORGA</t>
    </r>
  </si>
  <si>
    <r>
      <rPr>
        <b/>
        <sz val="11"/>
        <rFont val="Century Gothic"/>
        <family val="2"/>
      </rPr>
      <t xml:space="preserve"> NO APLICACIÓN DE DEDUCIBLES PARA  ENTIDADES ESTATALES</t>
    </r>
    <r>
      <rPr>
        <sz val="11"/>
        <rFont val="Century Gothic"/>
        <family val="2"/>
      </rPr>
      <t>:  La Aseguradora no aplicará ningún tipo de deducible en las coberturas del ramo de automóviles. SE OTORGA</t>
    </r>
  </si>
  <si>
    <t>LA COBERTURA DE RESPONSABILIDAD CIVIL EXTRACONTRACTUAL  AMPARA LOS PERJUICIOS PATRIMONIALES Y EXTRAPATRIMONIALES (  DAÑO MORAL, LUCRO CESANTE Y PERJUICIO DE DAÑO EN LA VIDA RELACION.  SE OTORGA</t>
  </si>
  <si>
    <r>
      <rPr>
        <b/>
        <sz val="12"/>
        <rFont val="Arial"/>
        <family val="2"/>
      </rPr>
      <t xml:space="preserve"> ERRORES Y OMISIONES NO INTENCIONALES </t>
    </r>
    <r>
      <rPr>
        <sz val="12"/>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</si>
  <si>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2"/>
        <rFont val="Arial"/>
        <family val="2"/>
      </rPr>
      <t xml:space="preserve"> MODIFICACIÓN DEL ESTADO DEL RIESGO:</t>
    </r>
    <r>
      <rPr>
        <sz val="12"/>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</si>
  <si>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2"/>
        <rFont val="Arial"/>
        <family val="2"/>
      </rPr>
      <t xml:space="preserve"> CLAUSULA DE ANTICIPO DE LA INDEMNIZACION HASTA 50%</t>
    </r>
    <r>
      <rPr>
        <sz val="12"/>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</si>
  <si>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2"/>
        <rFont val="Arial"/>
        <family val="2"/>
      </rPr>
      <t>CONOCIMIENTO DEL RIESGO</t>
    </r>
    <r>
      <rPr>
        <sz val="12"/>
        <rFont val="Arial"/>
        <family val="2"/>
      </rPr>
      <t>: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</si>
  <si>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rPr>
        <b/>
        <sz val="12"/>
        <rFont val="Arial"/>
        <family val="2"/>
      </rPr>
      <t xml:space="preserve"> CONDICIONES TECNICAS Y ECONOMICAS DE  REASEGURADORES:</t>
    </r>
    <r>
      <rPr>
        <sz val="12"/>
        <rFont val="Arial"/>
        <family val="2"/>
      </rPr>
      <t xml:space="preserve"> Las Aseguradoras deberán conservar sus Reaseguradores durante el período de adjudicación y no podrán cambiarlos salvo fuerza mayor o causa justificada. En caso de ser necesario cambiarlos ó que el reasegurador se retire voluntariamente, él (ó los) reasegurador(es) que lo sustituya(n) deberá(n) ser de la misma categoría ó tener la misma calificación del (os) que se reemplaza(n). Durante el período de adjudicación los oferentes no podrán cambiar las condiciones técnicas y económicas ofrecidas salvo aquellas que sean favorables al asegurado, las cuales deberán incorporarse automáticamente a las Pólizas </t>
    </r>
  </si>
  <si>
    <r>
      <rPr>
        <b/>
        <sz val="12"/>
        <rFont val="Arial"/>
        <family val="2"/>
      </rPr>
      <t xml:space="preserve"> AVISO DE PÉRDIDA 60 DÍAS:</t>
    </r>
    <r>
      <rPr>
        <sz val="12"/>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 </t>
    </r>
  </si>
  <si>
    <r>
      <rPr>
        <b/>
        <sz val="12"/>
        <rFont val="Arial"/>
        <family val="2"/>
      </rPr>
      <t xml:space="preserve"> ACTOS DE AUTORIDAD: </t>
    </r>
    <r>
      <rPr>
        <sz val="12"/>
        <rFont val="Arial"/>
        <family val="2"/>
      </rPr>
      <t xml:space="preserve">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 </t>
    </r>
  </si>
  <si>
    <r>
      <rPr>
        <b/>
        <sz val="12"/>
        <rFont val="Arial"/>
        <family val="2"/>
      </rPr>
      <t xml:space="preserve">SALVAMENTO: </t>
    </r>
    <r>
      <rPr>
        <sz val="12"/>
        <rFont val="Arial"/>
        <family val="2"/>
      </rPr>
      <t xml:space="preserve">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r>
  </si>
  <si>
    <r>
      <rPr>
        <b/>
        <sz val="12"/>
        <rFont val="Arial"/>
        <family val="2"/>
      </rPr>
      <t xml:space="preserve">PAGO DE INDEMNIZACIONES </t>
    </r>
    <r>
      <rPr>
        <sz val="12"/>
        <rFont val="Arial"/>
        <family val="2"/>
      </rPr>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</si>
  <si>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r>
      <rPr>
        <b/>
        <sz val="12"/>
        <rFont val="Arial"/>
        <family val="2"/>
      </rPr>
      <t>DOMICILIO:</t>
    </r>
    <r>
      <rPr>
        <sz val="12"/>
        <rFont val="Arial"/>
        <family val="2"/>
      </rPr>
      <t xml:space="preserve"> Sin perjuicios de las disposiciones procesales para los efectos relacionados con el presente contrato, se fija como domicilio de las partes la ciudad de PALMIRA, en la República de Colombia.</t>
    </r>
  </si>
  <si>
    <r>
      <rPr>
        <b/>
        <sz val="12"/>
        <rFont val="Arial"/>
        <family val="2"/>
      </rPr>
      <t xml:space="preserve">ADHESION: </t>
    </r>
    <r>
      <rPr>
        <sz val="12"/>
        <rFont val="Arial"/>
        <family val="2"/>
      </rPr>
      <t>: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</si>
  <si>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rPr>
        <b/>
        <sz val="12"/>
        <rFont val="Arial"/>
        <family val="2"/>
      </rPr>
      <t>AUTORIZACION DE REPARACION DE LOS VEHICULOS  DENTRO DE LOS TRES (3) DIAS HABILES SIGUIENTES A LA FORMALIZACION DEL RECLAMO:</t>
    </r>
    <r>
      <rPr>
        <sz val="12"/>
        <rFont val="Arial"/>
        <family val="2"/>
      </rPr>
      <t xml:space="preserve"> Mediante la presente clausula, se deja expresamente senalado que el termino de respuesta  de la compania, para confirmar la autorizacion de al repracion  de l (los) vehculo (s) en los reclamos que afecten la cobertura de perdida parcial, es de maximo  TRES (3) dias habiles, contados a partir  del momento en que el asegurado presenta la reclamacion y formaliza la misma, de acuerdo con las condiciones senaladas en la oferta  de que para tal efecto se encuentran establecidas. Asi miswmo queda convenido que para vehiculos  de modelos de </t>
    </r>
    <r>
      <rPr>
        <sz val="12"/>
        <color indexed="10"/>
        <rFont val="Arial"/>
        <family val="2"/>
      </rPr>
      <t xml:space="preserve">2009 </t>
    </r>
    <r>
      <rPr>
        <sz val="12"/>
        <rFont val="Arial"/>
        <family val="2"/>
      </rPr>
      <t xml:space="preserve">en adelante se haran en talleres de concesionarios.   </t>
    </r>
  </si>
  <si>
    <r>
      <rPr>
        <b/>
        <sz val="12"/>
        <rFont val="Arial"/>
        <family val="2"/>
      </rPr>
      <t>EXTENSION DE COBERTURA POR LOS DANOS MUTUOS ENTRE REMOLCADOR Y REMOLQUE</t>
    </r>
    <r>
      <rPr>
        <sz val="12"/>
        <rFont val="Arial"/>
        <family val="2"/>
      </rPr>
      <t xml:space="preserve">: Este seguro se extiende a cubrir  las perdidas o danos y la Responmsabilidad civil extracontractual  que se presente cuando el vehiculo asegurado  remolque otro vehiculo con o sin fuerza. </t>
    </r>
  </si>
  <si>
    <r>
      <rPr>
        <b/>
        <sz val="12"/>
        <rFont val="Arial"/>
        <family val="2"/>
      </rPr>
      <t xml:space="preserve"> COBERTURA AUTOMÁTICA PARA NUEVOS VEHÍCULOS Y 60 DIAS PARA SU  AVISO :</t>
    </r>
    <r>
      <rPr>
        <sz val="12"/>
        <rFont val="Arial"/>
        <family val="2"/>
      </rPr>
      <t xml:space="preserve"> Los vehículos automotores adquiridos por el Asegurado quedan automáticamente amparados por la presente Póliza, siempre que el Asegurado, notifique a la Aseguradora su adquisición dentro de los sesenta (60)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</si>
  <si>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r>
      <rPr>
        <b/>
        <sz val="12"/>
        <rFont val="Arial"/>
        <family val="2"/>
      </rPr>
      <t>COBERTURA AUTOMÁTICA DE ACCESORIOS NO ORIGINALES  HASTA  EL 15% DEL VR COMERCIAL DEL VEHICULO MAXIMO $ 15.000.000 Y 60 DIAS PARA SU AVISO, CON COBRO DE PRIMA</t>
    </r>
    <r>
      <rPr>
        <sz val="12"/>
        <rFont val="Arial"/>
        <family val="2"/>
      </rPr>
      <t>: No obstante lo estipulado en las condiciones generales y particulares de la Póliza o en sus anexos, queda aclarado y convenido que los equipos adicionales tales como: Equipos de sonido (Radio Pascanitas, CD), aire acondicionado, equipo de radio transmisión y demás accesorios especiales no originales, quedan asegurados automáticamente, por su valor comercial y por los amparos contratados bajo  la presente Póliza.</t>
    </r>
  </si>
  <si>
    <r>
      <rPr>
        <b/>
        <sz val="12"/>
        <rFont val="Arial"/>
        <family val="2"/>
      </rPr>
      <t xml:space="preserve"> TRANSPORTE DE MERCANCÍAS AZAROSAS, INFLAMABLES O EXPLOSIVAS</t>
    </r>
    <r>
      <rPr>
        <sz val="12"/>
        <rFont val="Arial"/>
        <family val="2"/>
      </rPr>
      <t xml:space="preserve">: La presente póliza cubre automáticamente toda pérdida ó daño del vehículo asegurado, así como la responsabilidad civil extracontractual que se pueda generar cuando el vehículo sea utilizado para transportar mercancías azarosas, inflamables ó explosivas, para el uso normal de las actividades deL ASEGURADo. </t>
    </r>
  </si>
  <si>
    <r>
      <rPr>
        <b/>
        <sz val="12"/>
        <rFont val="Arial"/>
        <family val="2"/>
      </rPr>
      <t xml:space="preserve"> USO DE DOBLE PLACA</t>
    </r>
    <r>
      <rPr>
        <sz val="12"/>
        <rFont val="Arial"/>
        <family val="2"/>
      </rPr>
      <t>: Para efectos del seguro otorgado por la presente Póliza, la Aseguradora conviene en aceptar la designación que el Asegurado de en sus libros o registros a los bienes asegurados.</t>
    </r>
  </si>
  <si>
    <r>
      <rPr>
        <b/>
        <sz val="12"/>
        <rFont val="Arial"/>
        <family val="2"/>
      </rPr>
      <t xml:space="preserve"> ANTICIPO PARA TRASPASO DE VEHÍCULO : </t>
    </r>
    <r>
      <rPr>
        <sz val="12"/>
        <rFont val="Arial"/>
        <family val="2"/>
      </rPr>
      <t>No obstante lo establecido en las condiciones generales de la póliza se deja constancia que en caso de pérdida total por daños ó hurto del vehículo asegurado, se conviene con el fin de realizar el traspaso de los vehículos siniestrados a nombre de la aseguradora, que ésta efectuará el anticipo correspondiente y hará el trámite para el pago de todos los impuestos, gastos y honorarios que se hayan causado y los descontará del valor a indemnizar al ASEGURADO, adjuntando los soportes respectivos</t>
    </r>
  </si>
  <si>
    <r>
      <rPr>
        <b/>
        <sz val="12"/>
        <rFont val="Arial"/>
        <family val="2"/>
      </rPr>
      <t xml:space="preserve"> MARCACIÓN GRATUITA:</t>
    </r>
    <r>
      <rPr>
        <sz val="12"/>
        <rFont val="Arial"/>
        <family val="2"/>
      </rPr>
      <t xml:space="preserve"> El costo de la marcación de los nuevos vehículos que se incluyan, la asume la aseguradora.
</t>
    </r>
  </si>
  <si>
    <r>
      <rPr>
        <b/>
        <sz val="12"/>
        <rFont val="Arial"/>
        <family val="2"/>
      </rPr>
      <t>AMPARO AUTOMATICO PARA VEHICULOS BAJO CUIDADO TENENCIA Y CONTROL</t>
    </r>
    <r>
      <rPr>
        <sz val="12"/>
        <rFont val="Arial"/>
        <family val="2"/>
      </rPr>
      <t xml:space="preserve">; Alquilados o arrendados a terceros en la cobertura de Responsabilidad civil. Amparao patrimonial y asistencia juridica. </t>
    </r>
  </si>
  <si>
    <r>
      <rPr>
        <b/>
        <sz val="12"/>
        <rFont val="Arial"/>
        <family val="2"/>
      </rPr>
      <t>AMPARO AUTOMATICO PARA  INCLUSION  DE  VEHICULOS USADOS;</t>
    </r>
    <r>
      <rPr>
        <sz val="12"/>
        <rFont val="Arial"/>
        <family val="2"/>
      </rPr>
      <t xml:space="preserve"> Se otorga cobertura automatica para la inclusion  de vehiculos usados por el termino de Diez (10)DIAS, tiempo durante el cual debe realizar la correspondiente inspeccion. Vencido este plazo cesa la cobertura.  </t>
    </r>
  </si>
  <si>
    <r>
      <rPr>
        <b/>
        <sz val="12"/>
        <rFont val="Arial"/>
        <family val="2"/>
      </rPr>
      <t>AMPARO AUTOMATICO INCLUSION VEHICULO CERO KILOMETROS</t>
    </r>
    <r>
      <rPr>
        <sz val="12"/>
        <rFont val="Arial"/>
        <family val="2"/>
      </rPr>
      <t xml:space="preserve">; Se  otorga la correspondiente cobertura, mediante la presentacion de la copia o fotocopia de la factura, con imporntas y matricula del vehiculo. </t>
    </r>
  </si>
  <si>
    <r>
      <rPr>
        <b/>
        <sz val="12"/>
        <rFont val="Arial"/>
        <family val="2"/>
      </rPr>
      <t xml:space="preserve">AMPARO AUTOMATICO DE VEHICULOS OMITIDOS EN LA RELACION INICIAL: </t>
    </r>
    <r>
      <rPr>
        <sz val="12"/>
        <rFont val="Arial"/>
        <family val="2"/>
      </rPr>
      <t>se Otorga cobertura por Treinta (30) dias contados a partir de  la fecha de inicio de vigencia, para el reporte de los vehiculos omitidos relacionar en el momento de la suscripcion del seguro, con el respectivo cobro de prima.</t>
    </r>
  </si>
  <si>
    <r>
      <rPr>
        <b/>
        <sz val="12"/>
        <rFont val="Arial"/>
        <family val="2"/>
      </rPr>
      <t>AMPLIACION DEL RADIO DE OPERACIONES:</t>
    </r>
    <r>
      <rPr>
        <sz val="12"/>
        <rFont val="Arial"/>
        <family val="2"/>
      </rPr>
      <t xml:space="preserve">  Se extiende la cobertura para los paises del Pacto Andino.</t>
    </r>
  </si>
  <si>
    <r>
      <rPr>
        <b/>
        <sz val="12"/>
        <rFont val="Arial"/>
        <family val="2"/>
      </rPr>
      <t>AVISOS Y LETREROS:</t>
    </r>
    <r>
      <rPr>
        <sz val="12"/>
        <rFont val="Arial"/>
        <family val="2"/>
      </rPr>
      <t xml:space="preserve">  El oferente mediante esta clausula  acepta indemnizar  el costo de la  elaboracion de los avisos, letreros y similares con que cuenten los vehiculos de propiedad o bajo responsabilidad del ASEGURADO,  y que los danos sean como consecuencia  de un evento amparado en la poliza.</t>
    </r>
  </si>
  <si>
    <r>
      <rPr>
        <b/>
        <sz val="12"/>
        <rFont val="Arial"/>
        <family val="2"/>
      </rPr>
      <t xml:space="preserve">ERRORES INVOLUNTARIOS EN LAS CARACTERISTICAS DE LOS CARROS: </t>
    </r>
    <r>
      <rPr>
        <sz val="12"/>
        <rFont val="Arial"/>
        <family val="2"/>
      </rPr>
      <t xml:space="preserve">Se acepta los errores involuntarios en las caracteristicas de los vehiculos  de propiedad o bajo responsabilidad del ASEGURADo, sin aplicacion de restricciones o limitaciones de cobertura o cualquier otro aspecto. </t>
    </r>
  </si>
  <si>
    <r>
      <rPr>
        <b/>
        <sz val="12"/>
        <rFont val="Arial"/>
        <family val="2"/>
      </rPr>
      <t>EXTENSION DE COBERTURA POR RESPONSABILIDAD CIVIL EXTRACONTRACTUAL HURTO DEL VEHICULO AMPARADO :</t>
    </r>
    <r>
      <rPr>
        <sz val="12"/>
        <rFont val="Arial"/>
        <family val="2"/>
      </rPr>
      <t xml:space="preserve">  Queda expresamenet declarado y convenidos que en caso de hurto del vehiculo asegurados, la cobertura se extiende a  amparar todo suceso  ocasionado por el vehiculo como consecuencia del hurto. </t>
    </r>
  </si>
  <si>
    <r>
      <rPr>
        <b/>
        <sz val="12"/>
        <rFont val="Arial"/>
        <family val="2"/>
      </rPr>
      <t>EXTENSION  DE COBERTURA   EN RESPONSABILIAD CIVIL EXTRACONTRACTUAL CUANDO EL VEHICULO NO ESTA SIENDO CONDUCIDO</t>
    </r>
    <r>
      <rPr>
        <sz val="12"/>
        <rFont val="Arial"/>
        <family val="2"/>
      </rPr>
      <t>: Queda expresamente declarado y convenido que la cobertura se extiende a  cubrir el accidente o serie de accidentes  emanados en un acontecimiento, sin que sea necesario que en el momento del accidente  el vehiculo asegurado  este siendo conducido por persoan alguna.</t>
    </r>
  </si>
  <si>
    <r>
      <t xml:space="preserve">INEXISTENCIA DE PARTES EN EL MERCADO: </t>
    </r>
    <r>
      <rPr>
        <sz val="12"/>
        <rFont val="Arial"/>
        <family val="2"/>
      </rPr>
      <t xml:space="preserve">Queda expresamente declardo y convenido  que en caso de que las partes, accesorios  o piezas  necesarias para una reparacion o reemplazo, no se encontraren en el comercio locasl  de repuestos, la aseguradora adaelantara los tramites  necesaraio ante el almacen, la distribuidora o la representante  en colombia para obtener la importacion de los mismos.  </t>
    </r>
  </si>
  <si>
    <r>
      <rPr>
        <b/>
        <sz val="12"/>
        <rFont val="Arial"/>
        <family val="2"/>
      </rPr>
      <t>NO RESTRICCION  DE AMPARO O APLICACION DE GARANTIAS</t>
    </r>
    <r>
      <rPr>
        <sz val="12"/>
        <rFont val="Arial"/>
        <family val="2"/>
      </rPr>
      <t xml:space="preserve">:Queda expresamente declarado y convenido que por el tipo, clase, modelo, uso o antiguedad, la aseguradora  acepta el otorgamiento  de cobertura para la totalidad del  parque automotor  de propiedad y/o bajo responsabilidad del asegurado, inclusive los que ingresen con posterioridad dentro de la vigencia de la poliza, sin aplicacion de restricciones de coberturas y/o por  cualquier otro aspecto.    </t>
    </r>
  </si>
  <si>
    <r>
      <rPr>
        <b/>
        <sz val="12"/>
        <rFont val="Arial"/>
        <family val="2"/>
      </rPr>
      <t>CLAUSULAS DE AJUSTE DE VALORES ASEGURADOS TRIMESTRALMENTE;</t>
    </r>
    <r>
      <rPr>
        <sz val="12"/>
        <rFont val="Arial"/>
        <family val="2"/>
      </rPr>
      <t xml:space="preserve"> La aseguradora acepta realizar un ajuste  trimestral de los valores asegaurados para los vehiculos amparados, de acuerdo a los envios de Fasecolda, efectuando el correspondient cobro o devolucion  de prima a prorrata. En caso de no realizar el ajuste , la aseguradora indemnizara a valor caratula, si la diferencia  entre el valor asegurado ( caratula )  y el nuevo valor establecio en el envio de la Guia comercail de Fasecolda , es menor o igual al 15%., en caso contrario  procedera a efectuar la devolucion de la prima respectiva a partir de la fecha del envio  de fasecolda donde figura el nuevo valor comercial.    </t>
    </r>
  </si>
  <si>
    <r>
      <rPr>
        <b/>
        <sz val="12"/>
        <rFont val="Arial"/>
        <family val="2"/>
      </rPr>
      <t>VEHICULO DE REEMPLAZO:</t>
    </r>
    <r>
      <rPr>
        <sz val="12"/>
        <rFont val="Arial"/>
        <family val="2"/>
      </rPr>
      <t xml:space="preserve"> La aseguradora otorgara un vehiculo de reemplazo  con cobertura gratuita, como consecuencia  de una reclamacion que ocasione la inmovilizacion del vehiculo  asegurado, por reclamaciones de perdidast totales o parciales por danos o hurto. </t>
    </r>
  </si>
  <si>
    <t>No.</t>
  </si>
  <si>
    <t>CÓDIGO FASECOLDA</t>
  </si>
  <si>
    <t>CHASIS</t>
  </si>
  <si>
    <t>TOYOTA</t>
  </si>
  <si>
    <t>BAJAJ</t>
  </si>
  <si>
    <t>cHEVROLET</t>
  </si>
  <si>
    <t>CAMION</t>
  </si>
  <si>
    <t>MERCEDES</t>
  </si>
  <si>
    <t>RELACION PARQUE AUTOMOTOR</t>
  </si>
  <si>
    <t>05621004</t>
  </si>
  <si>
    <t>01620058</t>
  </si>
  <si>
    <t>09020027</t>
  </si>
  <si>
    <t>01621037</t>
  </si>
  <si>
    <t>01620040</t>
  </si>
  <si>
    <t>01603038</t>
  </si>
  <si>
    <t>06221010</t>
  </si>
  <si>
    <t>01603110</t>
  </si>
  <si>
    <t>01608047</t>
  </si>
  <si>
    <t>06206002</t>
  </si>
  <si>
    <t>04606004</t>
  </si>
  <si>
    <t>09817018</t>
  </si>
  <si>
    <t>06421005</t>
  </si>
  <si>
    <t>01612075</t>
  </si>
  <si>
    <t>03203016</t>
  </si>
  <si>
    <t>09817123</t>
  </si>
  <si>
    <t>03417069</t>
  </si>
  <si>
    <t>08817082</t>
  </si>
  <si>
    <t>08817064</t>
  </si>
  <si>
    <t>09817015</t>
  </si>
  <si>
    <t>01614001</t>
  </si>
  <si>
    <t>01620111</t>
  </si>
  <si>
    <t>01604018</t>
  </si>
  <si>
    <t>05826002</t>
  </si>
  <si>
    <t>01626003</t>
  </si>
  <si>
    <t>01626011</t>
  </si>
  <si>
    <t>01604067</t>
  </si>
  <si>
    <t>01620014</t>
  </si>
  <si>
    <t>05621026</t>
  </si>
  <si>
    <t>01606199</t>
  </si>
  <si>
    <t>15917002</t>
  </si>
  <si>
    <t>00317025</t>
  </si>
  <si>
    <t>Amparar las pérdidas y/o daños materiales que sufran los bienes de propiedad del ASEGURADO, o bajo su responsabilidad, tenencia o control y, en general, dados y recibidos a cualquier título y/o por los que tenga algún interés asegurable.</t>
  </si>
  <si>
    <t>BIENES ASEGURADOS (INTERES ASEGURABLE) OBLIGATORIA</t>
  </si>
  <si>
    <t>PRIMA SOAT</t>
  </si>
  <si>
    <t>VENCIMIENTO</t>
  </si>
  <si>
    <t>08817002</t>
  </si>
  <si>
    <t>ONF773</t>
  </si>
  <si>
    <t>00317045</t>
  </si>
  <si>
    <r>
      <t xml:space="preserve">MARCA </t>
    </r>
    <r>
      <rPr>
        <b/>
        <sz val="10"/>
        <color indexed="10"/>
        <rFont val="Calibri"/>
        <family val="2"/>
      </rPr>
      <t>*</t>
    </r>
  </si>
  <si>
    <r>
      <t xml:space="preserve">CLASE </t>
    </r>
    <r>
      <rPr>
        <b/>
        <sz val="10"/>
        <color indexed="10"/>
        <rFont val="Calibri"/>
        <family val="2"/>
      </rPr>
      <t>*</t>
    </r>
  </si>
  <si>
    <r>
      <t xml:space="preserve">MODELO </t>
    </r>
    <r>
      <rPr>
        <b/>
        <sz val="10"/>
        <color indexed="10"/>
        <rFont val="Calibri"/>
        <family val="2"/>
      </rPr>
      <t>*</t>
    </r>
  </si>
  <si>
    <r>
      <t xml:space="preserve">PLACA </t>
    </r>
    <r>
      <rPr>
        <b/>
        <sz val="10"/>
        <color indexed="10"/>
        <rFont val="Calibri"/>
        <family val="2"/>
      </rPr>
      <t>*</t>
    </r>
  </si>
  <si>
    <t>RELACION PARQUE AUTOMOTOR PARA SOAT</t>
  </si>
  <si>
    <t>Seguro de Manejo Empleados Oficiales</t>
  </si>
  <si>
    <t>ANEXO Nº 5  (ESPECIFICACIONES TECNICAS SEGURO  DE AUTOMOVILES )</t>
  </si>
  <si>
    <t>ANEXO Nº 5A (ESPECIFICACIONES TECNICAS SEGURO  DE AUTOMOVILES)</t>
  </si>
  <si>
    <t>DANOS A CALDERAS O APARATOS GENERADORES</t>
  </si>
  <si>
    <t xml:space="preserve">200 PUNTOS </t>
  </si>
  <si>
    <t>PRIMA ANUAL SIN IVA</t>
  </si>
  <si>
    <t>REVISION TECNOMECANICA</t>
  </si>
  <si>
    <r>
      <rPr>
        <b/>
        <sz val="10"/>
        <rFont val="Arial"/>
        <family val="2"/>
      </rPr>
      <t xml:space="preserve"> CONDICIONES TECNICAS Y ECONOMICAS DE  REASEGURADORES:</t>
    </r>
    <r>
      <rPr>
        <sz val="10"/>
        <rFont val="Arial"/>
        <family val="2"/>
      </rPr>
      <t xml:space="preserve"> Las Aseguradoras deberán conservar sus Reaseguradores durante el período de adjudicación y no podrán cambiarlos salvo fuerza mayor o causa justificada. En caso de ser necesario cambiarlos ó que el reasegurador se retire voluntariamente, él (ó los) reasegurador(es) que lo sustituya(n) deberá(n) ser de la misma categoría ó tener la misma calificación del (os) que se reemplaza(n). Durante el período de adjudicación los oferentes no podrán cambiar las condiciones técnicas y económicas ofrecidas salvo aquellas que sean favorables al asegurado, las cuales deberán incorporarse automáticamente a las Pólizas</t>
    </r>
  </si>
  <si>
    <r>
      <rPr>
        <b/>
        <sz val="10"/>
        <rFont val="Arial"/>
        <family val="2"/>
      </rPr>
      <t>ADHESION:</t>
    </r>
    <r>
      <rPr>
        <sz val="10"/>
        <rFont val="Arial"/>
        <family val="2"/>
      </rPr>
      <t xml:space="preserve"> :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</si>
  <si>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rPr>
        <b/>
        <sz val="10"/>
        <rFont val="Arial"/>
        <family val="2"/>
      </rPr>
      <t>REVOCACIÓN ,  NO RENOVACIÓN O MODIFICACIONES DE LA PÓLIZA Y SUS ANEXOS:</t>
    </r>
    <r>
      <rPr>
        <sz val="10"/>
        <rFont val="Arial"/>
        <family val="2"/>
      </rPr>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</si>
  <si>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0"/>
        <rFont val="Arial"/>
        <family val="2"/>
      </rPr>
      <t xml:space="preserve">RESTABLECIMIENTO AUTOMÁTICO DE VALOR ASEGURADO POR PAGO DE SINIESTRO </t>
    </r>
    <r>
      <rPr>
        <sz val="10"/>
        <rFont val="Arial"/>
        <family val="2"/>
      </rPr>
      <t>: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r>
  </si>
  <si>
    <r>
      <rPr>
        <b/>
        <sz val="12"/>
        <rFont val="Arial"/>
        <family val="2"/>
      </rPr>
      <t>PRIMERA OPCIÓN DE COMPRA DEL VEHÍCULO</t>
    </r>
    <r>
      <rPr>
        <sz val="12"/>
        <rFont val="Arial"/>
        <family val="2"/>
      </rPr>
      <t xml:space="preserve">: En caso que la Aseguradora recupere algún vehículo que haya sido indemnizado por el amparo de hurto calificado o en una pérdida total por daños, se concede al Asegurado, la primera opción para comprar dicho vehículo a la Aseguradora hasta por el mismo valor que le fue indemnizado. Para hacer uso de esta opción, el Asegurado tendrá un plazo de sesenta (60) días calendarios, contados a partir de la fecha en que le sea notificado por escrito por parte de la Aseguradora, la recuperación del vehículo. </t>
    </r>
  </si>
  <si>
    <t>ANEXO Nº 6 (ESPECIFICACIONES TECNICAS SEGURO DE INFIDELIDAD Y RIESGOS FINANCIEROS</t>
  </si>
  <si>
    <t xml:space="preserve">NIT                                      </t>
  </si>
  <si>
    <t xml:space="preserve">RAMO Y POLIZA No.         </t>
  </si>
  <si>
    <t>INFIDELIDAD Y RIESGOS FINANCIEROS</t>
  </si>
  <si>
    <t xml:space="preserve">AMPAROS </t>
  </si>
  <si>
    <t xml:space="preserve">V/R ASEGURADO </t>
  </si>
  <si>
    <t xml:space="preserve">La aseguradora respondera  al asegurado  por perdidas </t>
  </si>
  <si>
    <t>Infidelidad de Empleados</t>
  </si>
  <si>
    <t xml:space="preserve">directas de dinero, titulo valores y otras propiedades  a causa </t>
  </si>
  <si>
    <t>Predios</t>
  </si>
  <si>
    <t>Peculado</t>
  </si>
  <si>
    <t xml:space="preserve"> de cualquier infidelidad  o falsificacion  por parte de cualquier </t>
  </si>
  <si>
    <t>Transito de valores u otras propiedades, incluyendo mercancia</t>
  </si>
  <si>
    <t>empleado que actue solo o en concurso con otros;  asi</t>
  </si>
  <si>
    <t>Falsificacion o adulteracion de cheques u otros documentos</t>
  </si>
  <si>
    <t xml:space="preserve">mismo sera responsible por las perdidas  directas causadas  </t>
  </si>
  <si>
    <t>Perdida causadas por empleados no identificados</t>
  </si>
  <si>
    <t>por la destruccion  real, desaparicion o hurto de dinero o titulos valores dentro de los predios.</t>
  </si>
  <si>
    <t>Hurto por computador y Fraude Transferencia de Fondos</t>
  </si>
  <si>
    <t xml:space="preserve">Gastos legales y honorarios  de abogados </t>
  </si>
  <si>
    <t xml:space="preserve">Empleados no indentificados </t>
  </si>
  <si>
    <t xml:space="preserve">Proteccion de Depositos bancarios </t>
  </si>
  <si>
    <t xml:space="preserve">PRIMATOTAL </t>
  </si>
  <si>
    <t>Calle 30 con Carrera 29 esquina Palmira (V)</t>
  </si>
  <si>
    <t>ALCANCE TERRITORIAL</t>
  </si>
  <si>
    <t>JURISDICION</t>
  </si>
  <si>
    <t xml:space="preserve">Empresa Estatal </t>
  </si>
  <si>
    <t>FECHA DE RETROACTIVIDAD:</t>
  </si>
  <si>
    <t xml:space="preserve">A partir del inicio  de vigencia de la primera poliza expedida por la Previsora Seguros ,  26 enero 2010: de lo contrario queda inhabilitado para concursar en esta poliza.  </t>
  </si>
  <si>
    <t xml:space="preserve"> CLAUSULA DE DESCUBRIMIENTO: No obstante cualquier estipulación en contrario en las condiciones generales y particulares de la póliza, se conviene que las pérdidas provenientes de los amparos del presente seguro, se regirán por el término descubrimiento (claims made) y no ocurrencia y por lo tanto quedan debidamente amparadas todas las pérdidas que se descubran durante la vigencia de la misma y hayan ocuurido dentro del periodo de retroactividad pactado.</t>
  </si>
  <si>
    <t xml:space="preserve">COBERTURAS </t>
  </si>
  <si>
    <t xml:space="preserve"> CLAUSULAS Y CONDICIONES OBLIGATORIAS</t>
  </si>
  <si>
    <t>A-INFEDILIDAD</t>
  </si>
  <si>
    <t>Cubre  la perdida resultante directa y unicamente de actos dolosos cometidos por empleados  del asegurado, solos o en colusion con otros, mientras se encuentre al serivio regular de este.</t>
  </si>
  <si>
    <t>PERDIDAS CAUSADAS POR EMPLEADOS  O IDENTIFICADOS</t>
  </si>
  <si>
    <t xml:space="preserve">En todos aquellos casos en que no obstante atribuirse una perdida a actos dolosos cometidos por uno o mas empleados, no sea  posible para el asegurado precisar nombres o sindicar concretamente al  empleado o empleados causantes de la misma , se pagara la indemnizacion correspondiente previa presentacion  de la respectiva denuncia penal y de pruebas que acrediten que la perdida es a consecuencia de actos doloso de uno o mas empleados.  </t>
  </si>
  <si>
    <t>B- PREDIOS:  LA COBERTURA DE ESTA AMPARO INCLUIRA</t>
  </si>
  <si>
    <t>Perdidas DE DINERO o VALORES directamente resultante de:  * destruccion o desaparicion  por hurto, hurto calificado, mientras esten en predios del asegurado.                                                                                                                                                        * Perdidas causadas a otros bienes  dentro de los predios del asegurado, causadas por hurto calificado tentativa  a bovedas o cajas fuertes.                                                                                                                                              * Perdidas  causadas dentro de locales a cajillas  registradoras, en las que se guarde dinero, causadas por hurto calificado o la tentativa                                                                                                                                                      .* Danos a los locales del asegurado, causados por hurto  calificado o tentativa, siempre  que el asegurado sea propietario o usufructuario de dichos predios  o responsable ante otras personas  por tales perdidas</t>
  </si>
  <si>
    <t>C= BIENES EN TRANSITO : LA COBERTURA BAJO ESTE AMPARO TAMBIEN INCLUIRA:</t>
  </si>
  <si>
    <t xml:space="preserve">Perdidas o dano de otras propiedades  por hurto calificado o un inteno de ello , fuera del predio , mientras la propiedad esta siendo transportada por el asegurado, un socio, un empleado o por una compania de transporte de  valores;                                                                                                                                                   Perdida por hurto de tal propiedad mientras se encuentra temporalmente  dentro de la residencia  del asegurado, socio o un empleado; </t>
  </si>
  <si>
    <t xml:space="preserve">D-PERDIDA POR  FALSIFICACION </t>
  </si>
  <si>
    <t>Adulteracion de dineros o titulos valores.* Solo cubre falsedad material.* La aceptacion, de buena fe, y en  el curso normal de sus negocios  de monedas o billetes falsificados de todo el mundo.* La falsificacion o alteracion dolosa de cualquier cheque, pagare, giro, o cualquier  documento  o titulo similar, mediante los cuales  se ordene  o se de instrucciones de pagar una suma  determinada de dinero.</t>
  </si>
  <si>
    <t>EXTENSION DEL CRIMEN POR COMPUTADOR</t>
  </si>
  <si>
    <t xml:space="preserve">EXTENSION DE COBERTURA  DE INCENDIO  O LINEAS ALIADAS  PARA TITULOS VALORES </t>
  </si>
  <si>
    <t>$ 200.000.000 evento / $ 500.000.000 vigencia</t>
  </si>
  <si>
    <t xml:space="preserve">EXTENSION  DE LA COBERTURA DE HAMCC, AMIT </t>
  </si>
  <si>
    <t xml:space="preserve">$ 500.000.000 evento vigencia </t>
  </si>
  <si>
    <t>COBERTURA ADICIONAL POR 24 MESES con cobro de prima siempre y cuando no sea mayor al 30% de la prima anual por cancelación o no renovación de la póliza por decisión de la aseguradora.</t>
  </si>
  <si>
    <r>
      <rPr>
        <b/>
        <sz val="10"/>
        <rFont val="Arial"/>
        <family val="2"/>
      </rPr>
      <t xml:space="preserve"> AMPARO AUTOMÁTICO PARA NUEVOS CARGOS </t>
    </r>
    <r>
      <rPr>
        <sz val="10"/>
        <rFont val="Arial"/>
        <family val="2"/>
      </rPr>
      <t>: No obstante cualquier estipulación en contrario en las condiciones generales de la póliza y sus anexos, este seguro se extiende a cubrir todo nuevo cargo creado por el Asegurado sin limite de plazo para reportar a la aseguradora.</t>
    </r>
  </si>
  <si>
    <t>DEFINICION DE EMPLEADO: Se extiende a cubrir  personal provisional o temporal o aquellas  personas facilitadas por empresas  especializadas , siempre y cuando  esten bajo la autorizacion  y supervision  del asegurado en desarrollo de operaciones enconmendada por este.</t>
  </si>
  <si>
    <t>CONVENIO PARA EL PLAZO DEL PAGO DE LA PRIMA: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</si>
  <si>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r>
      <rPr>
        <b/>
        <sz val="10"/>
        <rFont val="Arial"/>
        <family val="2"/>
      </rPr>
      <t xml:space="preserve"> ERRORES Y OMISIONES NO INTENCIONALES : </t>
    </r>
    <r>
      <rPr>
        <sz val="10"/>
        <rFont val="Arial"/>
        <family val="2"/>
      </rPr>
      <t xml:space="preserve">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</si>
  <si>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t>MODIFICACIÓN DEL ESTADO DEL RIESGO: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</si>
  <si>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 xml:space="preserve"> CONDICIONES TECNICAS Y ECONOMICAS DE  REASEGURADORES: Las Aseguradoras deberán conservar sus Reaseguradores durante el período de adjudicación y no podrán cambiarlos salvo fuerza mayor o causa justificada. En caso de ser necesario cambiarlos ó que el reasegurador se retire voluntariamente, él (ó los) reasegurador(es) que lo sustituya(n) deberá(n) ser de la misma categoría ó tener la misma calificación del (os) que se reemplaza(n). Durante el período de adjudicación los oferentes no podrán cambiar las condiciones técnicas y económicas ofrecidas salvo aquellas que sean favorables al asegurado, las cuales deberán incorporarse automáticamente a las Pólizas</t>
  </si>
  <si>
    <t>. CLAUSULA DE ANTICIPO DE LA INDEMNIZACION HASTA 50%: la Aseguradora anticipara la indemnización, hasta por el 50%, con la demostración de la ocurrencia del siniestro por parte del asegurado, el valor de los daños y la comprobación de que existe cobertura y mientras se formaliza a cabalidad la indemnización Correspondiente</t>
  </si>
  <si>
    <t>CONOCIMIENTO DEL RIESGO: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</si>
  <si>
    <t xml:space="preserve"> ACUERDO PARA AJUSTE EN CASO DE SINIESTRO: Por medio de la presente Cláusula se conviene que todos los siniestros serán ajustados conforme al procedimiento especial de ajuste que se acuerde entre el Asegurador y Asegurado, y que bajo estas condiciones, operará el Ajustador que se designe cuando sea necesario </t>
  </si>
  <si>
    <t xml:space="preserve"> NOMBRAMIENTO DE AJUSTADOR: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</si>
  <si>
    <t>NO CONCURRENCIA DE DEDUCIBLES: 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</si>
  <si>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 xml:space="preserve"> AVISO DE PÉRDIDA 60 DÍAS: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</si>
  <si>
    <t>DOMICILIO: Sin perjuicios de las disposiciones procesales para los efectos relacionados con el presente contrato, se fija como domicilio de las partes la ciudad de MUNICIPIO DE PALMIRA, en la República de Colombia.</t>
  </si>
  <si>
    <t>ADHESION: :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</si>
  <si>
    <t xml:space="preserve">   MODIFICACIONES A FAVOR DEL ASEGURADO :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</si>
  <si>
    <t>DESIGNACION DE CARGOS: : En adición a los términos y condiciones contenidas en la póliza y sus anexos, la Aseguradora acepta el titulo, nombre, denominación, nomenclatura con que el Asegurado identifica o describe los cargos asegurados</t>
  </si>
  <si>
    <r>
      <rPr>
        <b/>
        <sz val="10"/>
        <rFont val="Arial"/>
        <family val="2"/>
      </rPr>
      <t>DEFINICION DE EMPLEADO</t>
    </r>
    <r>
      <rPr>
        <sz val="10"/>
        <rFont val="Arial"/>
        <family val="2"/>
      </rPr>
      <t>: Se extiende a cubrir  personal provisional o temporal o aquellas  personas facilitadas por empresas  especializadas , siempre y cuando  esten bajo la autorizacion  y supervision  del asegurado en desarrollo de operaciones enconmendada por este.</t>
    </r>
  </si>
  <si>
    <t>Al contratar la presente póliza,  el asegurado ,Manifiesta que simultáneamente tiene contratada una póliza de MANEJO GLOBAL, (cuando se afecte una póliza, puede afectarse simultáneamente la otra y la indemnización puede afectar una y otra póliza sin perjuicio de la existencia de  cada una de ellas).
En relación con las coberturas comunes entre la póliza de Manejo e Infidelidad y Riesgos Financieros, las pérdidas individualmente consideradas serán atendidas en la póliza de Manejo hasta su límite asegurado contratado, si el límite de la póliza de manejo no es suficiente, se activará inmediatamente la cobertura en la póliza de Infidelidad y Riesgos Financieros.</t>
  </si>
  <si>
    <t>REGISTRO SUPERBANCARIA - POLIZA</t>
  </si>
  <si>
    <t>VIGENCIA DE LA PROPUESTA</t>
  </si>
  <si>
    <t>GARANTIAS</t>
  </si>
  <si>
    <t>Enunciarlas</t>
  </si>
  <si>
    <t>PRINCIPALES EXCLUSIONES</t>
  </si>
  <si>
    <t>SINIESTRALIDAD</t>
  </si>
  <si>
    <t>VALORES AGREGADOS: ENUNCIARLOS</t>
  </si>
  <si>
    <t>COMISION INTERMEDIACION</t>
  </si>
  <si>
    <t>COMISION INTERMEDIACION: 15%</t>
  </si>
  <si>
    <t xml:space="preserve">GRUPO VIDA </t>
  </si>
  <si>
    <t>TASA por mil (%o)</t>
  </si>
  <si>
    <t>Vida (En la cobertura basica se incluye suicidio, homicidio y sida desde inicio de vigencia Cubre Epidemia y Pandemia)</t>
  </si>
  <si>
    <t>$882,000,000 
($18,000,000 c/u)</t>
  </si>
  <si>
    <t xml:space="preserve">Incapacidad Total y permanente </t>
  </si>
  <si>
    <t xml:space="preserve">Indemnizaciòn adicional por muerte accidental y Beneficios por Desmembracion </t>
  </si>
  <si>
    <t xml:space="preserve">Enfermedades graves 50% como suma asegurada independiente) opera como anticipo </t>
  </si>
  <si>
    <t>$441,000,000 
($9,000,000 c/u)</t>
  </si>
  <si>
    <t>Auxilio de exequias</t>
  </si>
  <si>
    <t>TOTAL ASEGURADOS: VER Relacion anexo 7A</t>
  </si>
  <si>
    <t>DETERMINACION DEL VALOR ASEGURADO INDIVIDUAL</t>
  </si>
  <si>
    <t xml:space="preserve">VR ASEGURADO MAXIMO  </t>
  </si>
  <si>
    <t>CONDICIONES ESPECIALES  REQUERIDAS</t>
  </si>
  <si>
    <t>EDAD  MAXIM\O DE INGRESO</t>
  </si>
  <si>
    <t>EDAD MAXIMA DE PERMANENCIA.</t>
  </si>
  <si>
    <t>Amparo basico y Aux. funerario</t>
  </si>
  <si>
    <t>INDEFINIDAD</t>
  </si>
  <si>
    <t>Incapacidad total y permanente</t>
  </si>
  <si>
    <t>Enfermedades graves</t>
  </si>
  <si>
    <t>Doble indemnizacion por muerte accidental</t>
  </si>
  <si>
    <t xml:space="preserve">Exequias </t>
  </si>
  <si>
    <t>El amparo basico cubre el suicidio, Homicidioy el sida desde el inicio de la vigencia.</t>
  </si>
  <si>
    <t>BENEFICIARIOS:</t>
  </si>
  <si>
    <t>Para efectos de este seguro  los beneficiarios seran los estipulados  por cada asegurado o en su defecto los de ley.</t>
  </si>
  <si>
    <t>Extensiòn de Coberturas ( para todas las coberturas excepto Enfermedades graves): Se amparan los eventos accidentales causados por terrorismo, muerte causada con armas de fuego,cortante, punzante o contundente, el Homicidio en cualquiera de sus modalidades, Peleas, riñas, atraco, embriaguez, contravenciones,  fenòmenos de la naturaleza, picaduras de insectos, infecciones baterianas,  practica de deportes de alto riesgo en calidad de aficionado, cuando el asegurado se encuentre como pasajero en naves o aeronaves de lineas no comerciales y siempre y cuando no haga parte de la tripulacion y tecnicos de dichos aparatos.</t>
  </si>
  <si>
    <r>
      <rPr>
        <b/>
        <sz val="12"/>
        <rFont val="Arial Narrow"/>
        <family val="2"/>
      </rPr>
      <t>CLAUSULA DE AMPARO AUTOMATICO:</t>
    </r>
    <r>
      <rPr>
        <sz val="12"/>
        <rFont val="Arial Narrow"/>
        <family val="2"/>
      </rPr>
      <t xml:space="preserve"> Con sujeción a los valores asegurados pactados, la póliza ampara automáticamente a todas las personas que entren a formar parte del grupo asegurado, incluyendo cualquier variación en la suma asegurada que se presente, desde la fecha en que tales modificaciones aparezcan en los registros internos del ASEGURADO. El asegurado se compromete a reportar el numero total de asegurados al final de la vigencia con base en lo cual se efectuara el ajuste anual de prima correspondiente.</t>
    </r>
  </si>
  <si>
    <r>
      <rPr>
        <b/>
        <sz val="12"/>
        <rFont val="Arial Narrow"/>
        <family val="2"/>
      </rPr>
      <t>DESAPARECIMIENTO</t>
    </r>
    <r>
      <rPr>
        <sz val="12"/>
        <rFont val="Arial Narrow"/>
        <family val="2"/>
      </rPr>
      <t xml:space="preserve">: Desapariciòn en Catàstrofes Naturales como Terremotos, Inundaciones y Maremotos. Desaparecidos en un Rio, Lago o Mar. Desapariciòn como consecuencia del extravìo, caida, Explosiòn, Naufragio o encalladura de cualquier vehìculo respecto del cual no exista exclusiòn expresa de cobertura, unicamente cuando sea dictado por un fallo judicial </t>
    </r>
  </si>
  <si>
    <t>EL FALLECIMIENTO POR HOMICIDIO SE CONSIDERA MUERTE ACCIDENTAL</t>
  </si>
  <si>
    <r>
      <rPr>
        <b/>
        <sz val="12"/>
        <rFont val="Arial Narrow"/>
        <family val="2"/>
      </rPr>
      <t>CONTINUIDAD DE AMPARO :</t>
    </r>
    <r>
      <rPr>
        <sz val="12"/>
        <rFont val="Arial Narrow"/>
        <family val="2"/>
      </rPr>
      <t xml:space="preserve"> Como ésta póliza se expide en reemplazo inmediato de otra anterior, La Compañía de Seguros ampara a todas las personas que forman parte del grupo asegurado anterior, sin limitaciones de sus condiciones de salud o su edad, valor asegurado, etc, ni exigencias medicas,  otorgando por lo tanto continuidad de cobertura para todo el grupo que viene asegurado en la (s)  compañía (s)  anterior (es), desde la fecha en la persona ingresó en la (s)  póliza (S) contratada (s) por EL ASEGURADO.</t>
    </r>
  </si>
  <si>
    <r>
      <rPr>
        <b/>
        <sz val="12"/>
        <rFont val="Arial Narrow"/>
        <family val="2"/>
      </rPr>
      <t>CONVENIO PARA EL PLAZO DEL PAGO DE LA PRIMA:</t>
    </r>
    <r>
      <rPr>
        <sz val="12"/>
        <rFont val="Arial Narrow"/>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El Intermediario de Seguros  de la entidad, contara con el término máximo de Quince (15) días para la revisión de las pólizas y su respectiva entrega al asegurado. </t>
    </r>
  </si>
  <si>
    <t xml:space="preserve"> CLAUSULAS PARTICULARES OPCONALES  REQUERIDAS</t>
  </si>
  <si>
    <r>
      <t xml:space="preserve">REVOCACIÓN ,  NO RENOVACIÓN O MODIFICACIONES DE LA PÓLIZA Y SUS ANEXOS: </t>
    </r>
    <r>
      <rPr>
        <sz val="12"/>
        <color indexed="8"/>
        <rFont val="Arial Narrow"/>
        <family val="2"/>
      </rPr>
      <t>La compañía aseguradora podrá revocar y/o modificar las condiciones de los anexo  otorgados bajos las pólizas de grupo vida y grupo deudores Y NO RENOVAR la poliza, mediante aviso escrito al tomador y al asegurado con una anticipación de 90 días. La compañía devolverá el importe de las primas pagadas en forma proporcional, desde la fecha de revocación y/o modificación.</t>
    </r>
  </si>
  <si>
    <r>
      <rPr>
        <b/>
        <sz val="12"/>
        <rFont val="Arial Narrow"/>
        <family val="2"/>
      </rPr>
      <t xml:space="preserve"> MODIFICACION DEL ESTADO DEL RIESGO:</t>
    </r>
    <r>
      <rPr>
        <sz val="12"/>
        <rFont val="Arial Narrow"/>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</si>
  <si>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2"/>
        <rFont val="Arial Narrow"/>
        <family val="2"/>
      </rPr>
      <t xml:space="preserve"> ANTICIPO DE LA INDEMNIZACION HASTA EL 50%:</t>
    </r>
    <r>
      <rPr>
        <sz val="12"/>
        <rFont val="Arial Narrow"/>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</si>
  <si>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2"/>
        <rFont val="Arial Narrow"/>
        <family val="2"/>
      </rPr>
      <t xml:space="preserve"> CONOCIMIENTO DEL RIESGO:</t>
    </r>
    <r>
      <rPr>
        <sz val="12"/>
        <rFont val="Arial Narrow"/>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las correspondendientes valoraciones o en el desconocimiento de los mismos.</t>
    </r>
  </si>
  <si>
    <r>
      <rPr>
        <b/>
        <sz val="12"/>
        <rFont val="Arial Narrow"/>
        <family val="2"/>
      </rPr>
      <t xml:space="preserve"> CONDICIONES TECNICAS Y ECONOMICAS DEL REASEGURADORES </t>
    </r>
    <r>
      <rPr>
        <sz val="12"/>
        <rFont val="Arial Narrow"/>
        <family val="2"/>
      </rPr>
      <t>: Las Aseguradoras deberán conservar sus Reaseguradores durante el período de adjudicación y no podrán cambiarlos salvo fuerza mayor o causa justificada. En caso de ser necesario cambiarlos ó que el reasegurador se retire voluntariamente, él (ó los) reasegurador(es) que lo sustituya(n) deberá(n) ser de la misma categoría ó tener la misma calificación del (os) que se reemplaza(n). Durante el período de adjudicación los oferentes no podrán cambiar las condiciones técnicas y económicas ofrecidas salvo aquellas que sean favorables al asegurado, las cuales deberán incorporarse automáticamente a las Pólizas</t>
    </r>
  </si>
  <si>
    <r>
      <t xml:space="preserve">AVISO DE PÉRDIDA 60 DÍAS: </t>
    </r>
    <r>
      <rPr>
        <sz val="12"/>
        <rFont val="Arial Narrow"/>
        <family val="2"/>
      </rPr>
      <t>No obstante lo dispuesto en las condiciones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</si>
  <si>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t xml:space="preserve"> DOMICILIO : </t>
    </r>
    <r>
      <rPr>
        <sz val="12"/>
        <rFont val="Arial Narrow"/>
        <family val="2"/>
      </rPr>
      <t xml:space="preserve"> Sin perjuicios de las disposiciones procesales para los efectos relacionados con el presente contrato, se fija como domicilio de las partes la ciudad de  MUNICIPIO DE PALMIRA, en la República de Colombia.</t>
    </r>
  </si>
  <si>
    <r>
      <t xml:space="preserve"> ADHESION</t>
    </r>
    <r>
      <rPr>
        <sz val="12"/>
        <rFont val="Arial Narrow"/>
        <family val="2"/>
      </rPr>
      <t>: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</si>
  <si>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t xml:space="preserve"> IRREDUCTIBILIDAD:</t>
    </r>
    <r>
      <rPr>
        <sz val="12"/>
        <rFont val="Arial Narrow"/>
        <family val="2"/>
      </rPr>
      <t xml:space="preserve">  Transcurridos 2 años de la vida del asegurado desde la fecha de perfeccionamiento del contrato, el valor del seguro no podrá ser reducido por causa de error en la declaración de asegurabilidad sin perjuicio en lo establecido en la cláusula de “ERROR EN LA DECLARACIÓN DE EDAD”</t>
    </r>
  </si>
  <si>
    <r>
      <t xml:space="preserve"> CONVERTIBILIDAD:</t>
    </r>
    <r>
      <rPr>
        <sz val="12"/>
        <rFont val="Arial Narrow"/>
        <family val="2"/>
      </rPr>
      <t xml:space="preserve"> Los asegurados con edad inferior a 70 años que revoquen su seguro o que por causa distinta al siniestro dejen de pertenecer al grupo asegurado después de permanecer en el por lo menos durante un año continuo, tendrán derecho a ser asegurados en una póliza individual sin requisitos médicos ni de asegurabilidad hasta por una suma igual a la que tengan en la póliza de grupo siempre y cuando lo soliciten en el término de un mes contado a partir de su retiro del grupo asegurado. Si el asegurado fallece dentro del plazo indicado sin que la póliza individual se hubiese expedido medie o no solicitud o pago de la prima, se considerará amparado en los términos de la presente póliza. SE MENCIONA EN LA POLIZA PERO NO ES OTORGADA </t>
    </r>
  </si>
  <si>
    <r>
      <t>INEXACTITUD EN LA DECLARACIÓN DE EDAD</t>
    </r>
    <r>
      <rPr>
        <sz val="12"/>
        <rFont val="Arial Narrow"/>
        <family val="2"/>
      </rPr>
      <t xml:space="preserve">: Si respecto a la edad del asegurado se comprobare error en la declaración de asegurabilidad se aplicarán las siguientes normas:
a. Si la edad verdadera está fuera de los límites autorizados por la compañía, el contrato quedará sujeto a la sanción prevista en el artículo 1058 del código del comercio
b. Si es mayor que la declarada, el seguro se reducirá en la proporción necesaria para que su valor guarde relación matemática con la prima anual percibida por la compañí
c. Si es menor el valor del seguro se aumentará en la misma proporción establecida en el literal b anterior.
</t>
    </r>
  </si>
  <si>
    <r>
      <t xml:space="preserve"> ERRORES Y OMISIONES : ):</t>
    </r>
    <r>
      <rPr>
        <sz val="12"/>
        <rFont val="Arial Narrow"/>
        <family val="2"/>
      </rPr>
      <t xml:space="preserve"> Si por una omisión  y o error involuntario por parte del intermediario y/o tomador  y/o asegurado no se reporten nuevos ingresos, variaciones  en salarios y/o cualquier otra modificación, la Cia. Aseguradora hará la revisión del caso, procediendo a realizar el ajuste de prima a que haya lugar y al pago de la correspondiente  indemnización  a que haya lugar, en un todo de acuerdo a las condiciones generales y particulares establecidas en la presente póliza al momento del reclamo</t>
    </r>
  </si>
  <si>
    <r>
      <t>DEFINICION DEL ANEXO DE INCAPACIDAD TOTAL Y PERMANENTE</t>
    </r>
    <r>
      <rPr>
        <sz val="12"/>
        <rFont val="Arial Narrow"/>
        <family val="2"/>
      </rPr>
      <t>: Mediante el presenta amparo la Cia Aseguradora  asume el riesgo de Incapacidad Total y Permanente que al ser calificada de acuerdo  con lo estipulado  por el régimen de Seguridad Social tal incapacidad sea igual o superior  al 50%. En tal caso, se reconocerá  al propio asegurado por la suma estipulada  en   la presente póliza</t>
    </r>
  </si>
  <si>
    <t xml:space="preserve">REQUISITOS DE ASEGURABILIDAD: </t>
  </si>
  <si>
    <t>Ninguno</t>
  </si>
  <si>
    <t>S/N/D</t>
  </si>
  <si>
    <t>CLAUSULAS PARTICULARES SOLICITADAS : indicar con una S si es aceptada, N si es negada, D si es aceptada con desviaciones, para lo cual debe estipular en el formato de desviaciones el texto propuesto.</t>
  </si>
  <si>
    <t>PROCEDIMIENTO DE ATENCION DE RECLAMOS Y RED DE ATENCION: INDICAR EL PROCEDIMIENTO PARA LA ATENCION  Y TRAMITE DE LOS RECLAMOS. SE ANEXA</t>
  </si>
  <si>
    <t>COBERTURAS ADICIONALES  Y O VALORES AGREGADOS A LAS ESTABLECIDAS  EN EL PLIEGO</t>
  </si>
  <si>
    <t>NOMBRE</t>
  </si>
  <si>
    <t>CARGO</t>
  </si>
  <si>
    <t>FECHA NACIMIENTO</t>
  </si>
  <si>
    <t>CEDULA</t>
  </si>
  <si>
    <t>FECHA DE INGRESO</t>
  </si>
  <si>
    <t>SUELDO</t>
  </si>
  <si>
    <t>VR ASEGURADO</t>
  </si>
  <si>
    <t>AGUDELO HERNANDEZ ROBERTO ANTONIO</t>
  </si>
  <si>
    <t>OBRERO</t>
  </si>
  <si>
    <t>ASPRILLA ESCOBAR JOSE FERNANDO</t>
  </si>
  <si>
    <t>CASTRO BERMUDEZ JESUS</t>
  </si>
  <si>
    <t>OBRERO PODADOR ARBOLES</t>
  </si>
  <si>
    <t>DOMINGUEZ HERNANDEZ EMIRO MANUEL</t>
  </si>
  <si>
    <t>OBRERO MAESTRO DE OBRA</t>
  </si>
  <si>
    <t>DOMINGUEZ MAQUILON JORGE ENRIQUE</t>
  </si>
  <si>
    <t>GARCIA BURBANO LUIS EDUARDO</t>
  </si>
  <si>
    <t>OBRERO OPERARIO MOTONIVELADORA</t>
  </si>
  <si>
    <t>GIL RIVERA MARCO TULIO</t>
  </si>
  <si>
    <t>OBRERO OPERARIO GUADAÑA</t>
  </si>
  <si>
    <t>GONZALEZ DANIEL</t>
  </si>
  <si>
    <t>CABO DE CUADRILLA</t>
  </si>
  <si>
    <t>GONZALEZ URREGO CARLOS ALIRIO</t>
  </si>
  <si>
    <t>GORDILLO TORRES OMAR</t>
  </si>
  <si>
    <t>OBRERO OFICIAL ALBAÑIL</t>
  </si>
  <si>
    <t>HERNANDEZ ABRAHAN</t>
  </si>
  <si>
    <t>HERNANDEZ GIRALDO LUIS EDUARDO</t>
  </si>
  <si>
    <t>OBRERO OPERARIO MAQUINARIA</t>
  </si>
  <si>
    <t>HERNANDEZ SANCHEZ CARLOS ALBERTO</t>
  </si>
  <si>
    <t>HERNANDEZ SANDOVALGILBERT   ANGEL</t>
  </si>
  <si>
    <t>OBRERO MOTORISTA</t>
  </si>
  <si>
    <t>JIMENEZ DE MONCAYO LUZ MITH</t>
  </si>
  <si>
    <t>LEON BLANDON MIGUEL ARTURO</t>
  </si>
  <si>
    <t>LLANTEN ANA LUCIA</t>
  </si>
  <si>
    <t>OBRERO OPERADOR DE GUADAÑA</t>
  </si>
  <si>
    <t>LOPEZ CERON ROBERTO</t>
  </si>
  <si>
    <t>LOZANO LOPEZ ORLANDO</t>
  </si>
  <si>
    <t xml:space="preserve">MARTINEZ CARLOS ALBERTO </t>
  </si>
  <si>
    <t>OBRERO OPERADOR MAQUINARIA</t>
  </si>
  <si>
    <t>MICOLTA DURAN JOSE GUILLERMO</t>
  </si>
  <si>
    <t>MILLAN BOLAÑOS JEYSON</t>
  </si>
  <si>
    <t>MOLINA BEDOYA ALVARO</t>
  </si>
  <si>
    <t>MONTALVO OROZCO ORLANDO</t>
  </si>
  <si>
    <t xml:space="preserve">MONTES CHAMORRO EDWIN </t>
  </si>
  <si>
    <t>MORALES RIVERA OSCAR</t>
  </si>
  <si>
    <t>OBRERO OPERADOR MOTONIVELADORA</t>
  </si>
  <si>
    <t>OLAVE RODRIGUEZ JHON MARIO</t>
  </si>
  <si>
    <t>ORTIZ IGNACIO</t>
  </si>
  <si>
    <t>OSORIO PINO DARIO</t>
  </si>
  <si>
    <t>PALACIOS ORTIZ LUIS FERNANDO</t>
  </si>
  <si>
    <t>PALOMINO JULIO CESAR</t>
  </si>
  <si>
    <t>PECHENE RIOS MARIO FERNANDO</t>
  </si>
  <si>
    <t>PEREZ DOMINGUEZ FERNANDO</t>
  </si>
  <si>
    <t>PRADO CEBALLOS WILSON FERNANDO</t>
  </si>
  <si>
    <t>QUINTANA MORALES HUGO FERNANDO</t>
  </si>
  <si>
    <t>ROA DIAZ JOSE DIONICIO</t>
  </si>
  <si>
    <t>OBRERO OPERADOR COMPACTADOR</t>
  </si>
  <si>
    <t>SAAVEDRA LASSO BERTHA CECILIA</t>
  </si>
  <si>
    <t>SAAVEDRA LASSO GUIDO ARGEMIRO</t>
  </si>
  <si>
    <t>OBRERO PLOMERO</t>
  </si>
  <si>
    <t>SANCHEZ TABARES HERMINSUL ALBERTO</t>
  </si>
  <si>
    <t>SANCLEMENTE APARICIO MAURICIO</t>
  </si>
  <si>
    <t>SAYIN VELASCO JOSE EMILIO</t>
  </si>
  <si>
    <t>OBRERO ELECTRICISTA</t>
  </si>
  <si>
    <t>T9BAR HERRERA LUIS ALFONSO</t>
  </si>
  <si>
    <t>TOVAR OVIEDO JAVIER</t>
  </si>
  <si>
    <t xml:space="preserve">VALENCIA RAMIREZ HILTON </t>
  </si>
  <si>
    <t>VASQUEZ MOLINA ALEXANDER</t>
  </si>
  <si>
    <t>VELEZ ORTIZ JORGE HUMBERTO</t>
  </si>
  <si>
    <t>VERA MONCAYO LUIS ALFONSO</t>
  </si>
  <si>
    <t>VIVEROS SEPULVEDA ARJAIR</t>
  </si>
  <si>
    <t xml:space="preserve">PISICHANA LUIS ENRIQUE </t>
  </si>
  <si>
    <t xml:space="preserve">ACCIDENTES PERSONALES </t>
  </si>
  <si>
    <t>Muerte Accidental</t>
  </si>
  <si>
    <t xml:space="preserve">Incapacidad total y permanente 
Homicidio, desde inicio de la cobertura </t>
  </si>
  <si>
    <t xml:space="preserve">Desmembracion </t>
  </si>
  <si>
    <t>Indemenizacion adicional por accidentes especifico</t>
  </si>
  <si>
    <t>Gastos Medicos</t>
  </si>
  <si>
    <t>PRIMA TOTAL</t>
  </si>
  <si>
    <t>REPORTE DE NOVEDADES</t>
  </si>
  <si>
    <t>Con el reporte realizado a la poliza de Grupo vida.</t>
  </si>
  <si>
    <t xml:space="preserve">v/r asegurado convenido $ 18.000.000 c/u     </t>
  </si>
  <si>
    <t>VR ASEGURADO MAXIMO  EN EL AMPARO BASICO</t>
  </si>
  <si>
    <t>Basico y Gastos Medicos</t>
  </si>
  <si>
    <t>SETENTA Y CINCO (75) ANOS</t>
  </si>
  <si>
    <t>OCHENTA ( 80) ANOS</t>
  </si>
  <si>
    <t>Beneficios por Invalidez o desmembracion accidental</t>
  </si>
  <si>
    <t>SESENTA Y CUATRO (64)</t>
  </si>
  <si>
    <t>SESENTA Y CINCO (65) ANOS</t>
  </si>
  <si>
    <t>Extensiòn de Coberturas: Se amparan los eventos accidentales causados por terrorismo, muerte causada con armas de fuego,cortante, punzante o contundente, el Homicidio en cualquiera de sus modalidades, Peleas, riñas, atraco, embriaguez, contravenciones,  fenòmenos de la naturaleza, picaduras de insectos, infecciones baterianas,  practica de deportes de alto riesgo en calidad de aficionado, cuando el asegurado se encuentre como pasajero en naves o aeronaves de lineas no comerciales y siempre y cuando no haga parte de la tripulacion y tecnicos de dichos aparatos.</t>
  </si>
  <si>
    <r>
      <rPr>
        <b/>
        <sz val="12"/>
        <rFont val="Arial Narrow"/>
        <family val="2"/>
      </rPr>
      <t>CONTINUIDAD DE AMPARO:</t>
    </r>
    <r>
      <rPr>
        <sz val="12"/>
        <rFont val="Arial Narrow"/>
        <family val="2"/>
      </rPr>
      <t xml:space="preserve"> Como ésta póliza se expide en reemplazo inmediato de otra anterior, La Compañía de Seguros ampara a todas las personas que forman parte del grupo asegurado anterior, sin limitaciones de sus condiciones de salud o su edad, valor asegurado, etc, ni exigencias medicas,  otorgando por lo tanto continuidad de cobertura para todo el grupo que viene asegurado en la (s)  compañía (s)  anterior (es), desde la fecha en la persona ingresó en la (s)  póliza (S) contratada (s) por EL ASEGURADO.</t>
    </r>
  </si>
  <si>
    <r>
      <rPr>
        <b/>
        <sz val="12"/>
        <rFont val="Arial Narrow"/>
        <family val="2"/>
      </rPr>
      <t>CONVENIO PARA EL PLAZO DEL PAGO DE LA PRIMA:</t>
    </r>
    <r>
      <rPr>
        <sz val="12"/>
        <rFont val="Arial Narrow"/>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El Intermediario de Seguros  de la entidad, contara con el término máximo de Quince (15) días para la revisión de las pólizas y su respectiva entrega al asegurado. </t>
    </r>
  </si>
  <si>
    <r>
      <rPr>
        <b/>
        <sz val="12"/>
        <rFont val="Arial Narrow"/>
        <family val="2"/>
      </rPr>
      <t>SISTEMA BLANKET</t>
    </r>
    <r>
      <rPr>
        <sz val="12"/>
        <rFont val="Arial Narrow"/>
        <family val="2"/>
      </rPr>
      <t xml:space="preserve">: La forma de ajuste blanket será anual. Para el calculo de la prima inicial, el Tomador suministrará un archivo en medio magnético de las personas a asegurar en el que se indique el nombre, cédula de ciudadanía, edad, ocupación y salario. Un archivo con estas mismas características deberá ser entregado a cada período anual durante la vigencia de la póliza. Con base en estos dos listados, la Aseguradora efectuara el ajuste de primas correspondientes, estableciendo la diferencia entre la prima del listado final de asegurado y la prima cobrada de acuerdo al listado inicial suministrado por el Tomador. Si el valor resustante de la anterior operación es positivo, el Tomador pagará el 50% de diferencia a la aseguradora. Si el valor es negativo, se devolverá el msmo porcentaje. No obstante lo anterior el tomador no quedara eximido de efectuar oportunamente los reportes por ingresos y retiros de asegurado o por incrementos en los salarios.  </t>
    </r>
  </si>
  <si>
    <r>
      <t xml:space="preserve">REVOCACIÓN ,  NO RENOVACIÓN O MODIFICACIONES DE LA PÓLIZA Y SUS ANEXOS: </t>
    </r>
    <r>
      <rPr>
        <sz val="12"/>
        <color indexed="8"/>
        <rFont val="Arial Narrow"/>
        <family val="2"/>
      </rPr>
      <t>La compañía aseguradora podrá revocar y/o modificar las condiciones de los anexo  otorgados bajos las pólizas de grupo vida  Y NO RENOVAR la poliza, mediante aviso escrito al tomador y al asegurado con una anticipación de 60 días. La compañía devolverá el importe de las primas pagadas en forma proporcional, desde la fecha de revocación y/o modificación.</t>
    </r>
  </si>
  <si>
    <r>
      <t xml:space="preserve">AVISO DE PÉRDIDA 60  DÍAS: </t>
    </r>
    <r>
      <rPr>
        <sz val="12"/>
        <color indexed="8"/>
        <rFont val="Arial Narrow"/>
        <family val="2"/>
      </rPr>
      <t>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</si>
  <si>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2"/>
        <rFont val="Arial Narrow"/>
        <family val="2"/>
      </rPr>
      <t xml:space="preserve"> DOMICILIO : </t>
    </r>
    <r>
      <rPr>
        <sz val="12"/>
        <rFont val="Arial Narrow"/>
        <family val="2"/>
      </rPr>
      <t xml:space="preserve"> Sin perjuicios de las disposiciones procesales para los efectos relacionados con el presente contrato, se fija como domicilio de las partes la ciudad de  MUNICIPIO DE PALMIRA en la República de Colombia.</t>
    </r>
  </si>
  <si>
    <r>
      <rPr>
        <b/>
        <sz val="12"/>
        <rFont val="Arial Narrow"/>
        <family val="2"/>
      </rPr>
      <t xml:space="preserve"> ADHESION</t>
    </r>
    <r>
      <rPr>
        <sz val="12"/>
        <rFont val="Arial Narrow"/>
        <family val="2"/>
      </rPr>
      <t>: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</si>
  <si>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rPr>
        <b/>
        <sz val="12"/>
        <rFont val="Arial Narrow"/>
        <family val="2"/>
      </rPr>
      <t xml:space="preserve"> MODIFICACIONES A FAVOR DEL ASEGURADO:</t>
    </r>
    <r>
      <rPr>
        <sz val="12"/>
        <rFont val="Arial Narrow"/>
        <family val="2"/>
      </rPr>
      <t xml:space="preserve"> :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</si>
  <si>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r>
      <rPr>
        <b/>
        <sz val="12"/>
        <rFont val="Arial Narrow"/>
        <family val="2"/>
      </rPr>
      <t xml:space="preserve"> AMPARO DE DESAPARICION Y/O SECUESTRO: </t>
    </r>
    <r>
      <rPr>
        <sz val="12"/>
        <rFont val="Arial Narrow"/>
        <family val="2"/>
      </rPr>
      <t xml:space="preserve">En caso de desaparición, incluido el SECUESTRO, del asegurado amparado bajo la presente póliza, la ASEGURADORA indemnizara el siniestro cuando la autoridad competente declare la muerte presunta. El valor asegurado indemnizable  será el contratado en la póliza a la fecha en que se emita la sentencia ejecutoriada por la autoridad competente. En caso de cancelación y/o no renovación  de la póliza  por alguna de las partes antes de la declaración de la muerte presunta; el asegurado secuestrado o desaparecido  tendrá derecho a ser amparado en un seguro de vida individual temporal creciente, previo el pago de la prima  por el representante del mismo.  </t>
    </r>
  </si>
  <si>
    <r>
      <rPr>
        <b/>
        <sz val="12"/>
        <rFont val="Arial Narrow"/>
        <family val="2"/>
      </rPr>
      <t xml:space="preserve"> ERRORES Y OMISIONES : ):</t>
    </r>
    <r>
      <rPr>
        <sz val="12"/>
        <rFont val="Arial Narrow"/>
        <family val="2"/>
      </rPr>
      <t xml:space="preserve"> Si por una omisión  y o error involuntario por parte del intermediario y/o tomador  y/o asegurado no se reporten nuevos ingresos, variaciones  en salarios y/o cualquier otra modificación, la Cia. Aseguradora hará la revisión del caso, procediendo a realizar el ajuste de prima a que haya lugar y al pago de la correspondiente  indemnización  a que haya lugar, en un todo de acuerdo a las condiciones generales y particulares establecidas en la presente póliza al momento del reclamo</t>
    </r>
  </si>
  <si>
    <t>COBERTURAS ADICIONALES  Y O VALORES AGREGADOS A LAS ESTABLECIDAS  EN EL PLIEGO. VER CALIFICACION</t>
  </si>
  <si>
    <t>ACCIDENTES ESCOLARES</t>
  </si>
  <si>
    <t>VR ASEGURADO MINIMO REQUERIDO  POR ALUMNO</t>
  </si>
  <si>
    <t xml:space="preserve"> VR PROPUESTA  CIA.</t>
  </si>
  <si>
    <t>ESTUDIANTES  DE LAS ESCUELAS Y COLEGIOS  DEL MUNICIPIO DE  PALMIRA, UBICADAS TANTO EN LA ZONA URBANA COMO RURAL. INCLUYENDO MENORES DEL PROGRAMA DE ATENCION INTEGRAL A LA PRIMERA INFANCIA/.</t>
  </si>
  <si>
    <t>Muerte Natural por cualquier causa.</t>
  </si>
  <si>
    <t>Incapacidad total y Permanente</t>
  </si>
  <si>
    <t>Desmembracion o Invalidez</t>
  </si>
  <si>
    <t>Gastos Medicos por accidente</t>
  </si>
  <si>
    <t>Enfermedades Graves</t>
  </si>
  <si>
    <t>Auxilio funerario</t>
  </si>
  <si>
    <t>Riesgo biologico</t>
  </si>
  <si>
    <t>Gastos de traslado por accidente  (ambulancia)</t>
  </si>
  <si>
    <t>Enfermedades Amparadas</t>
  </si>
  <si>
    <t>Rehabilitacion Integral por invalidez</t>
  </si>
  <si>
    <t>No. TOTAL DE ESTUDIANTES:</t>
  </si>
  <si>
    <t>CUARENTA Y SEIS MIL   ( 46.000)</t>
  </si>
  <si>
    <r>
      <rPr>
        <b/>
        <sz val="12"/>
        <rFont val="Arial Narrow"/>
        <family val="2"/>
      </rPr>
      <t xml:space="preserve">BENEFICIARIO: </t>
    </r>
    <r>
      <rPr>
        <sz val="12"/>
        <rFont val="Arial Narrow"/>
        <family val="2"/>
      </rPr>
      <t>Los padres, el mismo asegurado mayor de edad o las personas que acrediten haber realizado los pagos  ocasionados por el accidente mediante autorizacion previa, estos costos podran ser pagado al centro asistencial. Para el caso de los menores de edad  y que la patria potestad no sea ejercida  por los padres , se tendra en cuenta lo contemplado  en el articulo 228  del codigo civil;Esto correspondera  a los amparos adicionales  como gastos medicos y gasto de entierro; para el amparo basico  se entendera que son los de ley.</t>
    </r>
  </si>
  <si>
    <t>RESTABLECIMIENTO DE LA SUMA ASEGURADA EN ATENCION MEDICA: sin limites de eventos durante la vigencia y sin cobro de prima.</t>
  </si>
  <si>
    <r>
      <rPr>
        <b/>
        <sz val="12"/>
        <rFont val="Arial Narrow"/>
        <family val="2"/>
      </rPr>
      <t>CLAUSULA DE AMPARO AUTOMATICO</t>
    </r>
    <r>
      <rPr>
        <sz val="12"/>
        <rFont val="Arial Narrow"/>
        <family val="2"/>
      </rPr>
      <t>: Con sujeción a las  coberturra y a los valores asegurados pactados en  la póliza, se  ampara automáticamente a todao los alumnos que formen y/o  entren a formar parte del grupo de estudiantes  de los diferentes establecimientos educativos  bajo responsabiliad de la Secretaria de Educacion del MUNICIPIO DE PALMIRA</t>
    </r>
  </si>
  <si>
    <t>CONTINUIDAD  DE AMPARO: Se amparan  a todos los estudiantes que forman parte del grupo asegurado  sin limitaciones  en sus condiciones de Salud, o edad</t>
  </si>
  <si>
    <t>SE AMPARA EL HOMICIDIO DESDE EL PRIMER DIA DE COBERTURA.</t>
  </si>
  <si>
    <r>
      <t xml:space="preserve">CONVENIO PARA EL PLAZO DEL PAGO DE LA PRIMA:  </t>
    </r>
    <r>
      <rPr>
        <sz val="12"/>
        <rFont val="Arial Narrow"/>
        <family val="2"/>
      </rPr>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t>
    </r>
    <r>
      <rPr>
        <b/>
        <sz val="12"/>
        <rFont val="Arial Narrow"/>
        <family val="2"/>
      </rPr>
      <t>a.</t>
    </r>
  </si>
  <si>
    <t xml:space="preserve">COBERTURA INTERNACIONAL: La cobertrua se extiende a los mismo amparos mediante reembolso.  </t>
  </si>
  <si>
    <t xml:space="preserve">INDICAR EL PROCEDIMIENTO DE ATENCION DE RECLAMOS Y RED DE ATENCION : </t>
  </si>
  <si>
    <t xml:space="preserve">EN EL MOMENTO DE LA ENTREGA DE LA POLIZA SE DEBE ANEXAR VOLANTES Y/O CIRCULARES Y/O FOLLETO POR EL NUMERO DE ALUMNOS INDICANDO LAS COBERTURAS Y EL PROCEDIMIENTO EN CASO DE RECLAMACIONES.  </t>
  </si>
  <si>
    <r>
      <rPr>
        <b/>
        <sz val="12"/>
        <rFont val="Arial Narrow"/>
        <family val="2"/>
      </rPr>
      <t>DESAPARECIMIENTO</t>
    </r>
    <r>
      <rPr>
        <sz val="12"/>
        <rFont val="Arial Narrow"/>
        <family val="2"/>
      </rPr>
      <t>: Desapariciòn en Catàstrofes Naturales como Terremotos, Inundaciones y Maremotos. Desaparecidos en un Rio, Lago o Mar. Desapariciòn como consecuencia del extravìo, caida, Explosiòn, Naufragio o encalladura de cualquier vehìculo respecto del cual no exista exclusiòn expresa de cobertura</t>
    </r>
  </si>
  <si>
    <r>
      <rPr>
        <b/>
        <sz val="12"/>
        <rFont val="Arial Narrow"/>
        <family val="2"/>
      </rPr>
      <t xml:space="preserve">SISTEMA BLANCKET: </t>
    </r>
    <r>
      <rPr>
        <sz val="12"/>
        <rFont val="Arial Narrow"/>
        <family val="2"/>
      </rPr>
      <t>Queda expresamente declarado y convenido que la presente poliza se expide sin exigencia de relacion de asegurados..En caso de reclamaciones el respectivo establecimiento educativo debe emitir la certificacion correspondiente  de la respectiva matricula, del alumno que se vea afectado por cualquie evento amprado bajo al presente poliza,</t>
    </r>
  </si>
  <si>
    <r>
      <t xml:space="preserve">REVOCACIÓN ,  NO RENOVACIÓN O MODIFICACIONES DE LA PÓLIZA Y SUS ANEXOS: </t>
    </r>
    <r>
      <rPr>
        <sz val="12"/>
        <color indexed="8"/>
        <rFont val="Arial Narrow"/>
        <family val="2"/>
      </rPr>
      <t>La compañía aseguradora podrá revocar, no renovar y/o modificar las condiciones de la poliza y/o  anexos   mediante aviso escrito al tomador y al asegurado con una anticipación de 90 días. La compañía devolverá el importe de las primas pagadas en forma proporcional, desde la fecha de revocación y/o modificación.</t>
    </r>
  </si>
  <si>
    <t xml:space="preserve"> CONOCIMIENTO DEL RIESGO: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las correspondendientes valoraciones o en el desconocimiento de los mismos.</t>
  </si>
  <si>
    <r>
      <t xml:space="preserve">AVISO DE PÉRDIDA 60 DÍAS: </t>
    </r>
    <r>
      <rPr>
        <sz val="12"/>
        <color indexed="8"/>
        <rFont val="Arial Narrow"/>
        <family val="2"/>
      </rPr>
      <t>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</si>
  <si>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2"/>
        <rFont val="Arial Narrow"/>
        <family val="2"/>
      </rPr>
      <t xml:space="preserve"> DOMICILIO : </t>
    </r>
    <r>
      <rPr>
        <sz val="12"/>
        <rFont val="Arial Narrow"/>
        <family val="2"/>
      </rPr>
      <t xml:space="preserve"> Sin perjuicios de las disposiciones procesales para los efectos relacionados con el presente contrato, se fija como domicilio de las partes la ciudad de  MUNICIPIO DE PALMIRA , en la República de Colombia.</t>
    </r>
  </si>
  <si>
    <r>
      <rPr>
        <b/>
        <sz val="12"/>
        <color indexed="8"/>
        <rFont val="Arial Narrow"/>
        <family val="2"/>
      </rPr>
      <t xml:space="preserve"> ERRORES Y OMISIONES : ):</t>
    </r>
    <r>
      <rPr>
        <sz val="12"/>
        <color indexed="8"/>
        <rFont val="Arial Narrow"/>
        <family val="2"/>
      </rPr>
      <t xml:space="preserve"> Si por una omisión  y o error involuntario por parte del intermediario y/o tomador  y/o asegurado no se reporten nuevos ingresos, variaciones  en salarios y/o cualquier otra modificación, la Cia. Aseguradora hará la revisión del caso, procediendo a realizar el ajuste de prima a que haya lugar y al pago de la correspondiente  indemnización  a que haya lugar, en un todo de acuerdo a las condiciones generales y particulares establecidas en la presente póliza al momento del reclamo</t>
    </r>
  </si>
  <si>
    <t xml:space="preserve">Extensiòn de Coberturas ( para todas las coberturas excepto Enfermedades graves): Se amparan los eventos accidentales causados por terrorismo, muerte causada con armas de fuego,cortante, punzante o contundente, el Homicidio en cualquiera de sus modalidades, Peleas, riñas, atraco, embriaguez, contravenciones,  fenòmenos de la naturaleza, picaduras de insectos, infecciones baterianas,  practica de deportes de alto riesgo en calidad de aficionado, cuando el asegurado se encuentre como pasajero en naves o aeronaves de lineas no comerciales y siempre y cuando no haga parte de la tripulacion y tecnicos de dichos aparatos.
</t>
  </si>
  <si>
    <t xml:space="preserve"> </t>
  </si>
  <si>
    <t>MARCA *</t>
  </si>
  <si>
    <t>CLASE *</t>
  </si>
  <si>
    <t>MODELO *</t>
  </si>
  <si>
    <t>PLACA *</t>
  </si>
  <si>
    <t xml:space="preserve">NIT                                                   </t>
  </si>
  <si>
    <t xml:space="preserve">RAMO Y POLIZA No.                         </t>
  </si>
  <si>
    <t xml:space="preserve">VIGENCIA                </t>
  </si>
  <si>
    <t>Territorio Mundial</t>
  </si>
  <si>
    <t>cobertura de perdida fiscal y gastos de defensa</t>
  </si>
  <si>
    <t xml:space="preserve">reembolso a la sociedad  </t>
  </si>
  <si>
    <t>TOTAL CON IMPOVENTAS</t>
  </si>
  <si>
    <t>Responsabilidad civil  por detrimentos patrimoniales sufridos por el Estado o por terceros siempre que sean consecuencia de los actos incorrectos cometidos por los funcionarios asegurados en el desempeño de las funciones propias a su cargo, cuando fueren declarados civil o administrativamente responsables del detrimento patrimonial.</t>
  </si>
  <si>
    <t>Costos y Gastos de defensa, Responsabilidad civil  por detrimentos patrimoniales sufridos por el Estado o por terceros : Se amparan los gastos por honorarios profesionales para la defensa de los funcionarios asegurados, frente a procesos civiles, penales, administrativos y frente a cualquier tipo de investigación adelantada por organismos oficiales hasta por el limite estipulado en la carátula de la póliza. $ 15.000.000 por persona, $ 50.000.000 Evento,  $ 200.000.000 Vigencia</t>
  </si>
  <si>
    <t>Cauciones Judiciales: 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pudiera deriva una responsabilidad fiscal. $20.000.000 por evento y $ 100.000.000  vigencia</t>
  </si>
  <si>
    <t>CARGOS ASEGURADOS</t>
  </si>
  <si>
    <t>LA POLIZA DEBE CONTENER LAS CONDICIONES PROPIAS PARA ENTIDADES ESTATALES</t>
  </si>
  <si>
    <t>AMPARO DE GASTOS DE DEFENSA EN INVESTIGACION PRELIMINAR</t>
  </si>
  <si>
    <t>COBERTURA PARA DIRECTIVOS PASADOS, PRESENTES Y FUTUROS</t>
  </si>
  <si>
    <t>SE AMPARAN TODAS LAS RECLAMACIONES CONTRA DIRECTIVOS INDEPENDIENTEMENTE DEL ORGANO QUE LAS INICIA. SIEMPRE Y CUANDO EL ORGANO QUE LAS INICIA CUENTE CON LAS FACULTADES LEGALES PARA HACERLO.</t>
  </si>
  <si>
    <t>EL ASEGURADO TIENE SUSCRITA POLIZA DE MANEJO CON UN VALOR ASEGURADO DE $ 250.000.000</t>
  </si>
  <si>
    <t>CONVENIO PARA EL PLAZO DEL PAGO DE LA PRIMA: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SESENTA  (60)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</si>
  <si>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r>
      <rPr>
        <b/>
        <sz val="10"/>
        <rFont val="Arial"/>
        <family val="2"/>
      </rPr>
      <t>REVOCACIÓN ,  NO RENOVACIÓN O MODIFICACIONES DE LA PÓLIZA Y SUS ANEXOS</t>
    </r>
    <r>
      <rPr>
        <sz val="10"/>
        <rFont val="Arial"/>
        <family val="2"/>
      </rPr>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</si>
  <si>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0"/>
        <rFont val="Arial"/>
        <family val="2"/>
      </rPr>
      <t xml:space="preserve"> MODIFICACIÓN DEL ESTADO DEL RIESGO: </t>
    </r>
    <r>
      <rPr>
        <sz val="10"/>
        <rFont val="Arial"/>
        <family val="2"/>
      </rPr>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</si>
  <si>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o en el desconocimiento de los mismos.</t>
    </r>
  </si>
  <si>
    <r>
      <rPr>
        <b/>
        <sz val="10"/>
        <rFont val="Arial"/>
        <family val="2"/>
      </rPr>
      <t xml:space="preserve"> 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</si>
  <si>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rPr>
        <b/>
        <sz val="10"/>
        <rFont val="Arial"/>
        <family val="2"/>
      </rPr>
      <t xml:space="preserve"> NOMBRAMIENTO DE AJUSTADOR: </t>
    </r>
    <r>
      <rPr>
        <sz val="10"/>
        <rFont val="Arial"/>
        <family val="2"/>
      </rPr>
      <t>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</si>
  <si>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rPr>
        <b/>
        <sz val="10"/>
        <rFont val="Arial"/>
        <family val="2"/>
      </rPr>
      <t xml:space="preserve"> 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</si>
  <si>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 xml:space="preserve"> DESIGNACION DE CARGOS: :</t>
    </r>
    <r>
      <rPr>
        <sz val="10"/>
        <rFont val="Arial"/>
        <family val="2"/>
      </rPr>
      <t xml:space="preserve"> En adición a los términos y condiciones contenidas en la póliza y sus anexos, la Aseguradora acepta el titulo, nombre, denominación, nomenclatura con que el Asegurado identifica o describe los cargos asegurados</t>
    </r>
  </si>
  <si>
    <r>
      <rPr>
        <b/>
        <sz val="10"/>
        <rFont val="Arial"/>
        <family val="2"/>
      </rPr>
      <t xml:space="preserve"> GASTOS DE DEFENSA :</t>
    </r>
    <r>
      <rPr>
        <sz val="10"/>
        <rFont val="Arial"/>
        <family val="2"/>
      </rPr>
      <t xml:space="preserve">  La presente póliza ampara los costos procesales y gastos de defensa en que incurra el asegurado, como consecuencia de procesos civiles, administrativos, laborales o penales, incluyendo los que sean consecuencia de investigaciones adelantadas por organismos oficiales, incluidas la Procuraduría y la Contraloría, así como los que surjan de la defensa de las sanciones impuestas por dichos organismos, salvo en los casos en los que haya existido dolo debidamente probado</t>
    </r>
  </si>
  <si>
    <r>
      <rPr>
        <b/>
        <sz val="10"/>
        <rFont val="Arial"/>
        <family val="2"/>
      </rPr>
      <t xml:space="preserve"> GASTOS  Y COSTOS DE DEFENSA EN INSTANCIAS PREVIAS :</t>
    </r>
    <r>
      <rPr>
        <sz val="10"/>
        <rFont val="Arial"/>
        <family val="2"/>
      </rPr>
      <t xml:space="preserve"> La presente póliza se extiende a cubrir los gastos y costos de defensa que se ocasionen durante las instancias previas que se presenten una vez se dicte la Resolución o Auto que ordena la apertura de la respectiva instancia preliminar. 
Para perjuicios causados a terceros por actos incorrectos amparados por la póliza y cometidos por los funcionarios asegurados, se considera que el tomador es igualmente asegurado
</t>
    </r>
  </si>
  <si>
    <t>EXTIENDE A CUBRIR  AL CONYUGUE Y A LOS HEREDEROS DEL FUNCIONARIO ASEGURADO, EN AQUELLOS CASOS EN QUE LA OBLICACION INDEMNIZATORIA SE TRAMITE POR CAUSA DE MUERTE, INHABILIDAD, INSOLVENCIA O QUIEBRA</t>
  </si>
  <si>
    <r>
      <rPr>
        <b/>
        <sz val="10"/>
        <rFont val="Arial"/>
        <family val="2"/>
      </rPr>
      <t xml:space="preserve"> AMPARO POR CULPA GRAVE</t>
    </r>
    <r>
      <rPr>
        <sz val="10"/>
        <rFont val="Arial"/>
        <family val="2"/>
      </rPr>
      <t>: No obstante lo establecido en las condiciones particulares y generales de la póliza y sus anexos, por la presente cláusula queda establecido y convenido que la presente póliza se extiende a amparar la culpa grave de los asegurados</t>
    </r>
  </si>
  <si>
    <r>
      <rPr>
        <b/>
        <sz val="10"/>
        <rFont val="Arial"/>
        <family val="2"/>
      </rPr>
      <t>ABOGADOS</t>
    </r>
    <r>
      <rPr>
        <sz val="10"/>
        <rFont val="Arial"/>
        <family val="2"/>
      </rPr>
      <t>:  Por la presente cláusula queda establecido y convenido que los asegurados podrán elegir libremente el abogado que asumirá su defensa. Los honorarios amparados por la póliza se sujetarán a la tarifas establecidas por los Colegios de Abogados</t>
    </r>
  </si>
  <si>
    <r>
      <rPr>
        <b/>
        <sz val="10"/>
        <rFont val="Arial"/>
        <family val="2"/>
      </rPr>
      <t xml:space="preserve"> GASTOS DE DEFENSA EN RECLAMACIONES  EXTRAJUDICIALES : </t>
    </r>
    <r>
      <rPr>
        <sz val="10"/>
        <rFont val="Arial"/>
        <family val="2"/>
      </rPr>
      <t>Por la presente cláusula queda establecido y convenido que la  presente póliza ampara los honorarios y gastos de defensa en los que incurra el asegurado para su defensa frente a reclamaciones extrajudiciales, previamente autorizados por la aseguradora</t>
    </r>
  </si>
  <si>
    <r>
      <rPr>
        <b/>
        <sz val="10"/>
        <rFont val="Arial"/>
        <family val="2"/>
      </rPr>
      <t xml:space="preserve"> COBERTURA PARA JUICIOS DE RESPONSABILIDAD FISCAL</t>
    </r>
    <r>
      <rPr>
        <sz val="10"/>
        <rFont val="Arial"/>
        <family val="2"/>
      </rPr>
      <t xml:space="preserve">: No obstante lo establecido en las condiciones generales y particulares de la  póliza y sus anexos, la póliza se extiende a amparar los perjuicios que sufra el Asegurado como consecuencia de las investigaciones y fallos de la contraloría, con alcance fiscal. </t>
    </r>
  </si>
  <si>
    <t>SE INCLUYE COBERTURA DE ANTICIPO DE HONORARIOS SIN ESPERAR AL FINAL DE LA RECLAMACION</t>
  </si>
  <si>
    <r>
      <t>RECLAMACION DIRECTA:</t>
    </r>
    <r>
      <rPr>
        <sz val="10"/>
        <rFont val="Arial"/>
        <family val="2"/>
      </rPr>
      <t xml:space="preserve"> Indemnizacion si fallo de Responabilidad Fiscal. Se debe presentar  acta de inicio de la investigacion e instarurar denuncia penal en contra del empleado.</t>
    </r>
  </si>
  <si>
    <r>
      <rPr>
        <b/>
        <sz val="10"/>
        <rFont val="Arial"/>
        <family val="2"/>
      </rPr>
      <t>HONORARIOS  DE ABOGADOS, COSTAS Y GASTOS PERSONALES:</t>
    </r>
    <r>
      <rPr>
        <sz val="10"/>
        <rFont val="Arial"/>
        <family val="2"/>
      </rPr>
      <t xml:space="preserve"> Queda expresamente declarado y convenido que la poliza contempla  el reconocimiento  en excesos  de los limites pactados para los distintos amparos, los gastos  en que por este  concepto incurra el asegurado de acuerdo con la costumbre tarifaria de este tipo de negocios juridicos., </t>
    </r>
  </si>
  <si>
    <r>
      <rPr>
        <b/>
        <sz val="10"/>
        <rFont val="Arial"/>
        <family val="2"/>
      </rPr>
      <t xml:space="preserve"> GASTOS POR ACCIONES SINDICALES:</t>
    </r>
    <r>
      <rPr>
        <sz val="10"/>
        <rFont val="Arial"/>
        <family val="2"/>
      </rPr>
      <t xml:space="preserve"> Se conviene entre las partes y no obstante lo establecido en las condiciones generales de la Póliza y sus anexos, que la Aseguradora cubrirá los gastos que se generen por los honorarios de mediadores que traten de apaciguar la huelga ó conflictos con los empleados del ASEGURADO, generado a causa de una acción del Directivo.   </t>
    </r>
  </si>
  <si>
    <t>LOS COSTOS Y GASTOS DERIVADOS DE LOS PROCESOS PENALES SE PAGAN SIN CONDICIONAMIENTO ALGUNO REFERENTE A LA INOCENCIA DEL ASEGURADO Y LA COBERTURA NO SE LIMITA HASTA EL FALLO EN PRIMERA INSTANCIA.</t>
  </si>
  <si>
    <r>
      <rPr>
        <b/>
        <sz val="10"/>
        <rFont val="Arial"/>
        <family val="2"/>
      </rPr>
      <t>COBERTURA PARA GASTOS DE DEFENSA  DE LA SOCIEDAD TOMADORA Y/O SUBORDINADAS:</t>
    </r>
    <r>
      <rPr>
        <sz val="10"/>
        <rFont val="Arial"/>
        <family val="2"/>
      </rPr>
      <t xml:space="preserve"> Por la presente clausula queda expresamente declarado y convenido  que la presente poliza ampara la totalidad  de los gastos procesales  y de defensa  en los casos en que la reclamacion se haga tambien contra la sociedad y/o sus subordinadas, sin exceder del limite asegurado pactado en la poliza.</t>
    </r>
  </si>
  <si>
    <r>
      <rPr>
        <b/>
        <sz val="10"/>
        <rFont val="Arial"/>
        <family val="2"/>
      </rPr>
      <t>PERDIDAS DE DERECHO  DE SUSCRIPCION</t>
    </r>
    <r>
      <rPr>
        <sz val="10"/>
        <rFont val="Arial"/>
        <family val="2"/>
      </rPr>
      <t xml:space="preserve">:  Queda expresamente declarado y convenido  que por razon de cualquier perdida  de suscripcion, conversion, redencion o previlegios de deposito a causa de extravio, desaparacion, o perdida de los valores, en cualquier predio donde esten ubicados  y mientras se encuentren en transito  en cualquier lugar y bajo la custodia  de cualquier persona (s)  que actuen como mensajero (s) del asegurado, dentro de las circunstancias amparables , excepto cuando se encuentren en el correo, en poder de un transporatador contratado, salvo que se trate de una compania transportadora que utilice vehiculos blindados , adicionalmente  el importe de la indemnizacion  sera el valor que tengan  los mencionados privilegios, con anteriorida inmediata a su vencimiento, o en caso de la divergencia , segun lo establecdo por arbitramento o acuerdo.   </t>
    </r>
  </si>
  <si>
    <r>
      <rPr>
        <b/>
        <sz val="10"/>
        <rFont val="Arial"/>
        <family val="2"/>
      </rPr>
      <t>USO Y CONTROL DE NUEVOS PREDIOS Y EMPLEADOS</t>
    </r>
    <r>
      <rPr>
        <sz val="10"/>
        <rFont val="Arial"/>
        <family val="2"/>
      </rPr>
      <t>: 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r>
  </si>
  <si>
    <r>
      <rPr>
        <b/>
        <sz val="10"/>
        <rFont val="Arial"/>
        <family val="2"/>
      </rPr>
      <t>COSTO NETO FINANCIERO:</t>
    </r>
    <r>
      <rPr>
        <sz val="10"/>
        <rFont val="Arial"/>
        <family val="2"/>
      </rPr>
      <t xml:space="preserve"> Se reembolsara el costo neto financiero en que incurra  el asegurado cuando deba reponer titulos que fueran sustraidos o destruidos mientras se encuentran bajo su cuidado y responsabilidad.                                                                                                                                                                                                                                                                                                                                                                                                                 </t>
    </r>
    <r>
      <rPr>
        <b/>
        <sz val="10"/>
        <rFont val="Arial"/>
        <family val="2"/>
      </rPr>
      <t xml:space="preserve"> LIMITE: Se reconocera al asegurado una tasa de 3.5% mensual spbre el valor total de los titulos sustraidos o destruidos , con un periodo de indemnizacion de 12 meses, el cual iniciara el dia que se cause la obligacion de responder por parte del asegurado. </t>
    </r>
  </si>
  <si>
    <t>ANTICIPO DE LA INDEMNIZACION HASTA 50%: la Aseguradora anticipara la indemnización, hasta por el 50%, con la demostración de la ocurrencia del siniestro por parte del asegurado, el valor de los daños y la comprobación de que existe cobertura y mientras se formaliza a cabalidad la indemnización Correspondiente</t>
  </si>
  <si>
    <t xml:space="preserve"> ACCION SOCIAL DE RESPONSABILIDAD CIVIL: Queda establecido y convenido por la presente cláusula que la aseguradora indemnizará a la empresa de servicios públicos cuando se produzca una condena contra el ó los administradores como consecuencia de la acción instaurada con base en el artículo 25 de la Ley 222 de 1995.  </t>
  </si>
  <si>
    <t xml:space="preserve"> GASTOS DE DEFENSA EN PROCESOS PENALES Y ADMNISTRATIVOS:  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t>
  </si>
  <si>
    <t xml:space="preserve"> CLAUSULA DE ANTICIPO DE HONORARIOS: Cubre hasta el 50% como anticipo del valor de los honorarios profesionales comprometiéndose el funcionario objeto del reclamo, a devolver los valores pagados, en caso de no existir cobertura.  Para procesos penales operará por reembolso una vez se compruebe que el funcionario no obró dolosamente</t>
  </si>
  <si>
    <t>RESTABLECIMIENTO AUTOMÁTICO DE VALOR ASEGURADO POR PAGO DE SINIESTRO :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</si>
  <si>
    <t xml:space="preserve"> SOCIEDAD TOMADORA : Por la presente cláusula queda establecido y convenido que la presente póliza ampara la totalidad de los gastos procesales y de defensa en los casos en los que la reclamación se haga también contra EL ASEGURADO sin exceder del límite asegurado pactado en la póliza. </t>
  </si>
  <si>
    <t>AMPARO DE  MIEMBROS DE JUNTA DIRECTIVA: Queda expresamente declarado y convenido que la poliza debera cubrir las perdidad que resulten de o se causen por actos dolosos o delictuosos  de cualquier director o miembro de "junta directiva"" del asegurado cuando este ejerciendo o desempenando funciones comprendidas  dentro del ambito de deberes  y obligaciones de los "empleados o Trabajadores"del asegaurado o mientras que este actuando como miembro de cualquier comite, comision, o junta con funciones directivas especificas.</t>
  </si>
  <si>
    <t>RECLAMACIONES: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t>
  </si>
  <si>
    <t xml:space="preserve"> SE AMPARA FALTA GRAVISIMAS CONTEMPLADAS EN LA LEY 734 CUANDO SEAN COMETIDOS SIN DOLO</t>
  </si>
  <si>
    <t xml:space="preserve">DEDUCIBLE  REQUERIDO </t>
  </si>
  <si>
    <t>PROPUESTA CIA.</t>
  </si>
  <si>
    <t>SIN APLICACION DE DEDUCIBLE</t>
  </si>
  <si>
    <t>NOTA: SE DEBE DILIGENCIAR UNICAMENTE LA PARTE SOMBREADA. LAS DEMAS AREAS DEL CUADRO NO DEBEN SER MODIFICADAS</t>
  </si>
  <si>
    <t xml:space="preserve">RC SERVIDORES PUBLICOS </t>
  </si>
  <si>
    <t>Amparar los perjuicios o detrimentos patrimoniales causados a EL MUNICIPIO DE PALMIRA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 a los cargos asegurados. </t>
  </si>
  <si>
    <t xml:space="preserve">Los Establecidos por el MUNICIPIO DE PALMIRA según la siguiente relación:  </t>
  </si>
  <si>
    <t>Emitir constancia y/o certificado individual de seguros para cada uno de los asegurados.</t>
  </si>
  <si>
    <t>4D56UCCK5252</t>
  </si>
  <si>
    <t>C24SE31023447</t>
  </si>
  <si>
    <t>8LBETF1D080008225</t>
  </si>
  <si>
    <t>C8J178747</t>
  </si>
  <si>
    <t>1GNFK13J48J178747</t>
  </si>
  <si>
    <t>9GCNPR710BB040074</t>
  </si>
  <si>
    <t>C24SE31023540</t>
  </si>
  <si>
    <t>3HAMMAARX8L647069</t>
  </si>
  <si>
    <t>3N6CD13S7ZK856290</t>
  </si>
  <si>
    <t>G6220400</t>
  </si>
  <si>
    <t>B2600D02282</t>
  </si>
  <si>
    <t>TS96342407</t>
  </si>
  <si>
    <t>MA10318L86</t>
  </si>
  <si>
    <t>CMA10318</t>
  </si>
  <si>
    <t>DJGBLM79354</t>
  </si>
  <si>
    <t>DJGBLM79314</t>
  </si>
  <si>
    <t>DJGBLM79363</t>
  </si>
  <si>
    <t>DJGBLM79312</t>
  </si>
  <si>
    <t>KS645419</t>
  </si>
  <si>
    <t>DJGBLM79339</t>
  </si>
  <si>
    <t>8LBETF1D980008949</t>
  </si>
  <si>
    <t>DJGBLM79340</t>
  </si>
  <si>
    <t>DJGBLM79338</t>
  </si>
  <si>
    <t>VALOR ASEGURADO FASECOLDA 212</t>
  </si>
  <si>
    <t>G6219502</t>
  </si>
  <si>
    <t>B260D02422</t>
  </si>
  <si>
    <t>RN855124707</t>
  </si>
  <si>
    <t>8LBETF1D880008215</t>
  </si>
  <si>
    <t>9GCNPR712BB002054</t>
  </si>
  <si>
    <t>MMBJNKB40BD628182</t>
  </si>
  <si>
    <t>C24SE31025432</t>
  </si>
  <si>
    <t>C24SE31023446</t>
  </si>
  <si>
    <t>8LBETF1D980008224</t>
  </si>
  <si>
    <t>4G54KY5873</t>
  </si>
  <si>
    <t>L042M10629</t>
  </si>
  <si>
    <t>4GE63PP7576</t>
  </si>
  <si>
    <t>P13WHLCLBO151</t>
  </si>
  <si>
    <t>HW414579</t>
  </si>
  <si>
    <t>KMFTP152B6345042</t>
  </si>
  <si>
    <t>4G54KY5876</t>
  </si>
  <si>
    <t>LO42M10617</t>
  </si>
  <si>
    <t>3TK029109</t>
  </si>
  <si>
    <t>9FK3TK11682029109</t>
  </si>
  <si>
    <t>3TK029116</t>
  </si>
  <si>
    <t>9FK3TK11682029116</t>
  </si>
  <si>
    <t>3TK029118</t>
  </si>
  <si>
    <t>9FK3TK11682029118</t>
  </si>
  <si>
    <t>3TK029114</t>
  </si>
  <si>
    <t>9FK3TK11682029114</t>
  </si>
  <si>
    <t>3TK029117</t>
  </si>
  <si>
    <t>9FK3TK11682029117</t>
  </si>
  <si>
    <t>3TK029095</t>
  </si>
  <si>
    <t>9FK3TK11682029095</t>
  </si>
  <si>
    <t>3TK029121</t>
  </si>
  <si>
    <t>9FK3TK11682029121</t>
  </si>
  <si>
    <t>3TK029120</t>
  </si>
  <si>
    <t>9FK3TK11682029120</t>
  </si>
  <si>
    <t>3TK029115</t>
  </si>
  <si>
    <t>9FK3TK11682029115</t>
  </si>
  <si>
    <t xml:space="preserve">K24002802C </t>
  </si>
  <si>
    <t>3N6CD13S0ZK856040</t>
  </si>
  <si>
    <t>K2400293023C</t>
  </si>
  <si>
    <t>3N6CD13S5ZK56299</t>
  </si>
  <si>
    <t>4D56UCBW1777</t>
  </si>
  <si>
    <t>MMBJNKB40AD019425</t>
  </si>
  <si>
    <t>KA24002704C</t>
  </si>
  <si>
    <t>3N6CD13S0ZK855935</t>
  </si>
  <si>
    <t>K24002992C</t>
  </si>
  <si>
    <t xml:space="preserve">CHERY </t>
  </si>
  <si>
    <t>OOK189</t>
  </si>
  <si>
    <t>SQR473FAFCM00056</t>
  </si>
  <si>
    <t>LVTDB12A0DB023150</t>
  </si>
  <si>
    <t>C24SE31023635</t>
  </si>
  <si>
    <t>8LBETF7D780000887</t>
  </si>
  <si>
    <t>K24002930286C</t>
  </si>
  <si>
    <t>3N6CD13S4Z856361</t>
  </si>
  <si>
    <t>D4B93920SA</t>
  </si>
  <si>
    <t>KMFGA17BPAC900734</t>
  </si>
  <si>
    <t>5GPO27278</t>
  </si>
  <si>
    <t>9FK5GP11061027278</t>
  </si>
  <si>
    <t>5GPO27255</t>
  </si>
  <si>
    <t>9FK5GP11061027255</t>
  </si>
  <si>
    <t>5GPO27275</t>
  </si>
  <si>
    <t>9FK5GP11061027275</t>
  </si>
  <si>
    <t>5GPO27273</t>
  </si>
  <si>
    <t>9FK5GP11061027273</t>
  </si>
  <si>
    <t>5GPO27271</t>
  </si>
  <si>
    <t>9FK5GP11061027271</t>
  </si>
  <si>
    <t>5GPO27257</t>
  </si>
  <si>
    <t>9FK5GP11061027257</t>
  </si>
  <si>
    <t>5GPO27272</t>
  </si>
  <si>
    <t>9FK5GP110610272272</t>
  </si>
  <si>
    <t>5GP027274</t>
  </si>
  <si>
    <t>9FK5GP11061027274</t>
  </si>
  <si>
    <t>5GPO27277</t>
  </si>
  <si>
    <t>9FK5GP11061027277</t>
  </si>
  <si>
    <t>5GPO26004</t>
  </si>
  <si>
    <t>9FK5GP11061026004</t>
  </si>
  <si>
    <t>5GPO27276</t>
  </si>
  <si>
    <t>9FK5GP11061027276</t>
  </si>
  <si>
    <t>5GPO27270</t>
  </si>
  <si>
    <t>9FK5GP11061027270</t>
  </si>
  <si>
    <t>5GPO27269</t>
  </si>
  <si>
    <t>9FK5GP11061027269</t>
  </si>
  <si>
    <t>123456789</t>
  </si>
  <si>
    <t>167FMM88500076</t>
  </si>
  <si>
    <t>9F2AK23569F001071</t>
  </si>
  <si>
    <t>167FMM88401934</t>
  </si>
  <si>
    <t>9F2AK23599F001033</t>
  </si>
  <si>
    <t>167FMM88500078</t>
  </si>
  <si>
    <t>9F2AK23599F001059</t>
  </si>
  <si>
    <t>167FMM88500087</t>
  </si>
  <si>
    <t>9F2AK23599F001078</t>
  </si>
  <si>
    <t>167FMM88401920</t>
  </si>
  <si>
    <t>9F2AK23549F001022</t>
  </si>
  <si>
    <t>167FMM88401877</t>
  </si>
  <si>
    <t>9F2AK23569F001037</t>
  </si>
  <si>
    <t>167FMM88401932</t>
  </si>
  <si>
    <t>9F2AK23539F001030</t>
  </si>
  <si>
    <t>167FMM88500113</t>
  </si>
  <si>
    <t>9F2AK2359F001061</t>
  </si>
  <si>
    <t>167FMM88401931</t>
  </si>
  <si>
    <t>9F2AK235X9F001039</t>
  </si>
  <si>
    <t>167FMM8850083</t>
  </si>
  <si>
    <t>9F2AK23529F001083</t>
  </si>
  <si>
    <t>167FMM88500088</t>
  </si>
  <si>
    <t>9F2AK23599F001064</t>
  </si>
  <si>
    <t>167FMM88500123</t>
  </si>
  <si>
    <t>9F2AK23549F001070</t>
  </si>
  <si>
    <t>167FMM88500090</t>
  </si>
  <si>
    <t>9F2AK23589F001072</t>
  </si>
  <si>
    <t>167FMM88500066</t>
  </si>
  <si>
    <t>9F2AK23509F001051</t>
  </si>
  <si>
    <t>167FMM88401939</t>
  </si>
  <si>
    <t>9F2AK23569F001023</t>
  </si>
  <si>
    <t>167FMM8850061</t>
  </si>
  <si>
    <t>9F2AK23569F001068</t>
  </si>
  <si>
    <t>167FMM88401867</t>
  </si>
  <si>
    <t>9F2AK23589F001024</t>
  </si>
  <si>
    <t>167FMM8850067</t>
  </si>
  <si>
    <t>9F2AK23579F001077</t>
  </si>
  <si>
    <t>167FMM8850086</t>
  </si>
  <si>
    <t>9F2AK23529F001066</t>
  </si>
  <si>
    <t>167FMM88500154</t>
  </si>
  <si>
    <t>9F2AK23509F001065</t>
  </si>
  <si>
    <t>167FMM88401942</t>
  </si>
  <si>
    <t>9F2AK23509F001048</t>
  </si>
  <si>
    <t>167FMM8850135</t>
  </si>
  <si>
    <t>9F2AK23509F001082</t>
  </si>
  <si>
    <t>167FMM88401864</t>
  </si>
  <si>
    <t>9F2AK23589F001038</t>
  </si>
  <si>
    <t>167FMM88401890</t>
  </si>
  <si>
    <t>9F2AK23589F001041</t>
  </si>
  <si>
    <t>167FMM88500161</t>
  </si>
  <si>
    <t>9F2AK23589F001069</t>
  </si>
  <si>
    <t>167FMM88500109</t>
  </si>
  <si>
    <t>9F2AK23589F001055</t>
  </si>
  <si>
    <t>167FMM88500094</t>
  </si>
  <si>
    <t>9F2AK23559F001076</t>
  </si>
  <si>
    <t>167FMM885000118</t>
  </si>
  <si>
    <t>9F2AK23569F001054</t>
  </si>
  <si>
    <t>167FMM88401914</t>
  </si>
  <si>
    <t>9F2AK23559F001028</t>
  </si>
  <si>
    <t>167FMM88401895</t>
  </si>
  <si>
    <t>9F2AK23559F001045</t>
  </si>
  <si>
    <t>167FMM88500158</t>
  </si>
  <si>
    <t>9F2AK23559F001062</t>
  </si>
  <si>
    <t>167FMM884001943</t>
  </si>
  <si>
    <t>9F2AK23509F001034</t>
  </si>
  <si>
    <t>167FMM88500129</t>
  </si>
  <si>
    <t>9F2AK23509F001079</t>
  </si>
  <si>
    <t>167FMM884019136</t>
  </si>
  <si>
    <t>9F2AK23519F001043</t>
  </si>
  <si>
    <t>167FMM88401885</t>
  </si>
  <si>
    <t>9F2AK235X9F001025</t>
  </si>
  <si>
    <t>167FMM88500070</t>
  </si>
  <si>
    <t>9F2AK23549F001053</t>
  </si>
  <si>
    <t>167FMM88401930</t>
  </si>
  <si>
    <t>9F2AK23569F001040</t>
  </si>
  <si>
    <t>167FMM88401940</t>
  </si>
  <si>
    <t>9F2AK23579F001046</t>
  </si>
  <si>
    <t>167FMM884018687</t>
  </si>
  <si>
    <t>9F2AK23539F001044</t>
  </si>
  <si>
    <t>167FMM8840155</t>
  </si>
  <si>
    <t>9F2AK235X9F001056</t>
  </si>
  <si>
    <t>167FMM88500075</t>
  </si>
  <si>
    <t>9F2AK23539F001075</t>
  </si>
  <si>
    <t>167FMM88500065</t>
  </si>
  <si>
    <t>9F2AK23519F001074</t>
  </si>
  <si>
    <t>167FMM88500012</t>
  </si>
  <si>
    <t>9F2AK23519F001057</t>
  </si>
  <si>
    <t>167FMM88500073</t>
  </si>
  <si>
    <t>9F2AK235X9F001073</t>
  </si>
  <si>
    <t>167FMM88500133</t>
  </si>
  <si>
    <t>9F2AK23579F001080</t>
  </si>
  <si>
    <t>167FMM88501913</t>
  </si>
  <si>
    <t>9F2AK23559F001031</t>
  </si>
  <si>
    <t>167FMM8841935</t>
  </si>
  <si>
    <t>9F2AK235X9F001042</t>
  </si>
  <si>
    <t>167FMM88401933</t>
  </si>
  <si>
    <t>9F2AK2359F001036</t>
  </si>
  <si>
    <t>167FMM88401944</t>
  </si>
  <si>
    <t>9F2AK2357F001032</t>
  </si>
  <si>
    <t>167FMM88500097</t>
  </si>
  <si>
    <t>9F2AK2357F001063</t>
  </si>
  <si>
    <t>167FMM88500153</t>
  </si>
  <si>
    <t>9F2AK2359F001081</t>
  </si>
  <si>
    <t>167FMM88500098</t>
  </si>
  <si>
    <t>9F2AK2358F001086</t>
  </si>
  <si>
    <t>167FMM88500127</t>
  </si>
  <si>
    <t>9F2AK2353F001058</t>
  </si>
  <si>
    <t>167FMM88500079</t>
  </si>
  <si>
    <t>9F2AK2354F001084</t>
  </si>
  <si>
    <t>167FMM88500104</t>
  </si>
  <si>
    <t>9F2AK2351F001060</t>
  </si>
  <si>
    <t>167FMM88500105</t>
  </si>
  <si>
    <t>9F2AK2356F001085</t>
  </si>
  <si>
    <t>167FMM88401881</t>
  </si>
  <si>
    <t>9F2AK2351F001025</t>
  </si>
  <si>
    <t>167FMM88500069</t>
  </si>
  <si>
    <t>9F2AK2352F001052</t>
  </si>
  <si>
    <t>167FMM8841941</t>
  </si>
  <si>
    <t>9F2AK2359F001047</t>
  </si>
  <si>
    <t>167FMM88500117</t>
  </si>
  <si>
    <t>9F2AK2354F001067</t>
  </si>
  <si>
    <t>H402189326</t>
  </si>
  <si>
    <t>9F2SSH42A5CC014366</t>
  </si>
  <si>
    <t>H402189332</t>
  </si>
  <si>
    <t>9F2SSH42A7CC14667</t>
  </si>
  <si>
    <t>H402189335</t>
  </si>
  <si>
    <t>9F2SSH42A9CC014368</t>
  </si>
  <si>
    <t>H402189340</t>
  </si>
  <si>
    <t>9F2SSH42AOCC014369</t>
  </si>
  <si>
    <t>H402189336</t>
  </si>
  <si>
    <t>9F2SSH42A7CC014370</t>
  </si>
  <si>
    <t>H402189328</t>
  </si>
  <si>
    <t>9F2SSH42A9CC014371</t>
  </si>
  <si>
    <t>H402189337</t>
  </si>
  <si>
    <t>5F2SSH42A0CC014372</t>
  </si>
  <si>
    <t>H402189341</t>
  </si>
  <si>
    <t>9F2SSH42A2CC014373</t>
  </si>
  <si>
    <t>H402189314</t>
  </si>
  <si>
    <t>9F2SSH42A4CC014374</t>
  </si>
  <si>
    <t>H402189323</t>
  </si>
  <si>
    <t>9F2SSH42A6CC014375</t>
  </si>
  <si>
    <t>H402189330</t>
  </si>
  <si>
    <t>9F2SSH42A8CC014376</t>
  </si>
  <si>
    <t>ZZT73C</t>
  </si>
  <si>
    <t>H402189322</t>
  </si>
  <si>
    <t>9FSSH42AXCC014877</t>
  </si>
  <si>
    <t>167FMM88401871</t>
  </si>
  <si>
    <t>9F2AK23579F001029</t>
  </si>
  <si>
    <t>167FMM88401880</t>
  </si>
  <si>
    <t>9F2AK23529F001021</t>
  </si>
  <si>
    <t>F128142879</t>
  </si>
  <si>
    <t>9FSBEF14A52C0317458</t>
  </si>
  <si>
    <t>F128142883</t>
  </si>
  <si>
    <t>9FSBEF14A72C031752</t>
  </si>
  <si>
    <t>F128142865</t>
  </si>
  <si>
    <t>9FSBEF14A52C031734</t>
  </si>
  <si>
    <t>LVBLM80438</t>
  </si>
  <si>
    <t>LVBLM80455</t>
  </si>
  <si>
    <t>LVBLM80407</t>
  </si>
  <si>
    <t>DJGBLM79380</t>
  </si>
  <si>
    <t>LVBLM80456</t>
  </si>
  <si>
    <t>LVBLM80437</t>
  </si>
  <si>
    <t>DJGBLM79371</t>
  </si>
  <si>
    <t>LVBLM80453</t>
  </si>
  <si>
    <t>LVBLM80485</t>
  </si>
  <si>
    <t>LVBLM80398</t>
  </si>
  <si>
    <t>1YX001664</t>
  </si>
  <si>
    <t>M94200718L86</t>
  </si>
  <si>
    <t>CM94200718</t>
  </si>
  <si>
    <t>28142863</t>
  </si>
  <si>
    <t>9FSBF14A12C031732</t>
  </si>
  <si>
    <t>354676</t>
  </si>
  <si>
    <t>TS94500203</t>
  </si>
  <si>
    <t>498742</t>
  </si>
  <si>
    <t>NL94301508</t>
  </si>
  <si>
    <t>3TK004710</t>
  </si>
  <si>
    <t>4499110639446</t>
  </si>
  <si>
    <t>34502112520894</t>
  </si>
  <si>
    <t>34499110639953</t>
  </si>
  <si>
    <t>34501112521181</t>
  </si>
  <si>
    <t>MAO7609L86</t>
  </si>
  <si>
    <t>CMAO7609</t>
  </si>
  <si>
    <t>M942007187L86</t>
  </si>
  <si>
    <t>CM94200717</t>
  </si>
  <si>
    <t>925400</t>
  </si>
  <si>
    <t>F2812996</t>
  </si>
  <si>
    <t>B22DI00683</t>
  </si>
  <si>
    <t>F2812977</t>
  </si>
  <si>
    <t>B22DI00688</t>
  </si>
  <si>
    <t>G16B715757</t>
  </si>
  <si>
    <t>8LDBSEV445A0036062</t>
  </si>
  <si>
    <t>ON6667</t>
  </si>
  <si>
    <t>34499110587882</t>
  </si>
  <si>
    <t>34502112477420</t>
  </si>
  <si>
    <t>470HM2U1517646</t>
  </si>
  <si>
    <t xml:space="preserve">ANEXO 8 A </t>
  </si>
  <si>
    <t>ANEXO 9 ( ESPECIFICACIONES TECNICA SEGURO DE  ACCIDENTES PERSONALES COLECTIVO</t>
  </si>
  <si>
    <t>ANEXO 10  ESPECIFICACIONES TECNICA SEGURO DE ACCIDENTES PERSONALES ESCOLAR</t>
  </si>
  <si>
    <t>ANEXO Nº 12 (ESPECIFICACIONES TECNICAS SEGURO DE RESPONSABILIDAD CIVIL SERVIDORES PUBLICOS)</t>
  </si>
  <si>
    <t>01 de septiembre de 2014 a las 00:00 horas Hasta el 23 de Agosto de 2015 a las 24:00 horas</t>
  </si>
  <si>
    <t xml:space="preserve">ANEXO 7 ( ESPECIFICACIONES TECNICA SEGURO DE GRUPO VIDA FUNCIONARIOS) </t>
  </si>
  <si>
    <t xml:space="preserve">ANEXO 8 ( ESPECIFICACIONES TECNICA SEGURO DE GRUPO VIDA OBREROS) </t>
  </si>
  <si>
    <t>Funcionarios del  Municipio de Palmira.
Empleados Públicos, trabajadores 
Oficiales aprendices y trabajadores 
que tengan contrato laboral con el municipio de palmira 
Asegurados - según relación ver Anexo No 7A</t>
  </si>
  <si>
    <t>MP-SG-LP-CS-021-2014</t>
  </si>
  <si>
    <t>b</t>
  </si>
  <si>
    <t>RELACION DE ASEGURADOS EN LAS POLIZAS DE GRUPO VIDA OBREROS</t>
  </si>
  <si>
    <t>150 PUNTOS</t>
  </si>
  <si>
    <t xml:space="preserve"> 200 puntos</t>
  </si>
  <si>
    <r>
      <t xml:space="preserve"> Personal al servicio del Tomador que comprende  al </t>
    </r>
    <r>
      <rPr>
        <sz val="12"/>
        <color indexed="10"/>
        <rFont val="Arial Narrow"/>
        <family val="2"/>
      </rPr>
      <t>personal de obreros</t>
    </r>
    <r>
      <rPr>
        <sz val="12"/>
        <rFont val="Arial Narrow"/>
        <family val="2"/>
      </rPr>
      <t xml:space="preserve"> al servicio de MUNICIPIO DE PALMIRA                                                                           TOTAL ASEGURADOS: </t>
    </r>
    <r>
      <rPr>
        <b/>
        <sz val="12"/>
        <rFont val="Arial Narrow"/>
        <family val="2"/>
      </rPr>
      <t>vern anexo 8A</t>
    </r>
  </si>
  <si>
    <t>Personal de obrero al servicio del municipio de palmira 
Asegurados - según relación ver Anexo No 8A</t>
  </si>
  <si>
    <r>
      <rPr>
        <b/>
        <sz val="12"/>
        <rFont val="Arial Narrow"/>
        <family val="2"/>
      </rPr>
      <t xml:space="preserve"> AMPARO DE DESAPARICION: </t>
    </r>
    <r>
      <rPr>
        <sz val="12"/>
        <rFont val="Arial Narrow"/>
        <family val="2"/>
      </rPr>
      <t xml:space="preserve">En caso de desaparición, incluido la desaparicion forzosa , del asegurado amparado bajo la presente póliza, la ASEGURADORA indemnizara el siniestro cuando la autoridad competente declare la muerte presunta. El valor asegurado indemnizable  será el contratado en la póliza a la fecha en que se emita la sentencia ejecutoriada por la autoridad competente. En caso de cancelación y/o no renovación  de la póliza  por alguna de las partes antes de la declaración de la muerte presunta; el asegurado secuestrado o desaparecido  tendrá derecho a ser amparado en un seguro de vida individual temporal creciente, previo el pago de la prima  por el representante del mismo.  </t>
    </r>
  </si>
  <si>
    <r>
      <t xml:space="preserve"> AMPARO DE DESAPARICION  </t>
    </r>
    <r>
      <rPr>
        <sz val="12"/>
        <rFont val="Arial Narrow"/>
        <family val="2"/>
      </rPr>
      <t xml:space="preserve">En caso de desaparición, incluido la desaparicion forzosa, del asegurado amparado bajo la presente póliza, la ASEGURADORA indemnizara el siniestro cuando la autoridad competente declare la muerte presunta. El valor asegurado indemnizable  será el contratado en la póliza a la fecha en que se emita la sentencia ejecutoriada por la autoridad competente. En caso de cancelación y/o no renovación  de la póliza  por alguna de las partes antes de la declaración de la muerte presunta; el asegurado secuestrado o desaparecido  tendrá derecho a ser amparado en un seguro de vida individual temporal creciente, previo el pago de la prima  por el representante del mismo.  </t>
    </r>
  </si>
  <si>
    <r>
      <rPr>
        <b/>
        <sz val="12"/>
        <color indexed="8"/>
        <rFont val="Arial Narrow"/>
        <family val="2"/>
      </rPr>
      <t>COBERTURA PARA PREEXISTENCIAS PARA NUEVOS INGRESOS :</t>
    </r>
    <r>
      <rPr>
        <sz val="12"/>
        <color indexed="8"/>
        <rFont val="Arial Narrow"/>
        <family val="2"/>
      </rPr>
      <t xml:space="preserve"> hasta por el  90 % del valor asegurado individual máximo</t>
    </r>
    <r>
      <rPr>
        <sz val="12"/>
        <color indexed="10"/>
        <rFont val="Arial Narrow"/>
        <family val="2"/>
      </rPr>
      <t xml:space="preserve"> $ 20.000.000 </t>
    </r>
    <r>
      <rPr>
        <sz val="12"/>
        <color indexed="8"/>
        <rFont val="Arial Narrow"/>
        <family val="2"/>
      </rPr>
      <t xml:space="preserve"> por persona, quedando así amparados  sin ningún tipo de exclusión por enfermedades preexistentes , independiente del valor asegurado que se tenga en el amparo básico.</t>
    </r>
  </si>
  <si>
    <r>
      <t xml:space="preserve"> AMPARO DE DESAPARICION : </t>
    </r>
    <r>
      <rPr>
        <sz val="12"/>
        <rFont val="Arial Narrow"/>
        <family val="2"/>
      </rPr>
      <t xml:space="preserve">En caso de desaparición, incluido la desaparicion forzosa, del asegurado amparado bajo la presente póliza, la ASEGURADORA indemnizara el siniestro cuando la autoridad competente declare la muerte presunta. El valor asegurado indemnizable  será el contratado en la póliza a la fecha en que se emita la sentencia ejecutoriada por la autoridad competente. En caso de cancelación y/o no renovación  de la póliza  por alguna de las partes antes de la declaración de la muerte presunta; el asegurado secuestrado o desaparecido  tendrá derecho a ser amparado en un seguro de vida individual temporal creciente, previo el pago de la prima  por el representante del mismo.  </t>
    </r>
  </si>
  <si>
    <r>
      <rPr>
        <b/>
        <sz val="12"/>
        <color indexed="8"/>
        <rFont val="Arial Narrow"/>
        <family val="2"/>
      </rPr>
      <t>COBERTURA PARA PREEXISTENCIAS PARA NUEVOS INGRESOS :</t>
    </r>
    <r>
      <rPr>
        <sz val="12"/>
        <color indexed="8"/>
        <rFont val="Arial Narrow"/>
        <family val="2"/>
      </rPr>
      <t xml:space="preserve"> hasta por el  90 % del valor asegurado individual máximo $ 18.000.000  por persona, quedando así amparados  sin ningún tipo de exclusión por enfermedades preexistentes , independiente del valor asegurado que se tenga en el amparo básico.</t>
    </r>
  </si>
  <si>
    <t>JAIRO</t>
  </si>
  <si>
    <t>LICENIA MARIA</t>
  </si>
  <si>
    <t>LILIANA</t>
  </si>
  <si>
    <t>SOLANO</t>
  </si>
  <si>
    <t>CARLOS ALBERTO</t>
  </si>
  <si>
    <t>ALBA LUCIA</t>
  </si>
  <si>
    <t>MARICELA</t>
  </si>
  <si>
    <t>LUIS EDUARDO</t>
  </si>
  <si>
    <t>NHAFER NEY</t>
  </si>
  <si>
    <t>EDUARDO ALFONSO</t>
  </si>
  <si>
    <t>LORENA</t>
  </si>
  <si>
    <t>DIANA XIMENA</t>
  </si>
  <si>
    <t>ROBINSON</t>
  </si>
  <si>
    <t>HELY DE JESUS</t>
  </si>
  <si>
    <t>JAVIER</t>
  </si>
  <si>
    <t>HERMES</t>
  </si>
  <si>
    <t>MICHAEL</t>
  </si>
  <si>
    <t>JOSE RITTER</t>
  </si>
  <si>
    <t>MARISOL</t>
  </si>
  <si>
    <t>GLORIA STELLA</t>
  </si>
  <si>
    <t>MARIA DEL CARMEN</t>
  </si>
  <si>
    <t>JAMEZ</t>
  </si>
  <si>
    <t>JESUS RODRIGO</t>
  </si>
  <si>
    <t>HECTOR FABIO</t>
  </si>
  <si>
    <t>HUMBERTO</t>
  </si>
  <si>
    <t>GLORIA MERCEDES</t>
  </si>
  <si>
    <t>GUILLERMO</t>
  </si>
  <si>
    <t>HUGO ALEXANDER</t>
  </si>
  <si>
    <t>JUAN CARLOS</t>
  </si>
  <si>
    <t>ELIANA MARCELA</t>
  </si>
  <si>
    <t>NELIA ROSA</t>
  </si>
  <si>
    <t>JENNY</t>
  </si>
  <si>
    <t>LUIS ALBERTO</t>
  </si>
  <si>
    <t>FABIO LEON</t>
  </si>
  <si>
    <t>GUILLERMO ADOLFO</t>
  </si>
  <si>
    <t>GERMAN DE JESUS</t>
  </si>
  <si>
    <t>LEYDI JOHANA</t>
  </si>
  <si>
    <t>ESPERANZA DEL SOCORRO</t>
  </si>
  <si>
    <t>GLORIA PATRICIA</t>
  </si>
  <si>
    <t>MARIA ERMINZA</t>
  </si>
  <si>
    <t>JOSE HENRY</t>
  </si>
  <si>
    <t>ILIA LUCIA</t>
  </si>
  <si>
    <t>JULIO CESAR</t>
  </si>
  <si>
    <t>LUCY</t>
  </si>
  <si>
    <t>ANA ADELA</t>
  </si>
  <si>
    <t>BLADIMIR</t>
  </si>
  <si>
    <t>LUZ DARY</t>
  </si>
  <si>
    <t>JOSE HIDELFONSO</t>
  </si>
  <si>
    <t>CARLOS HERNANDO</t>
  </si>
  <si>
    <t>DIGLIA REBECA</t>
  </si>
  <si>
    <t>HENRY</t>
  </si>
  <si>
    <t>LUIS FELIPE</t>
  </si>
  <si>
    <t>CARLA TATIANA</t>
  </si>
  <si>
    <t>LUZ ANGELA</t>
  </si>
  <si>
    <t>DIEGO</t>
  </si>
  <si>
    <t>RAMIRO</t>
  </si>
  <si>
    <t>ORFA NELLY</t>
  </si>
  <si>
    <t>SONIA</t>
  </si>
  <si>
    <t>DIANA MARIA</t>
  </si>
  <si>
    <t>JULIETA</t>
  </si>
  <si>
    <t>SURY ANDREA</t>
  </si>
  <si>
    <t>FERNANDO</t>
  </si>
  <si>
    <t>CARLOS RAMIRO</t>
  </si>
  <si>
    <t>JOSE FHANOR</t>
  </si>
  <si>
    <t>JANETH</t>
  </si>
  <si>
    <t>DANILO</t>
  </si>
  <si>
    <t>DORA MERCEDES</t>
  </si>
  <si>
    <t>LEIDY JOHANA</t>
  </si>
  <si>
    <t>ANA MILENA</t>
  </si>
  <si>
    <t>ANGELA YOHANA</t>
  </si>
  <si>
    <t>JACKELINE</t>
  </si>
  <si>
    <t>MARIELA EUGENIA</t>
  </si>
  <si>
    <t>DANIEL</t>
  </si>
  <si>
    <t>MARCO TULIO</t>
  </si>
  <si>
    <t>ESMERALDA</t>
  </si>
  <si>
    <t>NELSON</t>
  </si>
  <si>
    <t>RAMIRO ALONSO</t>
  </si>
  <si>
    <t>JOSE LEON</t>
  </si>
  <si>
    <t>LILA ESTHER</t>
  </si>
  <si>
    <t>MARIA DEL PILAR</t>
  </si>
  <si>
    <t>ALONSO MARIA</t>
  </si>
  <si>
    <t>CLAUDIA FERNANDA</t>
  </si>
  <si>
    <t>ALDEMAR</t>
  </si>
  <si>
    <t>EFREN</t>
  </si>
  <si>
    <t>JOSE HEBER</t>
  </si>
  <si>
    <t>CARMEN EUGENIA</t>
  </si>
  <si>
    <t>ANDRES FERNANDO</t>
  </si>
  <si>
    <t>DAIANA</t>
  </si>
  <si>
    <t>MARIA EUGENIA</t>
  </si>
  <si>
    <t>LUIS ENRIQUE</t>
  </si>
  <si>
    <t>ELQUIN</t>
  </si>
  <si>
    <t>VICTOR HUGO</t>
  </si>
  <si>
    <t>RONALD ANDRES</t>
  </si>
  <si>
    <t>LIBARDO</t>
  </si>
  <si>
    <t>MARINO</t>
  </si>
  <si>
    <t>LINA MARIA</t>
  </si>
  <si>
    <t>YOLANDA</t>
  </si>
  <si>
    <t>MARIA ESTHER</t>
  </si>
  <si>
    <t>GLORIA AMPARO</t>
  </si>
  <si>
    <t>FABIO ALBERTO</t>
  </si>
  <si>
    <t>GERMAN ENRIQUE</t>
  </si>
  <si>
    <t>BERTHA LUCIA</t>
  </si>
  <si>
    <t>RICARDO</t>
  </si>
  <si>
    <t>JOSE MANUEL</t>
  </si>
  <si>
    <t>ALEXANDER</t>
  </si>
  <si>
    <t>JOSE ALDEMAR</t>
  </si>
  <si>
    <t>YADIRA</t>
  </si>
  <si>
    <t>KENNY</t>
  </si>
  <si>
    <t>JAIME</t>
  </si>
  <si>
    <t>JESUS ANIBAL</t>
  </si>
  <si>
    <t>BLANCA ADIELA</t>
  </si>
  <si>
    <t>JOHN ALEJANDRO</t>
  </si>
  <si>
    <t>ADOLFO</t>
  </si>
  <si>
    <t>ALIRIO</t>
  </si>
  <si>
    <t>POMPILIO</t>
  </si>
  <si>
    <t>JAIME EDUARDO</t>
  </si>
  <si>
    <t>JESSICA LIZBETH</t>
  </si>
  <si>
    <t>ADELA</t>
  </si>
  <si>
    <t>NUBIA</t>
  </si>
  <si>
    <t>JOSE GUILLERMO</t>
  </si>
  <si>
    <t>DIOVANY EUGENIA</t>
  </si>
  <si>
    <t>GUSTAVO</t>
  </si>
  <si>
    <t>MARIA AMPARO</t>
  </si>
  <si>
    <t>YOHANA</t>
  </si>
  <si>
    <t>TATIANA</t>
  </si>
  <si>
    <t>ANA INES</t>
  </si>
  <si>
    <t>CARLOS VICENTE</t>
  </si>
  <si>
    <t>LUIS ARTURO</t>
  </si>
  <si>
    <t>MARIA ASTRID</t>
  </si>
  <si>
    <t>AIDALI</t>
  </si>
  <si>
    <t>CONRADO</t>
  </si>
  <si>
    <t>MARIA STELLA</t>
  </si>
  <si>
    <t>DIANA ROCIO</t>
  </si>
  <si>
    <t>LUZ MARINA</t>
  </si>
  <si>
    <t>SIXTA TULIA</t>
  </si>
  <si>
    <t>DIEGO ALEXANDER</t>
  </si>
  <si>
    <t>ERMILA</t>
  </si>
  <si>
    <t>CARMEN ELIZA</t>
  </si>
  <si>
    <t>RAFAEL</t>
  </si>
  <si>
    <t>RUBEN DARIO</t>
  </si>
  <si>
    <t>ORLANDO ENRIQUE</t>
  </si>
  <si>
    <t>OTONIEL</t>
  </si>
  <si>
    <t>HEVERT</t>
  </si>
  <si>
    <t>JOSE GABRIEL</t>
  </si>
  <si>
    <t>ZULMA CONSTANZA</t>
  </si>
  <si>
    <t>ANGELICA MARIA</t>
  </si>
  <si>
    <t>ALEXANDRA MARIA</t>
  </si>
  <si>
    <t>JORGE HERNAN</t>
  </si>
  <si>
    <t>ALEXANDRA</t>
  </si>
  <si>
    <t>HEROINA DEL MAR</t>
  </si>
  <si>
    <t>PAOLA ANDREA</t>
  </si>
  <si>
    <t>LUZ ELCY</t>
  </si>
  <si>
    <t>JAIME GERARDO</t>
  </si>
  <si>
    <t>CIELO</t>
  </si>
  <si>
    <t>ALONSO</t>
  </si>
  <si>
    <t>ADRIANA MARIA</t>
  </si>
  <si>
    <t>REYNEL</t>
  </si>
  <si>
    <t>JOSE ALIRIO</t>
  </si>
  <si>
    <t>MARIA HELENA</t>
  </si>
  <si>
    <t>MARIELA</t>
  </si>
  <si>
    <t>OSCAR FERNANDO</t>
  </si>
  <si>
    <t>VICTOR ALBERTO</t>
  </si>
  <si>
    <t>DUVIAR</t>
  </si>
  <si>
    <t>ILSE</t>
  </si>
  <si>
    <t>MARIA TRINIDAD</t>
  </si>
  <si>
    <t>ANDRES FELIPE</t>
  </si>
  <si>
    <t>GERARDO</t>
  </si>
  <si>
    <t>DEIBY ALEXANDRA</t>
  </si>
  <si>
    <t>JOANA TERESA</t>
  </si>
  <si>
    <t>CAROLINA</t>
  </si>
  <si>
    <t>CARLOS HAROLD</t>
  </si>
  <si>
    <t>JORGE ENRIQUE</t>
  </si>
  <si>
    <t>GABRIEL</t>
  </si>
  <si>
    <t>WILLIAM</t>
  </si>
  <si>
    <t>YENI DEL SOCORRO</t>
  </si>
  <si>
    <t>ANDRES</t>
  </si>
  <si>
    <t>LUIS FERNEY</t>
  </si>
  <si>
    <t>ERWIN HUMBERTO</t>
  </si>
  <si>
    <t>LUIS EDWARD</t>
  </si>
  <si>
    <t>GERMAN ANDRES</t>
  </si>
  <si>
    <t>ANGELA MARIA</t>
  </si>
  <si>
    <t>ESPERANZA</t>
  </si>
  <si>
    <t>JORGE HUMBERTO</t>
  </si>
  <si>
    <t>JOHN JANER</t>
  </si>
  <si>
    <t>PEDRO LUIS</t>
  </si>
  <si>
    <t>OLGA CECILIA</t>
  </si>
  <si>
    <t>HECTOR IVAN</t>
  </si>
  <si>
    <t>DIEGO FERNANDO</t>
  </si>
  <si>
    <t>HEIDY LICED</t>
  </si>
  <si>
    <t>SONIA MARIELA</t>
  </si>
  <si>
    <t>MAURICIO</t>
  </si>
  <si>
    <t>ARMANDO</t>
  </si>
  <si>
    <t>YAZMINE YAKISA</t>
  </si>
  <si>
    <t>CARLOS ARMANDO</t>
  </si>
  <si>
    <t>NHORA</t>
  </si>
  <si>
    <t>FANNY STELLA</t>
  </si>
  <si>
    <t>LUIS CARLOS</t>
  </si>
  <si>
    <t>OMAR</t>
  </si>
  <si>
    <t>OSCAR MAURICIO</t>
  </si>
  <si>
    <t>TULIO ERNESTO</t>
  </si>
  <si>
    <t>NANCY</t>
  </si>
  <si>
    <t>YUSEF ANTONIO</t>
  </si>
  <si>
    <t>ERMINSON</t>
  </si>
  <si>
    <t>EUCARIS</t>
  </si>
  <si>
    <t>LUISA FERNANDA</t>
  </si>
  <si>
    <t>GLORIA LILIANA</t>
  </si>
  <si>
    <t>ROBERTO ANTONIO</t>
  </si>
  <si>
    <t>NORBI SELINA</t>
  </si>
  <si>
    <t>ANA DELIA</t>
  </si>
  <si>
    <t>MARIA ROSARIO</t>
  </si>
  <si>
    <t>HELMER</t>
  </si>
  <si>
    <t>SANDRA VIVIANA</t>
  </si>
  <si>
    <t>DIANA</t>
  </si>
  <si>
    <t>JOSE JAIR</t>
  </si>
  <si>
    <t>DIOMEDES</t>
  </si>
  <si>
    <t>LINA KATHERINE</t>
  </si>
  <si>
    <t>GLORIA JIMENA</t>
  </si>
  <si>
    <t>LUZ ADRIANA</t>
  </si>
  <si>
    <t>LUZ ESTELIA</t>
  </si>
  <si>
    <t>MIGUEL ANGEL</t>
  </si>
  <si>
    <t>ANA LUCIA</t>
  </si>
  <si>
    <t>ISABEL CRISTINA</t>
  </si>
  <si>
    <t>DORA ELENA</t>
  </si>
  <si>
    <t>EMBERT  AUGUSTO</t>
  </si>
  <si>
    <t>FREDDY</t>
  </si>
  <si>
    <t>IRNE</t>
  </si>
  <si>
    <t>EYDER</t>
  </si>
  <si>
    <t>JOSE FREDDY</t>
  </si>
  <si>
    <t>HERNANDO</t>
  </si>
  <si>
    <t>JON JAIRO</t>
  </si>
  <si>
    <t>EDGAR</t>
  </si>
  <si>
    <t>YEISON</t>
  </si>
  <si>
    <t>STELLA</t>
  </si>
  <si>
    <t>GLORIA TERESA</t>
  </si>
  <si>
    <t>VIVIAN MELISSA</t>
  </si>
  <si>
    <t>JOHN JAIRO</t>
  </si>
  <si>
    <t>ALEJANDRO SOLO</t>
  </si>
  <si>
    <t>LUIS ADOLFO</t>
  </si>
  <si>
    <t>ARGEMIRO</t>
  </si>
  <si>
    <t>MARIA LILIANA</t>
  </si>
  <si>
    <t>OSCAR OSWALDO</t>
  </si>
  <si>
    <t>MARIA DEL SOCORRO</t>
  </si>
  <si>
    <t>OSCAR</t>
  </si>
  <si>
    <t>WENDY LAYDA</t>
  </si>
  <si>
    <t>CARMEN ELENA</t>
  </si>
  <si>
    <t>FERNANDO DE LA CRUZ</t>
  </si>
  <si>
    <t>JULIAN FELIPE</t>
  </si>
  <si>
    <t>RODRIGO OSWALDO</t>
  </si>
  <si>
    <t>ERNESTO</t>
  </si>
  <si>
    <t>VIVIANA STELLA</t>
  </si>
  <si>
    <t>CARLOS WILSON</t>
  </si>
  <si>
    <t>JORGE ALFONSO</t>
  </si>
  <si>
    <t>EDILMA SOCORRO</t>
  </si>
  <si>
    <t>EDWIN ANDRES</t>
  </si>
  <si>
    <t>ELIANA</t>
  </si>
  <si>
    <t>JULIAN ANDRES</t>
  </si>
  <si>
    <t>LUCIANO</t>
  </si>
  <si>
    <t>HUGO FERNANDO</t>
  </si>
  <si>
    <t>LUZ MITH</t>
  </si>
  <si>
    <t>WILSON ALBERTO</t>
  </si>
  <si>
    <t>JOSE DIONICIO</t>
  </si>
  <si>
    <t>EMIRO MANUEL</t>
  </si>
  <si>
    <t>LUIS ALFONSO</t>
  </si>
  <si>
    <t>ABRAHAM</t>
  </si>
  <si>
    <t>JESUS</t>
  </si>
  <si>
    <t>ORLANDO</t>
  </si>
  <si>
    <t>GILBERT ANGEL</t>
  </si>
  <si>
    <t>MARIO</t>
  </si>
  <si>
    <t>MIGUEL ARTURO</t>
  </si>
  <si>
    <t>ROBERTO</t>
  </si>
  <si>
    <t>ALVARO</t>
  </si>
  <si>
    <t>DARIO</t>
  </si>
  <si>
    <t>MARIO FERNANDO</t>
  </si>
  <si>
    <t>ELIZABETH</t>
  </si>
  <si>
    <t>LUZ STELLA</t>
  </si>
  <si>
    <t>JOSE FERNANDO</t>
  </si>
  <si>
    <t>GUIDO ARGEMIRO</t>
  </si>
  <si>
    <t>DUBER</t>
  </si>
  <si>
    <t>BERTHA CECILIA</t>
  </si>
  <si>
    <t>JOSE EMILIO</t>
  </si>
  <si>
    <t>IGNACIO</t>
  </si>
  <si>
    <t>LUIS FERNANDO</t>
  </si>
  <si>
    <t>HILTON</t>
  </si>
  <si>
    <t>ARJAIR</t>
  </si>
  <si>
    <t>HERMINSUL ALBERTO</t>
  </si>
  <si>
    <t>EDWIN</t>
  </si>
  <si>
    <t>DAISY JOANA</t>
  </si>
  <si>
    <t>EVIER DE JESUS</t>
  </si>
  <si>
    <t>CARLOS ALIRIO</t>
  </si>
  <si>
    <t>JOSE ELMER</t>
  </si>
  <si>
    <t>JEYSON</t>
  </si>
  <si>
    <t>JHON MARIO</t>
  </si>
  <si>
    <t>SAUL</t>
  </si>
  <si>
    <t>DELLY AMPARO</t>
  </si>
  <si>
    <t>FABIOLA</t>
  </si>
  <si>
    <t>RICCI ROMAN</t>
  </si>
  <si>
    <t>MARIA FERNANDA</t>
  </si>
  <si>
    <t>AUDREY ZULEIDY</t>
  </si>
  <si>
    <t>SANDRA PATRICIA</t>
  </si>
  <si>
    <t>DIANA ZULAY</t>
  </si>
  <si>
    <t>URIELA</t>
  </si>
  <si>
    <t>LUZ MIREYA</t>
  </si>
  <si>
    <t>ESTER SENAIDA</t>
  </si>
  <si>
    <t>MAIRA ALEJANDRA</t>
  </si>
  <si>
    <t>ERICA</t>
  </si>
  <si>
    <t>SANDRA XIMENA</t>
  </si>
  <si>
    <t>MARTHA CECILIA</t>
  </si>
  <si>
    <t>OMAR LORENZO</t>
  </si>
  <si>
    <t>ENRIQUE</t>
  </si>
  <si>
    <t>MERCEDES ADELA</t>
  </si>
  <si>
    <t>HAROLD MAURICIO</t>
  </si>
  <si>
    <t>CLAUDIA PATRICIA</t>
  </si>
  <si>
    <t>JESUS ANTONIO</t>
  </si>
  <si>
    <t>ANTONIO JOSE</t>
  </si>
  <si>
    <t>FIDEL</t>
  </si>
  <si>
    <t>OSCAR MARINO</t>
  </si>
  <si>
    <t>RAFAEL EDUARDO</t>
  </si>
  <si>
    <t>HOOVER</t>
  </si>
  <si>
    <t>OSCAR FABIO</t>
  </si>
  <si>
    <t>RODRIGO ARMANDO</t>
  </si>
  <si>
    <t>YURY MABEL</t>
  </si>
  <si>
    <t>SANDRA EDITH</t>
  </si>
  <si>
    <t>PABLO JULIO</t>
  </si>
  <si>
    <t>CLEOPATRA</t>
  </si>
  <si>
    <t>HENRY BENEDICTO</t>
  </si>
  <si>
    <t>LORENA FERNANDA</t>
  </si>
  <si>
    <t>OLMEDO DE JESUS</t>
  </si>
  <si>
    <t>MARIA ESNEDA</t>
  </si>
  <si>
    <t>PATRICIA</t>
  </si>
  <si>
    <t>LUCELLY</t>
  </si>
  <si>
    <t>JOSE HUMBERTO</t>
  </si>
  <si>
    <t>RAUL</t>
  </si>
  <si>
    <t>SERGIO</t>
  </si>
  <si>
    <t>MARTHA LUCIA</t>
  </si>
  <si>
    <t>SANDRA</t>
  </si>
  <si>
    <t>ARVEY</t>
  </si>
  <si>
    <t>DAYNER ALBERTO</t>
  </si>
  <si>
    <t>DIANA ALEJANDRA</t>
  </si>
  <si>
    <t>EDGAR GUSTAVO</t>
  </si>
  <si>
    <t>JESMI YEISON</t>
  </si>
  <si>
    <t>MOISES</t>
  </si>
  <si>
    <t>ETELBERTO</t>
  </si>
  <si>
    <t>CARLOS EDUARDO</t>
  </si>
  <si>
    <t>GERMAN DARIO</t>
  </si>
  <si>
    <t>EDISON</t>
  </si>
  <si>
    <t>LUZ MYRIAM</t>
  </si>
  <si>
    <t>FRANCIA ELENA</t>
  </si>
  <si>
    <t>BERTHA DIOMAR</t>
  </si>
  <si>
    <t>ANA JULIA</t>
  </si>
  <si>
    <t>JUDITH ISABEL</t>
  </si>
  <si>
    <t>NOHEMY</t>
  </si>
  <si>
    <t>ADRIANA PATRICIA</t>
  </si>
  <si>
    <t>IVAN</t>
  </si>
  <si>
    <t>MARGARITA MARIA</t>
  </si>
  <si>
    <t>FRANCIA</t>
  </si>
  <si>
    <t>SANDRA MILENA</t>
  </si>
  <si>
    <t>CIELO ESMERALDA</t>
  </si>
  <si>
    <t>AMPARO</t>
  </si>
  <si>
    <t>VIVIANA ALEJANDRA</t>
  </si>
  <si>
    <t>MILLERLANDY</t>
  </si>
  <si>
    <t>GERSON JADIR</t>
  </si>
  <si>
    <t>GUSTAVO ENRIQUE</t>
  </si>
  <si>
    <t>ESCOBAR</t>
  </si>
  <si>
    <t>HERRERA</t>
  </si>
  <si>
    <t>MOLINA</t>
  </si>
  <si>
    <t>JIMENEZ</t>
  </si>
  <si>
    <t>ZULUAGA</t>
  </si>
  <si>
    <t>ANGULO</t>
  </si>
  <si>
    <t>ALOMIA</t>
  </si>
  <si>
    <t>QUINTERO</t>
  </si>
  <si>
    <t>OSORIO</t>
  </si>
  <si>
    <t>SUAREZ</t>
  </si>
  <si>
    <t>VARGAS</t>
  </si>
  <si>
    <t>RUIZ</t>
  </si>
  <si>
    <t>MONTALVO</t>
  </si>
  <si>
    <t>SANCHEZ</t>
  </si>
  <si>
    <t>GONZALES</t>
  </si>
  <si>
    <t>GONZALEZ</t>
  </si>
  <si>
    <t>CORREA</t>
  </si>
  <si>
    <t>VALENCIA</t>
  </si>
  <si>
    <t>CEPEDA</t>
  </si>
  <si>
    <t>PULGARIN</t>
  </si>
  <si>
    <t>MIRANDA</t>
  </si>
  <si>
    <t>CHAVES</t>
  </si>
  <si>
    <t>MEDINA</t>
  </si>
  <si>
    <t>AROS</t>
  </si>
  <si>
    <t>MARTINEZ</t>
  </si>
  <si>
    <t>HERNANDEZ</t>
  </si>
  <si>
    <t>VALDERRAMA</t>
  </si>
  <si>
    <t>ROJAS</t>
  </si>
  <si>
    <t>TENORIO</t>
  </si>
  <si>
    <t>VELEZ</t>
  </si>
  <si>
    <t>LOPEZ</t>
  </si>
  <si>
    <t>PEÐA</t>
  </si>
  <si>
    <t>YEPES</t>
  </si>
  <si>
    <t>MUÐOZ</t>
  </si>
  <si>
    <t>SAA</t>
  </si>
  <si>
    <t>TRIANA</t>
  </si>
  <si>
    <t>COBO</t>
  </si>
  <si>
    <t>MAGAÐA</t>
  </si>
  <si>
    <t>RODRIGUEZ</t>
  </si>
  <si>
    <t>SARRIA</t>
  </si>
  <si>
    <t>SAAVEDRA</t>
  </si>
  <si>
    <t>TORRES</t>
  </si>
  <si>
    <t>TAFURT</t>
  </si>
  <si>
    <t>MORA</t>
  </si>
  <si>
    <t>BURITICA</t>
  </si>
  <si>
    <t>SOTO</t>
  </si>
  <si>
    <t>ERAZO</t>
  </si>
  <si>
    <t>CAICEDO</t>
  </si>
  <si>
    <t>HOYOS</t>
  </si>
  <si>
    <t>MONTOYA</t>
  </si>
  <si>
    <t>DE CARTAGENA</t>
  </si>
  <si>
    <t>AYALA</t>
  </si>
  <si>
    <t>BRAND</t>
  </si>
  <si>
    <t>BLANCO</t>
  </si>
  <si>
    <t>MARQUEZ</t>
  </si>
  <si>
    <t>NAVARRO</t>
  </si>
  <si>
    <t>ARANGO</t>
  </si>
  <si>
    <t>RAMIREZ</t>
  </si>
  <si>
    <t>BEDOYA</t>
  </si>
  <si>
    <t>LEON</t>
  </si>
  <si>
    <t>OCHOA</t>
  </si>
  <si>
    <t>FIGUEROA</t>
  </si>
  <si>
    <t>VEGA</t>
  </si>
  <si>
    <t>ANGARITA</t>
  </si>
  <si>
    <t>ORTEGA</t>
  </si>
  <si>
    <t>GARCIA</t>
  </si>
  <si>
    <t>SOLARTE</t>
  </si>
  <si>
    <t>MORALES</t>
  </si>
  <si>
    <t>VALLEJO</t>
  </si>
  <si>
    <t>ARTEAGA</t>
  </si>
  <si>
    <t>MOSQUERA</t>
  </si>
  <si>
    <t>LAREO</t>
  </si>
  <si>
    <t>PEREZ</t>
  </si>
  <si>
    <t>BECERRA</t>
  </si>
  <si>
    <t>ARAMBURO</t>
  </si>
  <si>
    <t>OSPINA</t>
  </si>
  <si>
    <t>TRUJILLO</t>
  </si>
  <si>
    <t>VASQUEZ</t>
  </si>
  <si>
    <t>VELASQUEZ</t>
  </si>
  <si>
    <t>URREA</t>
  </si>
  <si>
    <t>ZAMBRANO</t>
  </si>
  <si>
    <t>ENRRIQUEZ</t>
  </si>
  <si>
    <t>DELGADO</t>
  </si>
  <si>
    <t>BOTERO</t>
  </si>
  <si>
    <t>ZAPATA</t>
  </si>
  <si>
    <t>PERALTA</t>
  </si>
  <si>
    <t>CALVACHE</t>
  </si>
  <si>
    <t>ROSERO</t>
  </si>
  <si>
    <t>MARIN</t>
  </si>
  <si>
    <t>ENCINALES</t>
  </si>
  <si>
    <t>BUENO</t>
  </si>
  <si>
    <t>PEREIRA</t>
  </si>
  <si>
    <t>FERNANDEZ</t>
  </si>
  <si>
    <t>ARCILA</t>
  </si>
  <si>
    <t>VELASCO</t>
  </si>
  <si>
    <t>QUIÐONES</t>
  </si>
  <si>
    <t>HURTADO</t>
  </si>
  <si>
    <t>BALLESTEROS</t>
  </si>
  <si>
    <t>GALVIS</t>
  </si>
  <si>
    <t>CLAVIJO</t>
  </si>
  <si>
    <t>ARANA</t>
  </si>
  <si>
    <t>RIVAS</t>
  </si>
  <si>
    <t>ORDOÐEZ</t>
  </si>
  <si>
    <t>MONCAYO</t>
  </si>
  <si>
    <t>LEUDO</t>
  </si>
  <si>
    <t>HENAO</t>
  </si>
  <si>
    <t>PALACIOS</t>
  </si>
  <si>
    <t>BLANDON</t>
  </si>
  <si>
    <t>LLANO</t>
  </si>
  <si>
    <t>AGUDELO</t>
  </si>
  <si>
    <t>CORRALES</t>
  </si>
  <si>
    <t>LOZANO</t>
  </si>
  <si>
    <t>RIVADENEIRA</t>
  </si>
  <si>
    <t>MENDEZ</t>
  </si>
  <si>
    <t>RIOJA</t>
  </si>
  <si>
    <t>FONTAL</t>
  </si>
  <si>
    <t>VERA</t>
  </si>
  <si>
    <t>CASAS</t>
  </si>
  <si>
    <t>ROA</t>
  </si>
  <si>
    <t>JARAMILLO</t>
  </si>
  <si>
    <t>SOTELO</t>
  </si>
  <si>
    <t>SANTANDER</t>
  </si>
  <si>
    <t>PAREDES</t>
  </si>
  <si>
    <t>SALAZAR</t>
  </si>
  <si>
    <t>LUNA</t>
  </si>
  <si>
    <t>CRIOLLO</t>
  </si>
  <si>
    <t>MAYOR</t>
  </si>
  <si>
    <t>REYES</t>
  </si>
  <si>
    <t>UNAS</t>
  </si>
  <si>
    <t>ROCHA</t>
  </si>
  <si>
    <t>ALVAREZ</t>
  </si>
  <si>
    <t>URIBE</t>
  </si>
  <si>
    <t>PELAEZ</t>
  </si>
  <si>
    <t>TRIBALDOS</t>
  </si>
  <si>
    <t>VIDAL</t>
  </si>
  <si>
    <t>SERNA</t>
  </si>
  <si>
    <t>CANIZALES</t>
  </si>
  <si>
    <t>MAQUILON</t>
  </si>
  <si>
    <t>PRADO</t>
  </si>
  <si>
    <t>MONTENEGRO</t>
  </si>
  <si>
    <t>PULIDO</t>
  </si>
  <si>
    <t>GUENDICA</t>
  </si>
  <si>
    <t>ARGOTE</t>
  </si>
  <si>
    <t>COLLAZOS</t>
  </si>
  <si>
    <t>ANDRADE</t>
  </si>
  <si>
    <t>CEBALLOS</t>
  </si>
  <si>
    <t>CARDONA</t>
  </si>
  <si>
    <t>AMAYA</t>
  </si>
  <si>
    <t>GOMEZ</t>
  </si>
  <si>
    <t>DIAZ</t>
  </si>
  <si>
    <t>ORTIZ</t>
  </si>
  <si>
    <t>PARDO</t>
  </si>
  <si>
    <t>CRUZ</t>
  </si>
  <si>
    <t>DOMINGUEZ</t>
  </si>
  <si>
    <t>PAREJA</t>
  </si>
  <si>
    <t>VARELA</t>
  </si>
  <si>
    <t>CALVO</t>
  </si>
  <si>
    <t>DURAN</t>
  </si>
  <si>
    <t>RISUEÐO</t>
  </si>
  <si>
    <t>OJEDA</t>
  </si>
  <si>
    <t>LENIS</t>
  </si>
  <si>
    <t>GAVILAN</t>
  </si>
  <si>
    <t>CALERO</t>
  </si>
  <si>
    <t>NEIVA</t>
  </si>
  <si>
    <t>GRUESO</t>
  </si>
  <si>
    <t>BUITRAGO</t>
  </si>
  <si>
    <t>OROZCO</t>
  </si>
  <si>
    <t>CAMPO</t>
  </si>
  <si>
    <t>VALOR</t>
  </si>
  <si>
    <t>BETANCOURT</t>
  </si>
  <si>
    <t>ROSALES</t>
  </si>
  <si>
    <t>ESPINOSA</t>
  </si>
  <si>
    <t>PALOMINO</t>
  </si>
  <si>
    <t>MILLAN</t>
  </si>
  <si>
    <t>MERCADO</t>
  </si>
  <si>
    <t>CIFUENTES</t>
  </si>
  <si>
    <t>ALARCON</t>
  </si>
  <si>
    <t>PATIÐO</t>
  </si>
  <si>
    <t>MELO</t>
  </si>
  <si>
    <t>RINCON</t>
  </si>
  <si>
    <t>SALAS</t>
  </si>
  <si>
    <t>GIRALDO</t>
  </si>
  <si>
    <t>LONDOÐO</t>
  </si>
  <si>
    <t>GUTIERREZ</t>
  </si>
  <si>
    <t>AGUIRRE</t>
  </si>
  <si>
    <t>VICTORIA</t>
  </si>
  <si>
    <t>RIOS</t>
  </si>
  <si>
    <t>GRIJALBA</t>
  </si>
  <si>
    <t>SILVA</t>
  </si>
  <si>
    <t>ZUÐIGA</t>
  </si>
  <si>
    <t>VARON</t>
  </si>
  <si>
    <t>NUÐEZ</t>
  </si>
  <si>
    <t>AGREDO</t>
  </si>
  <si>
    <t>MAZUERA</t>
  </si>
  <si>
    <t>PONCE</t>
  </si>
  <si>
    <t>FLOREZ</t>
  </si>
  <si>
    <t>MORENO</t>
  </si>
  <si>
    <t>ALBARAN</t>
  </si>
  <si>
    <t>TOVAR</t>
  </si>
  <si>
    <t>PUMALPA</t>
  </si>
  <si>
    <t>GUEVARA</t>
  </si>
  <si>
    <t>BEJARANO</t>
  </si>
  <si>
    <t>NOGUERA</t>
  </si>
  <si>
    <t>REBOLLEDO</t>
  </si>
  <si>
    <t>DUQUE</t>
  </si>
  <si>
    <t>CAÐARTE</t>
  </si>
  <si>
    <t>CESPEDES</t>
  </si>
  <si>
    <t>ARBELAEZ</t>
  </si>
  <si>
    <t>ESPINAL</t>
  </si>
  <si>
    <t>CHAVEZ</t>
  </si>
  <si>
    <t>GARZON</t>
  </si>
  <si>
    <t>BUSTAMANTE</t>
  </si>
  <si>
    <t>PALTA</t>
  </si>
  <si>
    <t>GUAYARA</t>
  </si>
  <si>
    <t>PLAZA</t>
  </si>
  <si>
    <t>RIVERA</t>
  </si>
  <si>
    <t>DERAZO</t>
  </si>
  <si>
    <t>MANRIQUE</t>
  </si>
  <si>
    <t>FLORES</t>
  </si>
  <si>
    <t>CLAROS</t>
  </si>
  <si>
    <t>BURBANO</t>
  </si>
  <si>
    <t>GUERRERO</t>
  </si>
  <si>
    <t>CARDENAS</t>
  </si>
  <si>
    <t>MONCADA</t>
  </si>
  <si>
    <t>CORTES</t>
  </si>
  <si>
    <t>APARICIO</t>
  </si>
  <si>
    <t>PANESSO</t>
  </si>
  <si>
    <t>KURATOMI</t>
  </si>
  <si>
    <t>QUICENO</t>
  </si>
  <si>
    <t>LEMOS</t>
  </si>
  <si>
    <t>TAPIA</t>
  </si>
  <si>
    <t>ALPALA</t>
  </si>
  <si>
    <t>REINOSO</t>
  </si>
  <si>
    <t>CASTRILLON</t>
  </si>
  <si>
    <t>ANGEL</t>
  </si>
  <si>
    <t>GIL</t>
  </si>
  <si>
    <t>FORERO</t>
  </si>
  <si>
    <t>SANCLEMENTE</t>
  </si>
  <si>
    <t>CASTRO</t>
  </si>
  <si>
    <t>CARVAJAL</t>
  </si>
  <si>
    <t>MEJIA</t>
  </si>
  <si>
    <t>MERA</t>
  </si>
  <si>
    <t>ASTUDILLO</t>
  </si>
  <si>
    <t>TELLO</t>
  </si>
  <si>
    <t>GIRON</t>
  </si>
  <si>
    <t>MANZANO</t>
  </si>
  <si>
    <t>OTALORA</t>
  </si>
  <si>
    <t>ZAMORA</t>
  </si>
  <si>
    <t>ARZAYUS</t>
  </si>
  <si>
    <t>DE CLEVES</t>
  </si>
  <si>
    <t>VILLARREAL</t>
  </si>
  <si>
    <t>BURGOS</t>
  </si>
  <si>
    <t>CABRERA</t>
  </si>
  <si>
    <t>ALBAN</t>
  </si>
  <si>
    <t>EUSSE</t>
  </si>
  <si>
    <t>MENA</t>
  </si>
  <si>
    <t>ECHEVERRI</t>
  </si>
  <si>
    <t>LAVERDE</t>
  </si>
  <si>
    <t>MARLES</t>
  </si>
  <si>
    <t>TABARES</t>
  </si>
  <si>
    <t>VACA</t>
  </si>
  <si>
    <t>TASAMA</t>
  </si>
  <si>
    <t>GUACA</t>
  </si>
  <si>
    <t>DAVID</t>
  </si>
  <si>
    <t>SEPULVEDA</t>
  </si>
  <si>
    <t>SALAMANCA</t>
  </si>
  <si>
    <t>CUELLAR</t>
  </si>
  <si>
    <t>RENGIFO</t>
  </si>
  <si>
    <t>ESCAMILLA</t>
  </si>
  <si>
    <t>GUETIO</t>
  </si>
  <si>
    <t>NIEVA</t>
  </si>
  <si>
    <t>BERMUDEZ</t>
  </si>
  <si>
    <t>BALCAZAR</t>
  </si>
  <si>
    <t>PAZ</t>
  </si>
  <si>
    <t>REALPE</t>
  </si>
  <si>
    <t>BELALCAZAR</t>
  </si>
  <si>
    <t>TAMAYO</t>
  </si>
  <si>
    <t>CANDADO</t>
  </si>
  <si>
    <t>LEGARDA</t>
  </si>
  <si>
    <t>SOLIS</t>
  </si>
  <si>
    <t>FILIGRANA</t>
  </si>
  <si>
    <t>BORRERO</t>
  </si>
  <si>
    <t>DUEÐAS</t>
  </si>
  <si>
    <t>URQUIJO</t>
  </si>
  <si>
    <t>MONROY</t>
  </si>
  <si>
    <t>SALDAÐA</t>
  </si>
  <si>
    <t>DE JAEN</t>
  </si>
  <si>
    <t>PEDRAZA</t>
  </si>
  <si>
    <t>SATIZABAL</t>
  </si>
  <si>
    <t>NIETO</t>
  </si>
  <si>
    <t>ANGOLA</t>
  </si>
  <si>
    <t>CASTAÐEDA</t>
  </si>
  <si>
    <t>MONTEALEGRE</t>
  </si>
  <si>
    <t>GARRIDO</t>
  </si>
  <si>
    <t>ARMENTA</t>
  </si>
  <si>
    <t>REINA</t>
  </si>
  <si>
    <t>ARIAS</t>
  </si>
  <si>
    <t>PERDOMO</t>
  </si>
  <si>
    <t>RICO</t>
  </si>
  <si>
    <t>OREJUELA</t>
  </si>
  <si>
    <t>PIZARRO</t>
  </si>
  <si>
    <t>GUZMAN</t>
  </si>
  <si>
    <t>MADROÐERO</t>
  </si>
  <si>
    <t>BASTIDAS</t>
  </si>
  <si>
    <t>VILLA</t>
  </si>
  <si>
    <t>CUENCA</t>
  </si>
  <si>
    <t>MENESES</t>
  </si>
  <si>
    <t>QUINTANA</t>
  </si>
  <si>
    <t>DE MONCAYO</t>
  </si>
  <si>
    <t>PASICHANA</t>
  </si>
  <si>
    <t>TOBAR</t>
  </si>
  <si>
    <t>SANDOVAL</t>
  </si>
  <si>
    <t>LOAIZA</t>
  </si>
  <si>
    <t>LLANTEN</t>
  </si>
  <si>
    <t>GORDILLO</t>
  </si>
  <si>
    <t>CERON</t>
  </si>
  <si>
    <t>PINO</t>
  </si>
  <si>
    <t>PECHENE</t>
  </si>
  <si>
    <t>PALACIO</t>
  </si>
  <si>
    <t>ASPRILLA</t>
  </si>
  <si>
    <t>LASSO</t>
  </si>
  <si>
    <t>SAYIN</t>
  </si>
  <si>
    <t>MICOLTA</t>
  </si>
  <si>
    <t>VIVEROS</t>
  </si>
  <si>
    <t>MONTES</t>
  </si>
  <si>
    <t>CHAMORRO</t>
  </si>
  <si>
    <t>BELTRAN</t>
  </si>
  <si>
    <t>DAVILA</t>
  </si>
  <si>
    <t>URREGO</t>
  </si>
  <si>
    <t>BOLAÐOS</t>
  </si>
  <si>
    <t>OVIEDO</t>
  </si>
  <si>
    <t>OLAVE</t>
  </si>
  <si>
    <t>GUIFFO</t>
  </si>
  <si>
    <t>APONTE</t>
  </si>
  <si>
    <t>MONCALEANO</t>
  </si>
  <si>
    <t>MURCIA</t>
  </si>
  <si>
    <t>BOBADILLA</t>
  </si>
  <si>
    <t>CEDEÐO</t>
  </si>
  <si>
    <t>CANO</t>
  </si>
  <si>
    <t>MACHADO</t>
  </si>
  <si>
    <t>GANTIVA</t>
  </si>
  <si>
    <t>GIRONZA</t>
  </si>
  <si>
    <t>TINOCO</t>
  </si>
  <si>
    <t>GAVIRIA</t>
  </si>
  <si>
    <t>ALBA</t>
  </si>
  <si>
    <t>TASCON</t>
  </si>
  <si>
    <t>AGUILAR</t>
  </si>
  <si>
    <t>ROMERO</t>
  </si>
  <si>
    <t>PINZON</t>
  </si>
  <si>
    <t>ALEMEZA</t>
  </si>
  <si>
    <t>VON ROSEN</t>
  </si>
  <si>
    <t>MURIEL</t>
  </si>
  <si>
    <t>ALVARADO</t>
  </si>
  <si>
    <t>VERGARA</t>
  </si>
  <si>
    <t>MONTAÐO</t>
  </si>
  <si>
    <t>BALANTA</t>
  </si>
  <si>
    <t>MAÐOZCA</t>
  </si>
  <si>
    <t>SUAZA</t>
  </si>
  <si>
    <t>SOTOMAYOR</t>
  </si>
  <si>
    <t>ACOSTA</t>
  </si>
  <si>
    <t>CHARRIA</t>
  </si>
  <si>
    <t>ACEVEDO</t>
  </si>
  <si>
    <t>PANTOJA</t>
  </si>
  <si>
    <t>BRAVO</t>
  </si>
  <si>
    <t>PARRA</t>
  </si>
  <si>
    <t>CUERVO</t>
  </si>
  <si>
    <t>PACHECO</t>
  </si>
  <si>
    <t>MALDONADO</t>
  </si>
  <si>
    <t>SUELTO</t>
  </si>
  <si>
    <t>BARONA</t>
  </si>
  <si>
    <t>MOTOA</t>
  </si>
  <si>
    <t>AFANADOR</t>
  </si>
  <si>
    <t>VILLEGAS</t>
  </si>
  <si>
    <t>RESTREPO</t>
  </si>
  <si>
    <t>LARRAHONDO</t>
  </si>
  <si>
    <t>MAMIAN</t>
  </si>
  <si>
    <t>BENITEZ</t>
  </si>
  <si>
    <t>MONTERO</t>
  </si>
  <si>
    <t>AVILA</t>
  </si>
  <si>
    <t>MUNERA</t>
  </si>
  <si>
    <t>DONATRES</t>
  </si>
  <si>
    <t>DE GOMEZ</t>
  </si>
  <si>
    <t>TORIJANO</t>
  </si>
  <si>
    <t>BENAVIDEZ</t>
  </si>
  <si>
    <t>IMBACHI</t>
  </si>
  <si>
    <t>ZORRILLA</t>
  </si>
  <si>
    <t>CORDOBA</t>
  </si>
  <si>
    <t>BUSTILLOS</t>
  </si>
  <si>
    <t>VALDES</t>
  </si>
  <si>
    <t>BORJA</t>
  </si>
  <si>
    <t>CALZADA</t>
  </si>
  <si>
    <t>NAVAS</t>
  </si>
  <si>
    <t>PERAFAN</t>
  </si>
  <si>
    <t>LIBREROS</t>
  </si>
  <si>
    <t>FERLA</t>
  </si>
  <si>
    <t>APELLIDO</t>
  </si>
  <si>
    <t xml:space="preserve">V/R ASEGURDO </t>
  </si>
  <si>
    <t>RELACION DE ASEGURADOS EN LAS POLIZAS DE GRUPO VIDA FUNCIONARIOS</t>
  </si>
  <si>
    <t xml:space="preserve">ANEXO 7 A </t>
  </si>
  <si>
    <t>hmccop</t>
  </si>
  <si>
    <t xml:space="preserve">MUNDIAL </t>
  </si>
  <si>
    <t>territorio de la República de Colombia</t>
  </si>
  <si>
    <r>
      <t>FORMATO</t>
    </r>
    <r>
      <rPr>
        <b/>
        <sz val="11"/>
        <color indexed="10"/>
        <rFont val="Century Gothic"/>
        <family val="2"/>
      </rPr>
      <t xml:space="preserve"> 5 </t>
    </r>
    <r>
      <rPr>
        <b/>
        <sz val="11"/>
        <rFont val="Century Gothic"/>
        <family val="2"/>
      </rPr>
      <t>: ACEPTACION CLAUSULAS Y CONDICIONES OBLIGATORIAS</t>
    </r>
  </si>
  <si>
    <r>
      <t>FORMATO</t>
    </r>
    <r>
      <rPr>
        <b/>
        <sz val="12"/>
        <color indexed="10"/>
        <rFont val="Arial Narrow"/>
        <family val="2"/>
      </rPr>
      <t xml:space="preserve"> 5 </t>
    </r>
    <r>
      <rPr>
        <b/>
        <sz val="12"/>
        <rFont val="Arial Narrow"/>
        <family val="2"/>
      </rPr>
      <t>: ACEPTACION CLAUSULAS Y CONDICIONES OBLIGATORIAS</t>
    </r>
  </si>
  <si>
    <r>
      <t xml:space="preserve">FORMATO </t>
    </r>
    <r>
      <rPr>
        <b/>
        <sz val="12"/>
        <color indexed="10"/>
        <rFont val="Arial Narrow"/>
        <family val="2"/>
      </rPr>
      <t>5</t>
    </r>
    <r>
      <rPr>
        <b/>
        <sz val="12"/>
        <rFont val="Arial Narrow"/>
        <family val="2"/>
      </rPr>
      <t xml:space="preserve"> : ACEPTACION CLAUSULAS Y CONDICIONES OBLIGATORIAS</t>
    </r>
  </si>
  <si>
    <r>
      <t>FORMATO</t>
    </r>
    <r>
      <rPr>
        <b/>
        <sz val="11"/>
        <color indexed="10"/>
        <rFont val="Arial"/>
        <family val="2"/>
      </rPr>
      <t xml:space="preserve"> 5</t>
    </r>
    <r>
      <rPr>
        <b/>
        <sz val="11"/>
        <rFont val="Arial"/>
        <family val="2"/>
      </rPr>
      <t xml:space="preserve"> : ACEPTACION CLAUSULAS Y CONDICIONES OBLIGATORIAS</t>
    </r>
  </si>
  <si>
    <t>FUNCIONARIOS DEL TOMADOR SEGÚN RELACION ANEXA 7A</t>
  </si>
  <si>
    <t xml:space="preserve">LOS DESIGNADOS POR LOS ASEGURADOS O EN SU DEFECTO LOS ESTABLECIDOS POR LA LEY </t>
  </si>
  <si>
    <t xml:space="preserve">LOS TERCEROS AFECTADOS </t>
  </si>
  <si>
    <t>OBREROS DE TOMADOR SEGÚN RELACION ANEXA 8A</t>
  </si>
  <si>
    <t>FORMATO 5 : ACEPTACION CLAUSULAS Y CONDICIONES OBLIGATORIAS</t>
  </si>
  <si>
    <t>65 mas 364 dias</t>
  </si>
  <si>
    <t>Basico, Incapacidad, Doble iindemnizacionv/r asegurado convenido $ 20.000.000 c/u. Enferemdades graves 50% del amparo b-asico, auxilio de exequias $ 2.2000.000 -c/ui</t>
  </si>
  <si>
    <t>OBEROS DEL TOMADOR SEGÚN RELACION ANEXA 8A</t>
  </si>
  <si>
    <r>
      <rPr>
        <b/>
        <sz val="12"/>
        <rFont val="Arial"/>
        <family val="2"/>
      </rPr>
      <t>REVOCACIÓN ,  NO RENOVACIÓN O MODIFICACIONES DE LA PÓLIZA Y SUS ANEXOS</t>
    </r>
    <r>
      <rPr>
        <sz val="12"/>
        <rFont val="Arial"/>
        <family val="2"/>
      </rPr>
      <t xml:space="preserve">  :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 </t>
    </r>
  </si>
  <si>
    <t xml:space="preserve"> ASONADA, MOTIN, CONMOCION CIVIL O POPULAR, HUELGA, CONFLICTOS COLECTIVOS DE TRABAJO, ACTOS MAL INTENCIONADOS DE TERCEROS, INCLUYENDO LOS ACTOS TERRORISTAS Y DE MOVIMIENTOS SUBVERSIVOS : No obstante lo establecido en las condiciones generales de la póliza ó de sus anexos, se deja constancia que los hechos cometidos por movimientos subversivos o terroristas, incluyendo los eventos de guerra, rebelión, sedición, revolución, insurrección, usurpación ó toma del poder militar serán considerados dentro de esta cobertura.  Se cubren los daños o perjuicios a terceros , causados por o a consecuencia de asonada según su definición en el código penal, Motín o Conmoción civil o popular, huelgas, conflictos colectivos de trabajo, suspensión de hecho de labores; actos mal intencionado de terceros  que incluyen actos de cualquier naturaleza cometidos por movimientos subversivos.  Se hace constar que  estas coberturas se extienden a cubrir los daños que se causen mediante el uso de cohetes, misiles y proyectiles  en general, sean estos fabricados mediante el uso de tecnología especializadas en armas de este tipo, o a partir de elementos adaptados  para tal propósito, tales como cilindros, tubos, recipientes o cualquier otro elemento que inicialmente  hayan sido diseñados para un propósito diferente. Los daños ocasionados por estos eventos, deben ser indemnizados directamente por la aseguradora sin exigencia al asegurado de reclamarle al estado u organo competente que lo represente. La cobertura se extiende a amparar las perdidas o danos como consecuencia de un accidente por cualesquiera de los eventos antes mencionados cuando los vehiculos esten siendo conducidos o se encuentren en un sitio de estacionamiento. </t>
  </si>
  <si>
    <t xml:space="preserve">DEDUCIBLES:  UNICO APLICABLE A TODA Y CADA PERDIDA DE  </t>
  </si>
  <si>
    <r>
      <rPr>
        <b/>
        <sz val="12"/>
        <rFont val="Arial Narrow"/>
        <family val="2"/>
      </rPr>
      <t xml:space="preserve"> ENFERMEDADES GRAVES</t>
    </r>
    <r>
      <rPr>
        <sz val="12"/>
        <rFont val="Arial Narrow"/>
        <family val="2"/>
      </rPr>
      <t xml:space="preserve">: Se reconocerá al asegurado como anticipó  el porcentaje pactado en la presente póliza, cuando durante la vigencia de este  amparo le sea diagnosticada cualquiera de las siguientes enfermedades consideradas como graves:
Leucemia, Infarto del Miocardio, Cáncer, Accidente cerebro vascular, Insuficiencia Renal Crónica, Esclerosis múltiple, Cirugía Artero coronaria, trasplante de órganos vitales (Corazón, Pulmones, hígado, Páncreas, medula espinal, riñones). Gran Quemado, Cancer de Seno y Prostata
Este amparo solo podrá aplicarse a las enfermedades graves cuando estas se manifiestan o sean diagnosticadas por primera vez habiendo transcurrido por lo menos NOVENTA (90) días calendarios contados desde la iniciación de vigencia de este amparo.  
</t>
    </r>
  </si>
  <si>
    <t>v/r asegurado convenido  Basico, Ibcapacidad, Doble indemnizacio $ 18.000.000, Enfermedades Graves 505 del amaro basico. Auxilido funerario $ .2.000.000 ara cad uno de los aseguados</t>
  </si>
  <si>
    <r>
      <t>DEFINICION DE ASEGURADO: Se considera asegurado:  EL  MUNICIPIO DE</t>
    </r>
    <r>
      <rPr>
        <sz val="11"/>
        <color indexed="10"/>
        <rFont val="Arial"/>
        <family val="2"/>
      </rPr>
      <t xml:space="preserve"> PALMIRA</t>
    </r>
    <r>
      <rPr>
        <sz val="11"/>
        <rFont val="Arial"/>
        <family val="2"/>
      </rPr>
      <t>, entidad  Estatal y los administradores de la misma, cuyos cargos se detallan en el formulario de solicitud adjunto a estos Pliegos de Condiciones. Cuando se de un cambio de funcionario éste se cubre automáticamente, siempre y cuando el cargo que se ocupe se encuentre en la relación de los cargos asegurados.</t>
    </r>
  </si>
  <si>
    <r>
      <t xml:space="preserve">DOMICILIO: Sin perjuicios de las disposiciones procesales para los efectos relacionados con el presente contrato, se fija como domicilio de las partes la ciudad de  MUNICIPIO DE </t>
    </r>
    <r>
      <rPr>
        <sz val="10"/>
        <color indexed="10"/>
        <rFont val="Arial"/>
        <family val="2"/>
      </rPr>
      <t>PLMIRA (v)</t>
    </r>
    <r>
      <rPr>
        <sz val="10"/>
        <rFont val="Arial"/>
        <family val="2"/>
      </rPr>
      <t xml:space="preserve">  en la República de Colombia.</t>
    </r>
  </si>
  <si>
    <r>
      <t xml:space="preserve">AMPARO DE DEFENSA PENAL ADMINISTRATIVA </t>
    </r>
    <r>
      <rPr>
        <sz val="11"/>
        <color indexed="10"/>
        <rFont val="Arial"/>
        <family val="2"/>
      </rPr>
      <t>SIEMPRE Y CUANDO NO SEA A TITULO DOLOSO</t>
    </r>
  </si>
  <si>
    <t>RECLAMACION DIRECTA: Indemnizacion si fallo de Responabilidad Fiscal. Se debe presentar  acta de inicio de la investigacion e instarurar denuncia penal en contra del empleado</t>
  </si>
  <si>
    <r>
      <rPr>
        <b/>
        <sz val="10"/>
        <rFont val="Arial"/>
        <family val="2"/>
      </rPr>
      <t>SILENCIO ADMINISTRATIVO POSITIVO</t>
    </r>
    <r>
      <rPr>
        <sz val="10"/>
        <rFont val="Arial"/>
        <family val="2"/>
      </rPr>
      <t>: Por la presente cláusula queda establecido y convenido que la Aseguradora se compromete a indemnizar los perjuicios causados a terceros, a los socios y a la</t>
    </r>
    <r>
      <rPr>
        <sz val="10"/>
        <color indexed="10"/>
        <rFont val="Arial"/>
        <family val="2"/>
      </rPr>
      <t xml:space="preserve"> entidad estatal</t>
    </r>
    <r>
      <rPr>
        <sz val="10"/>
        <rFont val="Arial"/>
        <family val="2"/>
      </rPr>
      <t>, provenientes de la responsabilidad civil de los administradores originada en cualquier reclamación iniciada por primera vez contra los asegurados durante la vigencia de la póliza, por la declaratoria del silencio administrativo positivo en contra de la empresa de la</t>
    </r>
    <r>
      <rPr>
        <sz val="10"/>
        <color indexed="10"/>
        <rFont val="Arial"/>
        <family val="2"/>
      </rPr>
      <t xml:space="preserve"> entidad</t>
    </r>
    <r>
      <rPr>
        <sz val="10"/>
        <rFont val="Arial"/>
        <family val="2"/>
      </rPr>
      <t xml:space="preserve"> , derivada de todo acto culposo o culpa grave real o presunta cometida por los administradores, de acuerdo con la resolución 365 del 4 de Julio de 1995, expedida por la Superintendencia de Servicios Públicos y demás disposiciones legales que la modifiquen o complementen. </t>
    </r>
  </si>
  <si>
    <r>
      <t xml:space="preserve">COBERTURA ADICIONAL POR 24 MESES con cobro de prima siempre y cuando no sea mayor al </t>
    </r>
    <r>
      <rPr>
        <b/>
        <sz val="10"/>
        <color indexed="10"/>
        <rFont val="Arial"/>
        <family val="2"/>
      </rPr>
      <t>50% d</t>
    </r>
    <r>
      <rPr>
        <b/>
        <sz val="10"/>
        <rFont val="Arial"/>
        <family val="2"/>
      </rPr>
      <t>e la prima anual,  por cancelación o no renovación de la póliza por decisión de la aseguradora.</t>
    </r>
  </si>
  <si>
    <t>RETROACTIVIDAD:  A partir del inicio de ls polizas contratadas con el adjudicatario de este proceso de contratacion-</t>
  </si>
  <si>
    <r>
      <t xml:space="preserve">AMPARO DE PERDIDA POR AMENAZA O EXTORSION: </t>
    </r>
    <r>
      <rPr>
        <sz val="10"/>
        <rFont val="Arial"/>
        <family val="2"/>
      </rPr>
      <t xml:space="preserve">Queda expresamente declarado y convenido  que esta cobertura  debe comprender la indemnizacion de las perdidas que sufra el asegurado como consecuencia o que resulten de la entrega de valores  dentro o fuera del establecimiento  del asegurado, como resultado de la amenaza comunicada a este  y con el fin de causar dano a:  Un miembro de junta directiva, fideicomisario, empleado o socio del asegurado y sus familiares. Danar propiedades o predios del asegurado o sus servidores publicos dentro del territorio de la republica de colombia. \EXTORSION. </t>
    </r>
    <r>
      <rPr>
        <sz val="10"/>
        <color indexed="10"/>
        <rFont val="Arial"/>
        <family val="2"/>
      </rPr>
      <t>Por expresa prohibición legal (Ley 40 de 1993), se excluyen pérdidas por pagos efectuados bajo amenaza de secuestro y/o rescates efectuados para liberar personas secuestradas”.</t>
    </r>
  </si>
  <si>
    <t>Cláusula de aplicación de condiciones particulares
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</si>
  <si>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r>
      <t>Cláusula de aplicación de condiciones particulares</t>
    </r>
    <r>
      <rPr>
        <sz val="12"/>
        <rFont val="Arial Narrow"/>
        <family val="2"/>
      </rPr>
      <t xml:space="preserve">
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r>
  </si>
  <si>
    <t>S</t>
  </si>
  <si>
    <t>PROPUESTA DE LIBERTY SEGUROS S.A.</t>
  </si>
  <si>
    <t>RESUMEN ECONOMICO</t>
  </si>
  <si>
    <t>COMISION</t>
  </si>
  <si>
    <t>VIDA GRUPO FUNCIONARIOS</t>
  </si>
  <si>
    <t>VIDA GRUPO OBREROS</t>
  </si>
  <si>
    <t>AP OBREROS</t>
  </si>
  <si>
    <t>GRUPO 4</t>
  </si>
  <si>
    <t>VIGENCIA :01 de septiembre de 2014 a las 00:00 horas Hasta el 23 de Agosto de 2015 a las 24:00 horas</t>
  </si>
  <si>
    <t>TASA POR MIL</t>
  </si>
  <si>
    <t>Auxilio Funerario</t>
  </si>
  <si>
    <t xml:space="preserve"> CLAUSULAS PARTICULARES OPCIONALES  REQUERIDAS</t>
  </si>
  <si>
    <t xml:space="preserve">REGISTRO SUPERBANCARIA - POLIZA: ANEXAR CONDICIONADO Y TEXTOS DE CLAUSULAS          
Definición Incapacidad total y permanente Para todos los efectos del presente amparo opcional se entiende por incapacidad total y permanente, la sufrida por el asegurado menor de setenta (70) años de edad, que haya sido  estructurada estando dicho asegurado con cobertura bajo el presente amparo y siempre que no concurra una de las exclusiones adelante señaladas.
Para la operancia de esta cobertura se requiere que las lesiones orgánicas o alteraciones funcionales sufridas por el asegurado  produzcan una pérdida de la capacidad laboral igual o superior al 50%.
Dicha incapacidad deberá  haber existido por un periodo continuo no menor de ciento cincuenta (150) días y no podrá haber  sido provocada por el asegurado.  
Sin perjuicio de cualquier otra causa de incapacidad total y permanente, se considera como tal:
A)  La pérdida total e irrecuperable de la visión en ambos ojos no preexistente.
B)  La amputación traumática o quirúrgica de ambas manos, a nivel de la articulación radiocarpiana o por encima de ella.
C)  La amputación traumática o quirúrgica de ambos pies, a nivel de la articulación tibiotarsiana o por encima de ella.
D) La amputación traumática o quirúrgica de toda una mano y de todo un pie, a nivel de las articulaciones ya definidas.
La incapacidad total y permanente deberá ser certificada por los entes autorizados en el Sistema General de Seguridad Social vigente al momento de la presentación de la respectiva reclamación, sin que sea posible la aplicación de los manuales de calificación de invalidez aplicables a los regímenes especiales o exceptuados de la ley 100 de 1993.
Se entiende como fecha del siniestro la fecha en que de acuerdo con el dictamen de calificación ejecutoriado se haya estructurado la invalidez. 
Parágrafo: La indemnización por el amparo de incapacidad total y permanente no es acumulable al amparo de muerte, y por lo tanto, una vez pagada la indemnización por dicha incapacidad, la póliza termina para el asegurado incapacitado
</t>
  </si>
  <si>
    <t>Lo no dispuesto en el presente documento aplica de acuerdo a las condiciones generales de la póliza de Vida Grupo forma 20/12/2013-1333-P-34-VGV-08</t>
  </si>
  <si>
    <t xml:space="preserve">PROCEDIMIENTO DE ATENCION DE RECLAMOS Y RED DE ATENCION: INDICAR EL PROCEDIMIENTO PARA LA ATENCION  Y TRAMITE DE LOS RECLAMOS. 
Requisitos en caso de siniestro
 Muerte por Enfermedad:
• Registro Civil de Defunción
• Registro de Nacimiento
• Fotocopia Cédula de Ciudadanía
• Historia Clínica
Muerte Accidental u Homicidio (adicional a lo anterior):
• Cualquier medio legal idóneo que pruebe que la persona fallecida fue plenamente identificada, que hay claridad de tiempo, modo y lugar del hecho.
Incapacidad Total y Permanente / Enfermedades Graves:
• Historia Clínica completa / Informe del Médico Tratante
• Registro de Nacimiento
• Calificación de pérdida de capacidad laboral emitida por autoridad competente (aplica para ITP)
Lo anterior, sin perjuicio de la facultad de LIBERTY para exigir cualquier otra prueba o documento que estime conveniente y guarde relación con la reclamación, y de facultad del beneficiario de acreditar la ocurrencia del siniestro por cualquier medio probatorio reconocido por la Ley.
</t>
  </si>
  <si>
    <t xml:space="preserve">Gastos medicos por accidente $ 2.000.000 Si a consecuencia de un accidente amparado por la presente póliza el Asegurado requiere asistencia médica, quirúrgica, hospitalaria u odontológica, dentro de los ciento ochenta (180) días calendario siguientes a la ocurrencia del accidente, Liberty  indemnizará los gastos por concepto de las mencionadas asistencias y exámenes complementarios necesarios, hasta la cantidad especificada como valor asegurado en la carátula de la póliza. 
Las indemnizaciones pagadas por concepto de Gastos Médicos reducen automáticamente el valor asegurado de este amparo opcional, en las sumas indemnizadas.
Para el amparo de Gastos Médicos por Accidente aplica las condiciones generales de la Póliza de Seguros de Accidentes Personales Plus.
</t>
  </si>
  <si>
    <t>SOLICITAMOS INDICAR QUE COBERTURAS ADICIONALES O VALORES AGREGADOS YA QUE DAN 600 PUNTOS.</t>
  </si>
  <si>
    <t xml:space="preserve">Definicion de Enfermedades Graves 
Liberty Seguros S.A indemnizará al asegurado el valor estipulado en la carátula de la póliza para este amparo,  como abono a la suma asegurada prevista en el amparo de muerte otorgado en esta póliza, cuando le sea diagnosticada, por un médico legalmente facultado para ejercer la profesión, con base en pruebas clínicas, radiológicas y de laboratorio, siempre que hayan transcurrido por lo menos Sesenta (60) días desde la fecha de inicio de vigencia del amparo para el asegurado, la presencia  de cualesquiera de las siguientes enfermedades de acuerdo con la definición de las mismas, contenida en las Condiciones generales aplicables.
A. Infarto de miocardio
B. Cáncer
C. Accidente cerebro-vascular
D. Insuficiencia renal
E. Esclerosis múltiple
F. Hemiplejía o paraplejía
G. Cirugía de arterias coronarias (by-pass)
H. Cirugía para una enfermedad de la aorta
I. Reemplazo de la válvula del corazón
J. Transplante de órganos (Corazón, Pulmón, Hígado, Riñón, Páncreas y Medula Ósea)
Definición Cáncer:
Enfermedad provocada por un tumor maligno cuyas características son el crecimiento y la multiplicación incontrolados de células malignas y la invasión de tejidos. 
El término cáncer incluye también leucemia y enfermedades malignas del sistema linfático, tales como la enfermedad de Hodgkin. 
</t>
  </si>
  <si>
    <t>Edad maxima de permanencia en el amparo de Incapacidad total y permanente 70 años</t>
  </si>
  <si>
    <t xml:space="preserve">La información necesaria para elaborar la presente cotización fue suministrada voluntariamente por el titular de los datos o por quien éste  autorizó y/o  por quien actúa a favor o para el titular de los mismos.
Esta información permanecerá en nuestras bases de datos por el término  de validez de la oferta indicado en la cotización, vencido este plazo la información será suprimida, salvo que sea celebrado el contrato de seguros, caso en el cual la información suministrada formará parte de la documentación del  contrato celebrado
</t>
  </si>
  <si>
    <r>
      <rPr>
        <b/>
        <sz val="12"/>
        <rFont val="Arial Narrow"/>
        <family val="2"/>
      </rPr>
      <t xml:space="preserve"> ENFERMEDADES GRAVES</t>
    </r>
    <r>
      <rPr>
        <sz val="12"/>
        <rFont val="Arial Narrow"/>
        <family val="2"/>
      </rPr>
      <t xml:space="preserve">: Se reconocerá al asegurado como anticipó  el porcentaje pactado en la presente póliza, cuando durante la vigencia de este  amparo le sea diagnosticada cualquiera de las siguientes enfermedades consideradas como graves:
Leucemia, Infarto del Miocardio, Cáncer, Accidente cerebro vascular, Insuficiencia Renal Crónica, Esclerosis múltiple, Cirugía Artero coronaria, trasplante de órganos vitales (Corazón, Pulmones, hígado, Páncreas, medula espinal, riñones). Gran Quemado, Cancer de Seno y Prostata
Este amparo solo podrá aplicarse a las enfermedades graves cuando estas se manifiestan o sean diagnosticadas por primera vez habiendo transcurrido por lo menos NOVENTA (90) días calendarios contados desde la iniciación de vigencia de este amparo.  
Texto Clausula Gran Quemado o Quemadura Mayor
Complementaria del Amparo de Enfermedades Graves
No obstante lo estipulado en el amparo adicional de Enfermedades Graves contemplado en las condiciones generales de la póliza, se incluye la cobertura de Gran Quemado o Quemadura Mayor sufrida por el asegurado dentro de la vigencia de la póliza como consecuencia de la exposición a energía térmica, que requiere manejo médico especializado en unidad de quemados o en unidad de cuidado intensivo por el posible compromiso de su vida, y que puede dejar secuelas funcionales graves permanentes. En caso de afectación de esta cobertura Liberty pagará al asegurado el 50% del valor contrato en el amparo básico como anticipo.
Para efectos de la presente clausula, se entiende por quemadura mayor a la quemadura de tercer grado en más del 10 % de superficie corporal (SCQ), a la quemadura de segundo grado en más del 25 % de superficie corporal (SCQ) o a la quemadura de segundo grado profunda o tercer grado que involucre ojos, cara, manos, pies o periné.
Para la determinación de la extensión de la quemadura se utilizará y se tendrá como referencia a la regla de los "Nueves" o la de Lund Browder para adultos (1). Para la determinación de la severidad o profundidad la tabla comparativa de Converse - Smith / Benaim y Otros las cuales hacen parte integrante de la póliza.
 (1). Tabla de  Lund Browder para adultos
 (3)Tabla comparativa para la determinación de la severidad o profundidad de las quemaduras.
Converse-Smith Benaim Otros
1º Grado A Eritematosas Epidérmicas (tipo I)
2º Grado superficial A Flictenantes Dérmicas Superficiales (Tipo IIa)
2º Grado Profundo AB Dérmicas Profundas
3º Grado B Subdérmicas Superficiales (Tipo III)
Subdérmicas profundas (Tipo IV)
</t>
    </r>
  </si>
  <si>
    <t>v/r asegurado convenido  Basico, Ibcapacidad, Doble indemnizacio $ 18.000.000, Enfermedades Graves 50% del amaro basico. Auxilido funerario $ .2.000.000 para cad uno de los aseguados</t>
  </si>
  <si>
    <r>
      <rPr>
        <b/>
        <sz val="12"/>
        <rFont val="Arial Narrow"/>
        <family val="2"/>
      </rPr>
      <t xml:space="preserve"> ENFERMEDADES GRAVES</t>
    </r>
    <r>
      <rPr>
        <sz val="12"/>
        <rFont val="Arial Narrow"/>
        <family val="2"/>
      </rPr>
      <t xml:space="preserve">: Se reconocerá al asegurado como anticipó  el porcentaje pactado en la presente póliza, cuando durante la vigencia de este  amparo le sea diagnosticada cualquiera de las siguientes enfermedades consideradas como graves:
Leucemia, Infarto del Miocardio, Cáncer, Accidente cerebro vascular, Insuficiencia Renal Crónica, Esclerosis múltiple, Cirugía Artero coronaria, trasplante de órganos vitales (Corazón, Pulmones, hígado, Páncreas, medula espinal, riñones). Gran Quemado, Cancer de Seno y Prostata
Este amparo solo podrá aplicarse a las enfermedades graves cuando estas se manifiestan o sean diagnosticadas por primera vez habiendo transcurrido por lo menos NOVENTA (90) días calendarios contados desde la iniciación de vigencia de este amparo.  
exto Clausula Gran Quemado o Quemadura Mayor
Complementaria del Amparo de Enfermedades Graves
No obstante lo estipulado en el amparo adicional de Enfermedades Graves contemplado en las condiciones generales de la póliza, se incluye la cobertura de Gran Quemado o Quemadura Mayor sufrida por el asegurado dentro de la vigencia de la póliza como consecuencia de la exposición a energía térmica, que requiere manejo médico especializado en unidad de quemados o en unidad de cuidado intensivo por el posible compromiso de su vida, y que puede dejar secuelas funcionales graves permanentes. En caso de afectación de esta cobertura Liberty pagará al asegurado el 50% del valor contrato en el amparo básico como anticipo.
Para efectos de la presente clausula, se entiende por quemadura mayor a la quemadura de tercer grado en más del 10 % de superficie corporal (SCQ), a la quemadura de segundo grado en más del 25 % de superficie corporal (SCQ) o a la quemadura de segundo grado profunda o tercer grado que involucre ojos, cara, manos, pies o periné.
Para la determinación de la extensión de la quemadura se utilizará y se tendrá como referencia a la regla de los "Nueves" o la de Lund Browder para adultos (1). Para la determinación de la severidad o profundidad la tabla comparativa de Converse - Smith / Benaim y Otros las cuales hacen parte integrante de la póliza.
 (1). Tabla de  Lund Browder para adultos
 (3)Tabla comparativa para la determinación de la severidad o profundidad de las quemaduras.
Converse-Smith Benaim Otros
1º Grado A Eritematosas Epidérmicas (tipo I)
2º Grado superficial A Flictenantes Dérmicas Superficiales (Tipo IIa)
2º Grado Profundo AB Dérmicas Profundas
3º Grado B Subdérmicas Superficiales (Tipo III)
Subdérmicas profundas (Tipo IV)
</t>
    </r>
  </si>
  <si>
    <t xml:space="preserve">REGISTRO SUPERBANCARIA - POLIZA: ANEXAR CONDICIONADO Y TEXTOS DE CLAUSULAS 
Definición Incapacidad total y permanente Para todos los efectos del presente amparo opcional se entiende por incapacidad total y permanente, la sufrida por el asegurado menor de setenta (70) años de edad, que haya sido  estructurada estando dicho asegurado con cobertura bajo el presente amparo y siempre que no concurra una de las exclusiones adelante señaladas.
Para la operancia de esta cobertura se requiere que las lesiones orgánicas o alteraciones funcionales sufridas por el asegurado  produzcan una pérdida de la capacidad laboral igual o superior al 50%.
Dicha incapacidad deberá  haber existido por un periodo continuo no menor de ciento cincuenta (150) días y no podrá haber  sido provocada por el asegurado.  
Sin perjuicio de cualquier otra causa de incapacidad total y permanente, se considera como tal:
A)  La pérdida total e irrecuperable de la visión en ambos ojos no preexistente.
B)  La amputación traumática o quirúrgica de ambas manos, a nivel de la articulación radiocarpiana o por encima de ella.
C)  La amputación traumática o quirúrgica de ambos pies, a nivel de la articulación tibiotarsiana o por encima de ella.
D) La amputación traumática o quirúrgica de toda una mano y de todo un pie, a nivel de las articulaciones ya definidas.
La incapacidad total y permanente deberá ser certificada por los entes autorizados en el Sistema General de Seguridad Social vigente al momento de la presentación de la respectiva reclamación, sin que sea posible la aplicación de los manuales de calificación de invalidez aplicables a los regímenes especiales o exceptuados de la ley 100 de 1993.
Se entiende como fecha del siniestro la fecha en que de acuerdo con el dictamen de calificación ejecutoriado se haya estructurado la invalidez. 
Parágrafo: La indemnización por el amparo de incapacidad total y permanente no es acumulable al amparo de muerte, y por lo tanto, una vez pagada la indemnización por dicha incapacidad, la póliza termina para el asegurado incapacitado
</t>
  </si>
  <si>
    <t>PROCEDIMIENTO DE ATENCION DE RECLAMOS Y RED DE ATENCION: INDICAR EL PROCEDIMIENTO PARA LA ATENCION  Y TRAMITE DE LOS RECLAMOS. 
 Requisitos en caso de siniestro
 Muerte por Enfermedad:
• Registro Civil de Defunción
• Registro de Nacimiento
• Fotocopia Cédula de Ciudadanía
• Historia Clínica
Muerte Accidental u Homicidio (adicional a lo anterior):
• Cualquier medio legal idóneo que pruebe que la persona fallecida fue plenamente identificada, que hay claridad de tiempo, modo y lugar del hecho.
Incapacidad Total y Permanente / Enfermedades Graves:
• Historia Clínica completa / Informe del Médico Tratante
• Registro de Nacimiento
• Calificación de pérdida de capacidad laboral emitida por autoridad competente (aplica para ITP)
Lo anterior, sin perjuicio de la facultad de LIBERTY para exigir cualquier otra prueba o documento que estime conveniente y guarde relación con la reclamación, y de facultad del beneficiario de acreditar la ocurrencia del siniestro por cualquier medio probatorio reconocido por la Ley.</t>
  </si>
  <si>
    <t xml:space="preserve">Gastos  medicos por accidente $ 2.000.000 
Si a consecuencia de un accidente amparado por la presente póliza el Asegurado requiere asistencia médica, quirúrgica, hospitalaria u odontológica, dentro de los ciento ochenta (180) días calendario siguientes a la ocurrencia del accidente, Liberty  indemnizará los gastos por concepto de las mencionadas asistencias y exámenes complementarios necesarios, hasta la cantidad especificada como valor asegurado en la carátula de la póliza. 
Las indemnizaciones pagadas por concepto de Gastos Médicos reducen automáticamente el valor asegurado de este amparo opcional, en las sumas indemnizadas.
Para el amparo de Gastos Médicos por Accidente aplica las condiciones generales de la Póliza de Seguros de Accidentes Personales Plus.
</t>
  </si>
  <si>
    <t xml:space="preserve">Lo no dispuesto en el presente documento aplica de acuerdo a las condiciones generales de la póliza de Vida Grupo forma 20/12/2013-1333-P-34-VGV-08
 La información necesaria para elaborar la presente cotización fue suministrada voluntariamente por el titular de los datos o por quien éste  autorizó y/o  por quien actúa a favor o para el titular de los mismos.
Esta información permanecerá en nuestras bases de datos por el término  de validez de la oferta indicado en la cotización, vencido este plazo la información será suprimida, salvo que sea celebrado el contrato de seguros, caso en el cual la información suministrada formará parte de la documentación del  contrato celebrado
</t>
  </si>
  <si>
    <t>Caja Menor sin deducible</t>
  </si>
  <si>
    <t>SE AMPARAN LOS HUNDIMIENTOS, DESPLAZAMIENTOS, AGRIETAMIENTOS O ASENTAMIENTOS DE CIMIENTOS, MUROS, PISOS, TECHOS Y PAVIMENTOS, VIBRACIONES O MOVIMIENTOS NATURALES DEL SUELO,  CUANDO CORRESPONDAN A UN HECHO SUBITO E IMPREVISTO. como consecuencia de un evento específicamente cubierto en la póliza.</t>
  </si>
  <si>
    <t xml:space="preserve">Cobertura para Remodelaciones, nuevas edificaciones,montaje de  nuevas plantas y/o maquinaria y equipo  que no haya  estado previamente operando dentro de los predios asegurados, siempre que el valor final  de dichas edificaciones, plantas, maquinario o equipo no superen los $ 1.000.000.000, aviso de 60 dias </t>
  </si>
  <si>
    <t xml:space="preserve">RESTABLECIMIENTO AUTOMATICO DEL VALOR ASEGURADO   POR SINIESTRO PARA LA COBERTURA DE RCE: </t>
  </si>
  <si>
    <t>PUNTAJE TOTAL</t>
  </si>
  <si>
    <t>Queda aceptado y convenido que los usuarios, clientes y visitantes son considerados terceros</t>
  </si>
  <si>
    <t>COBERTURA ADICIONAL POR 24 MESES con cobro de prima siempre y cuando no sea mayor al 50% de la prima anual,  por cancelación o no renovación de la póliza por decisión de la aseguradora.</t>
  </si>
  <si>
    <t xml:space="preserve">2. Incremento en los costos de contruccion para edificios </t>
  </si>
  <si>
    <t xml:space="preserve">5.Dinero en efectivo </t>
  </si>
  <si>
    <t>Calle 5 No.24-91 Cali ( Valle )</t>
  </si>
  <si>
    <t>Actos Mal intencionados de terceros ,sabotaje y Terrorismo, Huelga Motín, Asonada, conmoción civil o popular</t>
  </si>
  <si>
    <t>Terremoto, temblor y/o erupción volcanica:</t>
  </si>
  <si>
    <t>Sustraccion con  violencia o amenaza a personas-Sustraccion sin violencia:</t>
  </si>
  <si>
    <t>Actos Mal intencionados de terceros ,sabotaje y Terrorismo, Huelga Motín, Asonada, conmoción civil o popular:</t>
  </si>
  <si>
    <t>Demas amparos:</t>
  </si>
  <si>
    <t>Rotura de Maquinaria:</t>
  </si>
  <si>
    <t>Terremoto, temblor, erupcion volcanica:</t>
  </si>
  <si>
    <t xml:space="preserve">Hurto Simple y Hurto calificado: </t>
  </si>
  <si>
    <t xml:space="preserve">Se amparan los perjuicios patrimoniales y extrapatrimoniales, incluyendo los perjuicios morales,  que el asegurado cause a terceros, con motivo de la responsabilidad civil en que incurra de acuerdo con la Ley, durante el giro normal de sus actividades, incluyendo las complementarias. 
Los perjuicios cubiertos son los derivados de: Lesiones ó muerte a personas,  Daños a bienes de propiedad de terceros,  Perjuicios morales,, perjuicios de dano en la vida relacion y fisiológicos. lucro cesante que se derive de un daño material y/o de un daño corporal - La cobertura se extiende a amparar la Responsabilidad del asegurado frente a terceros cuando sea necesario acceder a predios que no son propiedad del asegurado para reparar daños a sus redes, cables, tubería y similares. 
</t>
  </si>
  <si>
    <t>Responsabilidad Civil derivada del servicio de vigilancia por personal del asegurado  y animales domesticos</t>
  </si>
  <si>
    <t>Transporte de materias primas y productos azarosos, Manejo de combustible según decreto No. 1521 de 1996</t>
  </si>
  <si>
    <t>Cafeteria, restaurantes, casinos, bares</t>
  </si>
  <si>
    <t>Actividades sociales, deportivas y culturales, asi como las instalaciones  sociales y deportivas  dentro y/o fuera de los predios del asegurado</t>
  </si>
  <si>
    <r>
      <t>Todos los bienes de  propiedad real o personal del ASEGURADO, o en los que tuviere interes asegurable , o los recibidos a cualquier titulo, los tomados en arriendo, los recibidos en donacion de pagos  o posesión o los recibidos a cualquier titulo,  los de terceros o aquellos por los cuales sea o pueda llegar a ser responsable, que se encuentren  bajo su cuidado, control y custodia, utilizados en el desarrollo del objeto social del asegurado, consistentes principalmente en, pero no limitados a : edificios, estructuras,cimientos, muros de contencion, cercas, escaleras externas, vidrios planos, patios, estacionamientos, vias de acceso, otras construcciones separadas de las edificaciones,  alumbrado publico (luminarias)</t>
    </r>
    <r>
      <rPr>
        <sz val="10"/>
        <color indexed="10"/>
        <rFont val="Arial"/>
        <family val="2"/>
      </rPr>
      <t>,</t>
    </r>
    <r>
      <rPr>
        <sz val="10"/>
        <color indexed="8"/>
        <rFont val="Arial"/>
        <family val="2"/>
      </rPr>
      <t xml:space="preserve"> instalaciones subterraneas, instalaciones electricas, de cableado estructural de aires acondicionados, plantas electronicas, de comunicacion,  para conduccion de gas sean  o no subterraneas y en general todo tipo de equipo que se encuentren por debajo del nivel del suelo, instalaciones fijas de proteccion contra incenido, alarmas,  alumbrado publico zona rural y urbana (luminarias),
camaras y circuitos cerrados de television, maquinaria, equipos, herramientas, ascensores, subestaciones y /o plantas electricas, muebles, enseres, aviso, , equipos de oficina, equipos de comunicacion, de audiovisuales, de sistemas, de laboratorios, mejoras locativas (acabados y obras realizadas en el edificio, mercancías,  repuestos, insumos, armas de fuego, equipos  movilesm vehículos inmovilizados ( en reposo),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bienes de la personeria municipal, los vehiculos y enseres y demás bienes  aunque no hayan determinado especificamente, localizados dentro  y/o fuera de los predios  donde el asegurado desarrolle su actividad en el territorio de la Republica de colombia. </t>
    </r>
  </si>
  <si>
    <t>PLACA</t>
  </si>
  <si>
    <t>CODIGO FASECOLDA</t>
  </si>
  <si>
    <t>COLOR</t>
  </si>
  <si>
    <t>TIPO</t>
  </si>
  <si>
    <t xml:space="preserve"> Sin aplicación de deducibles</t>
  </si>
  <si>
    <t>PRESUPUESTO</t>
  </si>
  <si>
    <r>
      <t>TERRITORIO  COLOMBIANO :</t>
    </r>
    <r>
      <rPr>
        <sz val="10"/>
        <rFont val="Arial"/>
        <family val="2"/>
      </rPr>
      <t xml:space="preserve"> SE AMPARAN LAS MOVILIZACIONES DE DINERO EN EFECTIVO Y CHEQUES  DESDE LAS OFICINAS DEL ASEGURADO Y DE LOS RECAUDADORES  HASTA LOS BANCOS- ENTIDADES FINANCIERAS Y OFICINAS DE LA MISMA CIUDAD Y DESDE LAS  OFICINAS RURALES ASEGURADO Y  DEL RECAUDADOR HASTA LOS BANCOS DE CIUDADES CERCANAS Y/O VICEVERSA.</t>
    </r>
  </si>
  <si>
    <t>Perdidas o daños accidentales</t>
  </si>
  <si>
    <t>Hurto Calificado</t>
  </si>
  <si>
    <t>Huelga Simple</t>
  </si>
  <si>
    <t>Permanencia en lugares iniciales o finales 72 horas</t>
  </si>
  <si>
    <t>Trayectos multiples</t>
  </si>
  <si>
    <t xml:space="preserve">PRIMA  NETA </t>
  </si>
  <si>
    <t xml:space="preserve">LIMITE MAXIMO POR DESPACHO </t>
  </si>
  <si>
    <t>GASTOS EXPEDICION</t>
  </si>
  <si>
    <t xml:space="preserve">IVA </t>
  </si>
  <si>
    <t>TOTAL VALOR ASEGURADO</t>
  </si>
  <si>
    <t>PRIMA TOTAL CON IVA</t>
  </si>
  <si>
    <t xml:space="preserve"> CONDICIONES ESPECIALES DE OBLIGATORIA ACEPTACION</t>
  </si>
  <si>
    <t>EL SEGURO SE EXTIENDE A CUBRIR MIENTRAS LOS VALORES SE ENCUENTRAN EN LAS DEPENDENCIAS DEL ASEGURADO Y/O RECAUDODORES Y/O CONTRATISTAS LOS FINES DE SEMANA Y LOS DIAS FESTIVOS.</t>
  </si>
  <si>
    <t>EL COBRO DE LA PRIMA SE HACE ANUALMENTE CON BASE EN EL PRESUPUESTO REPORTADO, NO SE DECLARA MENSUALMENTE Y NO SE AJUSTA CON BASE EN MOVIMIENTOS REALES AL FINALIZAR LA VIGENCIA</t>
  </si>
  <si>
    <t>EL SEGURO SE EXTIENDE A CUBRIR LAS CONSIGNACIONES NOCTURNAS .</t>
  </si>
  <si>
    <t xml:space="preserve">Despachos transportados por el mensajero particular </t>
  </si>
  <si>
    <t>ESTAS GARANTIAS SON OBLIGATORIAS</t>
  </si>
  <si>
    <t>Mensajero acompañado de una persona mayor</t>
  </si>
  <si>
    <t>Mensajero acompañado de una persona mayor armada</t>
  </si>
  <si>
    <t>Vehiculo Blindado especializado, carro patrulla o vehiculo de transportadora de valores con vehiculo escolta o personal armado</t>
  </si>
  <si>
    <t xml:space="preserve">DEDUCIBLES </t>
  </si>
  <si>
    <t>PARA TODOS LOS EVENTOS:</t>
  </si>
  <si>
    <t>hasta 10 SMMLV</t>
  </si>
  <si>
    <t>11 a 20 SMMLV</t>
  </si>
  <si>
    <t>21-40 SMMLV</t>
  </si>
  <si>
    <t>mas de 41 SMMLV</t>
  </si>
  <si>
    <t>TODAS LAS COBERTURAS: % de la pérdida mínimo SMMLV</t>
  </si>
  <si>
    <t>Todas las coberturas: % de la pérdida mínimo SMMLV</t>
  </si>
  <si>
    <t>SE ACEPTAN VALORES ARQUITECTONICOS, ARTISTICOS Y LOS BIENES ORNAMENTALES SIEMPRE Y CUANDO ESTEN INCLUIDOS DENTRO DE LOS VALORES ASEGURADOS Y SOPORTADOS POR LOS AVALUOS CORRESPONDIENTES</t>
  </si>
  <si>
    <t>LOS CLIENTES, VISITANTES Y USUARIOS SON CONSIDERADOS COMO TERCEROS</t>
  </si>
  <si>
    <t>Cobertura de RC Servidores Públicos</t>
  </si>
  <si>
    <t>Gastos y Costos Judiciales</t>
  </si>
  <si>
    <t>Prima Neta</t>
  </si>
  <si>
    <t>Iva</t>
  </si>
  <si>
    <t xml:space="preserve">Total </t>
  </si>
  <si>
    <t>Gastos de Transporte por perdidas totales Daños $32.000 DIARIOS X 60 DIAS para vehiculos livianos</t>
  </si>
  <si>
    <t xml:space="preserve">Gastos de Transporte por perdidas total  Hurto $32.000 DIARIOS X 60 DIAS para vehiculos livianos </t>
  </si>
  <si>
    <t>AMPARO DE DEFENSA PENAL ADMINISTRATIVA SIEMPRE Y CUANDO NO SEA A TITULO DOLOSO, OPERA BAJO REEMBOLSO AL ASEGURADO</t>
  </si>
  <si>
    <t>PUNTOS</t>
  </si>
  <si>
    <t xml:space="preserve"> PUNTOS</t>
  </si>
  <si>
    <t xml:space="preserve"> PUNTOS </t>
  </si>
  <si>
    <t xml:space="preserve">PUNTOS </t>
  </si>
  <si>
    <t>INCIVA</t>
  </si>
  <si>
    <t>800.086.201 - 5</t>
  </si>
  <si>
    <t>6.Equipos electricos y electrónicos de computo y sus accesorios, incluye equipos en comodato,  telescopios y equipos de observacion solar  y demas equipos no mencionados explicitamente.</t>
  </si>
  <si>
    <t xml:space="preserve">7.Equipos moviles y portatiles </t>
  </si>
  <si>
    <t>Sustraccion con y sin violencia: muebles y enseres,  material bibliografico,maquinaria y equipo, dinero dentro y fuera de caja fuerte,  equipos de computo fijos, moviles y portatiles  y demas bienes no mencionados explicitamente (todo riesgo).</t>
  </si>
  <si>
    <t>NO SE EXIGE COMO GARANTIA  EL CONTRATO DE MANTENIMIENTO PARA LOS  EQUIPOS ASEGURADOS,  SE ACEPTA EL MANTENIMIENTO REALIZADO POR EMPLEADOS DE LA ENTIDAD</t>
  </si>
  <si>
    <t>INCENDIO Y/O RAYO EN APARATOS ELECTRICOS: $ 200.000.000</t>
  </si>
  <si>
    <t>HONORARIO POR ADECUACION DE TERRENOS $100.000.000</t>
  </si>
  <si>
    <t>INSTITUTO PARA LA INVESTIGACION Y PRESERVACION DEL PATRIMONIO CULTURAL Y NATURAL DEL VALLE DEL CAUCA - INCIVA</t>
  </si>
  <si>
    <t xml:space="preserve">1. Edificio, incluye mejoras locativas, cimientos, muros de contención,  todo elemento que forme parte integrante del edificios aledaños y adyacentes de propiedad del asegurado y de los bienes que estan bajo su responsabildiad y en comodato y similares, cableado estructurado, auditorios. </t>
  </si>
  <si>
    <t xml:space="preserve">3.Muebles y enseres propios de la actividad delasegurado, incluye material bibliografico y demas elementos que forme parte integrante de los contenidos </t>
  </si>
  <si>
    <t>4.Maquinaria y Equipo : subestaciones electricas,plantas de emergencia,ascensores,motores electricos,motacargas,aires acondicionados de cada oficina, aire acondicionado central,motobombas,transformadores y equipos similares de acuerdo a la relacion de activos que figuran como propios del asegurado y/o que esten bajo su responsabilidad ciudado y tenencia.</t>
  </si>
  <si>
    <t>Abuso de confianza, Estafa, Peculado, hurto, huto calificado</t>
  </si>
  <si>
    <t>PAGO POR RESPONSABILIDAD CIVIL CON BASE EN MANIFIESTA  CULPABILIDAD</t>
  </si>
  <si>
    <t>Limite Maximo Despacho</t>
  </si>
  <si>
    <t>Amparar los perjuicios o detrimentos patrimoniales causados al ASEGURADO o a terceros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 a los cargos asegurados. </t>
  </si>
  <si>
    <t xml:space="preserve">* Indice variable 10% </t>
  </si>
  <si>
    <t>ANEXO Nº 1  (ESPECIFICACIONES  TECNICAS POLIZA  TODO RIESGO DAÑO MATERIAL)</t>
  </si>
  <si>
    <t>INSTITUTO PARA LA INVESTIGACION Y LA PRESERVACION DEL PATRIMONIO CULTURAL Y NATURAL DEL VALLE DEL CAUCA</t>
  </si>
  <si>
    <t xml:space="preserve">RAMOS </t>
  </si>
  <si>
    <t xml:space="preserve">GRUPO No. 1 </t>
  </si>
  <si>
    <t xml:space="preserve">Daños materiales combinados </t>
  </si>
  <si>
    <t xml:space="preserve">Manejo </t>
  </si>
  <si>
    <t xml:space="preserve">Responsabilidad Civil Extracontractual </t>
  </si>
  <si>
    <t xml:space="preserve">Transporte de valores </t>
  </si>
  <si>
    <t xml:space="preserve">Responsabilidad civil servidores publicos </t>
  </si>
  <si>
    <t xml:space="preserve">TOTALES </t>
  </si>
  <si>
    <t xml:space="preserve">PROPUESTA ECONOMICA </t>
  </si>
  <si>
    <t xml:space="preserve">Asunto: Proceso de Selección Abraviada de Menor Cuantia </t>
  </si>
  <si>
    <t xml:space="preserve">La propuesta se debe presentar con los valores asegurados anotados para que haya uniformidad en la informacion </t>
  </si>
  <si>
    <t>Ver Relacion Anexo No.4 -A</t>
  </si>
  <si>
    <t>ANEXO Nº 4-A  (RELACION VEHÍCULOS)</t>
  </si>
  <si>
    <t xml:space="preserve"> ANEXO No. 5 (ESPECIFICACIONES TECNICAS SEGURO  DE TRANSPORTE AUTOMATICO DE VALORES )</t>
  </si>
  <si>
    <t>SE INCLUYE DENTRO DEL TERMINO DE MENSAJERO PARTICULAR, LOS RECAUDADORES PERSONAS NATURALES O JURIDICAS QUE TIENEN CONTRATO DE PRESTACION DE SERVICIOS Y QUE RECAUDAN EN NOMBRE INCIVA L EN LAS DIFERENTES POBLACIONES DONDE ESTA ENTIDAD EJERCE SUS ACTIVIDADES.</t>
  </si>
  <si>
    <t xml:space="preserve">El incremento de valores asegurados originados por la inclusion  de nuevos bienes o propiedades, quedan amparadas automaticamente hasta un 20% del vr asegurado total que aparezca en la poliza.  Asi mismo no se requiere informar dichos incrementos  de valor asegurado, mientras no excedan el mencionado porcentaje.                                                                                                                                                                                                                                                     Para incrementos superiores a dicho 20%  se cobrara la prima sobre el valor total del aumento. </t>
  </si>
  <si>
    <t>ONL314</t>
  </si>
  <si>
    <t>PICKUP DOBLE CABINA</t>
  </si>
  <si>
    <t>FORD</t>
  </si>
  <si>
    <t>RANGER XLS MT 2500</t>
  </si>
  <si>
    <t>EV2QMJ227314</t>
  </si>
  <si>
    <t>8AFAR22D7MJ2271314</t>
  </si>
  <si>
    <t xml:space="preserve">Los Establecidos por INCIVA según  relación del formulario diligenciado  </t>
  </si>
  <si>
    <t>La Entidad utilizará esta póliza, cuando sus necesidades de protección lo exijan, nunca sin informar a la Aseguradora, dejando constancia que la póliza no se cancelará cuando no se efectúan movilizaciones frecuentemente.</t>
  </si>
  <si>
    <t>TOMADOR:</t>
  </si>
  <si>
    <t>VALOR ASEGURARO</t>
  </si>
  <si>
    <t>TABLA DE DEMERITO</t>
  </si>
  <si>
    <t>NO APLICACIÓN DE INFRASEGURO</t>
  </si>
  <si>
    <t>NOTAS</t>
  </si>
  <si>
    <t>Modalidad de la póliza: Todo Riesgo pérdida y/o daño material con exclusiones.</t>
  </si>
  <si>
    <t xml:space="preserve">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maremoto, tsunami, y/o eventos de la naturaleza tales como ciclón, huracán, tempestad, vientos, inundación, desbordamiento, alza en el nivel de aguas y enfangamiento, hundimiento, deslizamiento del terreno, derrumbes, aludes, desprendimiento de tierra y rocas, y las pérdidas y/o daños consecuenciales originados por tales fenómenos;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</si>
  <si>
    <t>CONVENIO PARA EL PLAZO DEL PAGO DE LA PRIMA</t>
  </si>
  <si>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</si>
  <si>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t>DOCUMENTO PARA SUSTENTAR RECLAMO</t>
  </si>
  <si>
    <t xml:space="preserve">Para la demostración de la propiedad de los bienes del asegurados, EL ASEGURADO  aportará la factura de compra o en su defecto la certificación expedida y firmada por el jefe del departamento de Gestión de Servicio Administrativo  o quien haga sus veces donde conste que el bien materia del siniestro se encontraba incluido en su sistema de inventarios.  En los casos de hurto el asegurado aportará copia al carbón del denuncio o fotocopia SIMPLE de este o en su defecto una constancia de la fiscalía de que conoce el caso. </t>
  </si>
  <si>
    <t xml:space="preserve">La compañía Aseguradora acepta como cumplimiento de garantía, el mantenimiento preventivo y correctivo realizado a los equipos y/o instalaciones directamente por empleados del asegurado o personal a su servicio.  </t>
  </si>
  <si>
    <t xml:space="preserve">(PARCIALES SOLO PARA LIQUIDACION DE RECLAMOS POR TERREMOTO) Se deja aclarado y convenido que los proponentes que participen en la presente solicitud de ofertas, aceptan el manejo de valores asegurados globales. Para efectos de habilitar la propuesta, el oferente deberá expresar la aceptación de esta condición en la carta de presentación, so pena de rechazo de la oferta. </t>
  </si>
  <si>
    <t>VALORES ASEGURADOS GLOBALES</t>
  </si>
  <si>
    <t xml:space="preserve"> El deducible que figura en la póliza para equipos móviles y portátiles solo opera cuando dichos bienes se encuentran fuera de los predios descritos en la póliza. En los demas casos se aplicara el que corresponda a los equipos dentro de los predios. </t>
  </si>
  <si>
    <t>DEDUCIBLES PARA EQUIPOS MOVILES</t>
  </si>
  <si>
    <t xml:space="preserve">Queda convenido que la definición de establecimiento comprende los predios  que forman parte de dicho establecimiento.  </t>
  </si>
  <si>
    <r>
      <t xml:space="preserve">HURTO CALIFICADO Y HURTO EN PREDIOS </t>
    </r>
    <r>
      <rPr>
        <sz val="10"/>
        <rFont val="Arial"/>
        <family val="2"/>
      </rPr>
      <t xml:space="preserve">
</t>
    </r>
  </si>
  <si>
    <t>para equipos móviles dentro Y/O Fuera de los predios del asegurado.</t>
  </si>
  <si>
    <t>HURTO SIMPLE</t>
  </si>
  <si>
    <t>Queda  expresamente  acordado  y  aceptado  que   la  aseguradora  no   establecerá  garantías  a   cumplir   por   parte   del   asegurado ., sin previo acuerdo con la entidad tomadora y/o asegurada.
Para tal efecto, queda expresamente acordado que para la determinación de garantías, la aseguradora presentará previamente para aceptación del asegurado.,  la propuesta en  la que  se detallen los terminos en  los que  se aplicarán, los cuales quedarán sujetos a los siguientes requisitos:
- Que la operación de la entidad, ya contemple el cumplimiento de las condiciones de las garantías propuestas.
- Que  para  el cumplimiento de  las  condiciones de  las  garantías propuestas, la entidad cuente con  los recursos presupuestales que  le permita  atender las mismas.
- Que las condiciones de las garantías propuestas se enmarquen dentro  de las disposiciones legales y/o políticas  de la entidad.
Se  precisa que  en  el caso de  que  en  algún  documento de  la propuesta se contenga algún  tipo de  garantía que  no  cumpla  con  cualquiera de  los anteriores requisitos, se dará  como no exigida y el proponente con la firma de la propuesta acepta esta condición.</t>
  </si>
  <si>
    <t xml:space="preserve">NO APLICACIÓN DE GARANTIAS
</t>
  </si>
  <si>
    <t xml:space="preserve">Cláusula de aplicación de condiciones particulares
</t>
  </si>
  <si>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</si>
  <si>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t>Cláusula de aplicación de condiciones particulares</t>
  </si>
  <si>
    <t>CLÁUSULA DE APLICACIÓN DE CONDICIONES PARTICULARES</t>
  </si>
  <si>
    <t xml:space="preserve"> Se ampara todo tipo de bien de propiedad del asegurado y/po bajo su responabilidad, cuidado, tenencia o control que por su naturaleza deban permanecer a la intemperie.</t>
  </si>
  <si>
    <t>BIENES A LA INTEMPERIE</t>
  </si>
  <si>
    <t>REMOCION DE ESCOMBROS</t>
  </si>
  <si>
    <r>
      <t xml:space="preserve">Los gastos en quen incurra el asegurado para la remocion de escombros o el desmantelamiento, demolicion o apuntalamiento de la parte o parte de los bienes amparados que hayna sido danados  o destruidos a consecuencia de la realizacion de cualquier riesgo cubierto bajo la presente polizas, hasta por la suma de:  </t>
    </r>
    <r>
      <rPr>
        <b/>
        <sz val="10"/>
        <rFont val="Arial"/>
        <family val="2"/>
      </rPr>
      <t>$ 300.000.000</t>
    </r>
  </si>
  <si>
    <t xml:space="preserve"> GASTOS PARA LA EXTINCION Y EVITAR LA PROPAGACION  DEL SINIESTRO</t>
  </si>
  <si>
    <r>
      <rPr>
        <sz val="10"/>
        <rFont val="Arial"/>
        <family val="2"/>
      </rPr>
      <t xml:space="preserve"> Gastos en que incurra el asegurado por la utilizacion de productos y sustancias  dirigidas a la extincion del siniestro  o evitar su propagacion, asi como los elementos o equipos destruídos  total o parcialmente  como consecuencia de la actividad dirigida a este proposito, hasta la suma de </t>
    </r>
    <r>
      <rPr>
        <b/>
        <sz val="10"/>
        <rFont val="Arial"/>
        <family val="2"/>
      </rPr>
      <t>$150.000.000.</t>
    </r>
  </si>
  <si>
    <t>GASTOS POR REPOSICION DE INFORMACION, ARCHIVOS Y DOCUMENTOS:  HASTA POR $  200.000.000</t>
  </si>
  <si>
    <t xml:space="preserve">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</si>
  <si>
    <t>ROTURA DE VIDRIOS</t>
  </si>
  <si>
    <r>
      <t xml:space="preserve">Incluyendo los generados por Hmacc, Amit y terrorismo , hasta la suma de  </t>
    </r>
    <r>
      <rPr>
        <b/>
        <sz val="10"/>
        <rFont val="Arial"/>
        <family val="2"/>
      </rPr>
      <t>$ 100.000.000</t>
    </r>
  </si>
  <si>
    <t>GASTOS DE SALVAMENTO, PRESERVACION O MANTENIMIENTO DE LOS BIENES ASEGURADOS</t>
  </si>
  <si>
    <r>
      <t xml:space="preserve">Se amparan los gastos en que incurra el asegurado, por las medidas en que necesaria y razonablemente  adopte, como consecuencia del siniestro con el el fin de efectuar  reparaciones o construcciones provisionales o transitorias siempre y cuando se  efectuen con el proposito de salvar, preservar, o conservar los bienes asegurados, hasta por la suma de </t>
    </r>
    <r>
      <rPr>
        <b/>
        <sz val="10"/>
        <rFont val="Arial"/>
        <family val="2"/>
      </rPr>
      <t>$100.000.000</t>
    </r>
  </si>
  <si>
    <t>SEGURO PORTADOR EXTERNO DE DATOS (excluye software) HASTA LA SUMA DE  $  100.000.000</t>
  </si>
  <si>
    <t>Ampara  las perdidas o danos materiales  que sufran los portadores externos  de datos,  excluyendo la informacion en ellos contenidas, que se hallen dentro y/o fuera de los predios  asegurados como consecuencia directa de cualquiera  de los eventos amparados bajo la presente poliza.</t>
  </si>
  <si>
    <t>HONORARIOS PROFESIONAELS INCLUIDOS VIAJES DE ESTADIA</t>
  </si>
  <si>
    <r>
      <t xml:space="preserve">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 Hasta la suma de</t>
    </r>
    <r>
      <rPr>
        <b/>
        <sz val="10"/>
        <rFont val="Arial"/>
        <family val="2"/>
      </rPr>
      <t xml:space="preserve"> $ 100.000.000</t>
    </r>
  </si>
  <si>
    <t xml:space="preserve">Gastos adicionales y extraordinarios por horas extra, trabajo en dias festivos, trabajo nocturno, flete expreso:  HASTA $100.000.000:  </t>
  </si>
  <si>
    <t>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t>
  </si>
  <si>
    <t xml:space="preserve">GASTOS PARA LA DEMOSTRACION Y CUANTIFICACION DE LA PERDIDA </t>
  </si>
  <si>
    <r>
      <t xml:space="preserve"> Se cubren los gastos y costos en que necesaria y razonablemente  incurra  el asegurado, para la demostracion de lan ocurrencia  y cuantia del siniestro, distintos   a los que constituyen  costos o gastos fijos de su propia organizacion  o los necesarios para la actualizacion de la contabilidad, hasta la suma de </t>
    </r>
    <r>
      <rPr>
        <b/>
        <sz val="10"/>
        <rFont val="Arial"/>
        <family val="2"/>
      </rPr>
      <t>$ 100.000.000</t>
    </r>
  </si>
  <si>
    <t>FLETE AEREO</t>
  </si>
  <si>
    <r>
      <t xml:space="preserve"> Se reconocen  los gastos adicionales por concepto de flete aero siempre y cuando dichos gastos  se generen en conexion con cualquier perdida o dano indemnizable respecto de los bienes amparados, hasta por la suma de </t>
    </r>
    <r>
      <rPr>
        <b/>
        <sz val="10"/>
        <rFont val="Arial"/>
        <family val="2"/>
      </rPr>
      <t>$ 50.000.000</t>
    </r>
  </si>
  <si>
    <t>PROPIEDAD PERSONAL DE EMPLEADOS</t>
  </si>
  <si>
    <r>
      <t xml:space="preserve">( Excluye vehiculos, joyas y dinero), hasta la suma de </t>
    </r>
    <r>
      <rPr>
        <b/>
        <sz val="10"/>
        <rFont val="Arial"/>
        <family val="2"/>
      </rPr>
      <t>$ 20.000.000</t>
    </r>
    <r>
      <rPr>
        <sz val="10"/>
        <rFont val="Arial"/>
        <family val="2"/>
      </rPr>
      <t xml:space="preserve"> máximo </t>
    </r>
    <r>
      <rPr>
        <b/>
        <sz val="10"/>
        <rFont val="Arial"/>
        <family val="2"/>
      </rPr>
      <t>$10.000.000</t>
    </r>
    <r>
      <rPr>
        <sz val="10"/>
        <rFont val="Arial"/>
        <family val="2"/>
      </rPr>
      <t xml:space="preserve"> por persona: Ampara las perdidas o danos materiales  que sufran los bienes de propiedad  de los empleados del asegurado, excluyendo especificamente  vehiculos, joyas, dinero, que se hallen dentarpo de los predios del asegurado, como consecuencia de cualquier evento amparado bajo la presente poliza. </t>
    </r>
  </si>
  <si>
    <t xml:space="preserve"> CONTINUACION TEMPORAL DE ACTIVIDADES SUBLIMITE $100.000.000</t>
  </si>
  <si>
    <t>Cubre los gastos adicionales requeridos para realizar reacondicionamiento, reemplazos, o reparaciones temporales y/o provisionales o construcciones provisionales o transitorias, asi como el valor del arrendamiento temporal de bienes, muebles e inmuebles, siempre que todo se efectue con el fin de salvar , preservar o conservar  los bienes asegurados y/o continuar o restablecer sus atividades industirales y/o comerciales.</t>
  </si>
  <si>
    <t>REPARACIONES TEMPORALES</t>
  </si>
  <si>
    <r>
      <t xml:space="preserve">Se reconocen los gastos en que incurra el asegurado, con el fin de efectura reparaciones temporales que tengan como objetivo acelerar la reparacion o el reemplazo del bien danado o destruido  a consecuencia de la realizacion  de un evento amparado, siempre y cuando contribuya a la reparacion o reposicion definitiva, hasta por la suma de </t>
    </r>
    <r>
      <rPr>
        <b/>
        <sz val="10"/>
        <rFont val="Arial"/>
        <family val="2"/>
      </rPr>
      <t>$ 50,000,000 EVENTO/VIGENCIA</t>
    </r>
  </si>
  <si>
    <t xml:space="preserve">REVOCACIÓN ,  NO RENOVACIÓN O MODIFICACIONES DE LA PÓLIZA Y SUS ANEXOS </t>
  </si>
  <si>
    <t>PRORROGAS</t>
  </si>
  <si>
    <t>Queda expresamente declarado y convenido  que  la (s) aseguradora (s) queda (n) obligadas (s) a otorgar la (s)   prorroga (s) que el Asegurado solicite  en caso de que se requiera tiempo adicional para surtir los trámites internos de una nueva licitación, en las mismas condiciones en que se encuentran suscritas las pólizas, incluido el intermediario y su cobro será calculado a prorrata</t>
  </si>
  <si>
    <t>RESTABLECIMIENTO AUTOMATICO DEL VALOR ASEGURADO   POR PAGO DE  SINIESTRO, NO APLICA  PARA HAMCCOP, AMIT Y TERRORISMO</t>
  </si>
  <si>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</si>
  <si>
    <r>
      <t xml:space="preserve"> La Aseguradora deberá dar aviso por escrito aL ASEGURADO, con una anticipación de noventa </t>
    </r>
    <r>
      <rPr>
        <b/>
        <u/>
        <sz val="10"/>
        <rFont val="Arial"/>
        <family val="2"/>
      </rPr>
      <t>(90)</t>
    </r>
    <r>
      <rPr>
        <sz val="10"/>
        <rFont val="Arial"/>
        <family val="2"/>
      </rPr>
      <t xml:space="preserve">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t>
    </r>
    <r>
      <rPr>
        <b/>
        <u/>
        <sz val="10"/>
        <rFont val="Arial"/>
        <family val="2"/>
      </rPr>
      <t>10</t>
    </r>
    <r>
      <rPr>
        <sz val="10"/>
        <rFont val="Arial"/>
        <family val="2"/>
      </rPr>
      <t xml:space="preserve"> días. Si la revocación es solicitada por EL ASEGURADO , la Aseguradora devolverá el valor de la prima no corrida del riesgo, liquidada a Prorrata.</t>
    </r>
  </si>
  <si>
    <t>ERRORES Y OMISIONES NO INTENCIONALES</t>
  </si>
  <si>
    <t xml:space="preserve">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</si>
  <si>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</si>
  <si>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</si>
  <si>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 xml:space="preserve">MODIFICACIÓN DEL ESTADO DEL RIESGO
</t>
  </si>
  <si>
    <t>CLAUSULA DE ANTICIPO DE LA INDEMNIZACION HASTA 50%</t>
  </si>
  <si>
    <t>CONOCIMIENTO DEL RIESGO</t>
  </si>
  <si>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</si>
  <si>
    <r>
      <t>la Aseguradora anticipara la indemnización, hasta por el</t>
    </r>
    <r>
      <rPr>
        <b/>
        <u/>
        <sz val="10"/>
        <rFont val="Arial"/>
        <family val="2"/>
      </rPr>
      <t xml:space="preserve"> 50%, </t>
    </r>
    <r>
      <rPr>
        <sz val="10"/>
        <rFont val="Arial"/>
        <family val="2"/>
      </rPr>
      <t>con la demostración de la ocurrencia del siniestro por parte del asegurado, el valor de los daños y la comprobación de que existe cobertura y mientras se formaliza a cabalidad la indemnización Correspondiente</t>
    </r>
  </si>
  <si>
    <t>DEFINICION DE EDIFICIOS</t>
  </si>
  <si>
    <t xml:space="preserve">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los costos de direccion de obra e interventoria, cuyo valor esta incluido en la suma asegurada.Incluye la Norma Retie y  Retilap.  </t>
  </si>
  <si>
    <t>DEFINICION DE MUEBLES Y ENSERES</t>
  </si>
  <si>
    <t>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</si>
  <si>
    <t xml:space="preserve"> DEFINICION DE MAQUINARIA Y EQUIPO</t>
  </si>
  <si>
    <t>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</si>
  <si>
    <t>DEFINICION DE MERCANCIAS</t>
  </si>
  <si>
    <t xml:space="preserve">Consistentes principalmente en pero no limitados a: toda clase de repuestos, accesorios, material de empaque, y propaganda, suministros, herramientas, maquinaria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</si>
  <si>
    <t xml:space="preserve"> DEFINICION DE EQUIPOS MOVILES Y PORTATILES</t>
  </si>
  <si>
    <t xml:space="preserve">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</si>
  <si>
    <t xml:space="preserve"> DEFINICION DE EQUIPO ELECTRICO Y/O ELECTRONICO</t>
  </si>
  <si>
    <t xml:space="preserve">Se definen como tal todos los equipos de procesamiento de datos son sus accesorios  tales como pero  o limitado a: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</si>
  <si>
    <t>DEFINICION Y DE MÁQUINAS EQUIPOS DE OFICINA EN GENERAL</t>
  </si>
  <si>
    <t>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</si>
  <si>
    <t>DINERO Y TITULOS VALORES</t>
  </si>
  <si>
    <t xml:space="preserve">Dinero liquido representado por billetes y/o monedas  de cualquier pais. Bajo este concepto se incluye a su vez titulos valores, tales como: letras de cambio, pagares, certificados de deposito,  bonos, acciones, cheques bancarios, y otros titulos que representen garantia en dinero.  </t>
  </si>
  <si>
    <t>ACUERDO PARA AJUSTE EN CASO DE SINIESTRO</t>
  </si>
  <si>
    <t>Por medio de la presente Cláusula se conviene que todos los siniestros serán ajustados conforme al procedimiento especial de ajuste que se acuerde entre el Asegurador y Asegurado, y que bajo estas condiciones, operará el Ajustador que se designe cuando sea necesario.</t>
  </si>
  <si>
    <t xml:space="preserve"> NOMBRAMIENTO DE AJUSTADOR</t>
  </si>
  <si>
    <t>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</si>
  <si>
    <t>ADECUACIÓN DE SUELOS Y TERRENOS</t>
  </si>
  <si>
    <t xml:space="preserve">En adición a los términos, exclusiones, cláusulas y condiciones contenidas en la Póliza o en sus anexos, este seguro se extiende a cubrir los gastos por adecuación de suelos y terrenos que lleguen a afectarse como consecuencia de un Terremoto. </t>
  </si>
  <si>
    <t>LABORES Y MATERIALES, CONSTRUCCIONES Y ALTERACIONES EN CURSO A PROPIEDAD EXISTENTE</t>
  </si>
  <si>
    <r>
      <t xml:space="preserve"> No obstante cualquier estipulación en contrario en las condiciones generales de la póliza se autoriza al asegurado para efectuar las alteraciones y/o reparaciones dentro del riesgo, que juzgue necesarias para el funcionamiento de la industria o negocio. En este caso el asegurado estará obligado a avisar por escrito a la  compañía dentro de los sesenta </t>
    </r>
    <r>
      <rPr>
        <b/>
        <u/>
        <sz val="10"/>
        <rFont val="Arial"/>
        <family val="2"/>
      </rPr>
      <t>(60)</t>
    </r>
    <r>
      <rPr>
        <sz val="10"/>
        <rFont val="Arial"/>
        <family val="2"/>
      </rPr>
      <t xml:space="preserve"> días comunes contados a partir de la iniciación de estas modificaciones para conservar el amparo, siempre y cuando la modificación y/ó alteración agrave el riesgo asegurado y tenga una relación de causalidad con el origen del daño. </t>
    </r>
  </si>
  <si>
    <t>AUTOMATICIDAD DE COBERTURA</t>
  </si>
  <si>
    <t>La presente Póliza se hace extensiva a amparar todos aquellos equipos que sean instalados en reemplazo de los asegurados inicialmente, mientras dure el período de reacondicionamiento, revisión, mantenimiento y fines similares. Así mismo se cubren automáticamente los nuevos equipos que sean instalados para reponer o reemplazar los asegurados bajo la Póliza, cuando  estos estén montados y listos para entrar en funcionamiento.</t>
  </si>
  <si>
    <t>PROPIEDAD HORIZONTAL</t>
  </si>
  <si>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</si>
  <si>
    <t xml:space="preserve"> AMPARO AUTOMÁTICO DE BIENES, NUEVOS PREDIOS Y PROPIEDADES</t>
  </si>
  <si>
    <r>
      <t xml:space="preserve">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(60) días calendarios contados a partir de la fecha de su adquisición para el correspondiente cobro de prima, siempre y cuando el valor total de reposición de dichos bienes no sea superior a COL </t>
    </r>
    <r>
      <rPr>
        <b/>
        <sz val="10"/>
        <rFont val="Arial"/>
        <family val="2"/>
      </rPr>
      <t>$ 2.000.000.000.</t>
    </r>
  </si>
  <si>
    <t>PERDIDA DE CONTENIDOS EN TANQUES</t>
  </si>
  <si>
    <r>
      <t xml:space="preserve">Este contrato de seguro se extiende a cubrir las pérdidas ó daños de bienes contenidos en tanques, frigoríficos o similares, como consecuencia de eventos cubiertos bajo la póliza, que afecten los equipos que la contienen (no aplica deducible).  HASTA UN SUBLIMITE DE </t>
    </r>
    <r>
      <rPr>
        <b/>
        <sz val="10"/>
        <rFont val="Arial"/>
        <family val="2"/>
      </rPr>
      <t>$1.000.000.000</t>
    </r>
  </si>
  <si>
    <t>DESIGNACIÓN DE BIENES</t>
  </si>
  <si>
    <t>En adición a los términos y condiciones contenidas en la póliza y sus anexos, la Aseguradora acepta el titulo, nombre, denominación, nomenclatura con que el Asegurado identifica o describe los bienes asegurados en sus registros o libros de comercio o contabilidad</t>
  </si>
  <si>
    <t>NO CONCURRENCIA DE DEDUCIBLES</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</si>
  <si>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</si>
  <si>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AVISO DE PÉRDIDA 60 DÍAS</t>
  </si>
  <si>
    <r>
      <t xml:space="preserve">No obstante lo dispuesto en las condiciones la Póliza o en sus anexos,  por la presente cláusula se conviene entre las partes, un término </t>
    </r>
    <r>
      <rPr>
        <b/>
        <sz val="10"/>
        <rFont val="Arial"/>
        <family val="2"/>
      </rPr>
      <t xml:space="preserve">SESENTA ( 60) días </t>
    </r>
    <r>
      <rPr>
        <sz val="10"/>
        <rFont val="Arial"/>
        <family val="2"/>
      </rPr>
      <t xml:space="preserve">calendario para que el Asegurado de aviso al Asegurador de cualquier evento que afecte a la presente Póliza, contados a partir de la fecha en que haya tenido conocimiento de dicho evento, sin perjuicio de lo establecido en el artículo 1081 del Código de Comercio. </t>
    </r>
  </si>
  <si>
    <t xml:space="preserve">   ACTOS DE AUTORIDAD</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</si>
  <si>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t>
  </si>
  <si>
    <t>DEDUCIBLE PARA LOS EVENTOS CATASTROFICOS (TERREMOTO, TEMBLOR, ERUPCION VOLCANICA, MAREMOTO, TSUNAMI, ANEGACIÓN, INUNDACIÓN Y/Ó OTROS EVENTOS DE LA NATURALEZA, HUELGA, MOTÍN, ASONADA, CONMOCIÓN CIVIL TERRORISMO Y ACTOS MAL INTENCIONADOS DE TERCEROS)</t>
  </si>
  <si>
    <t>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</si>
  <si>
    <t xml:space="preserve"> PRIMERA OPCIÓN DE COMPRA DEL SALVAMENTO</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</si>
  <si>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</si>
  <si>
    <t>SALVAMENTO</t>
  </si>
  <si>
    <t xml:space="preserve">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</si>
  <si>
    <t xml:space="preserve"> COBERTURA PARA DAÑOS EN EL EQUIPO DE CLIMATIZACIÓN</t>
  </si>
  <si>
    <t xml:space="preserve">Este seguro se extiende a cubrir los daños o pérdidas de los bienes asegurados causados por un daño en el equipo de climatización. </t>
  </si>
  <si>
    <t>COBERTURA AUTOMÁTICA PARA EQUIPOS DE REEMPLAZO AVISO DE 60 DIAS HASTA $  100.000.000</t>
  </si>
  <si>
    <t xml:space="preserve"> 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</si>
  <si>
    <t>DAÑOS POR VEHÍCULOS PROPIOS</t>
  </si>
  <si>
    <t xml:space="preserve">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</si>
  <si>
    <t>TRASLADO TEMPORAL DE BIENES DE CUALQUIER NATURALEZA TEMPORAL. $  200.000.000</t>
  </si>
  <si>
    <t>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Para las coberturas de rotura de Maquinaria y equipo electrónico, este seguro se extiende a pagar el importe  de la prima del seguro  de transporte que el asegurado deba tomar para amparar la maquinaria dañada o afectada por el siniestro  amparado, durante el traslado  de esta al taller  en donde se llevara a cabo la reparación y de aquí a su lugar de montaje original.</t>
  </si>
  <si>
    <t>PAGO DE INDEMNIZACIONES</t>
  </si>
  <si>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</si>
  <si>
    <t>ADECUACION A NORMAS DE SISMORESISTENCIA</t>
  </si>
  <si>
    <t>Las pérdidas o dañosa se indemnizarán al 100 % del valor asegurado (el cual incluye el mayor valor por adecuación a la normatividad vigente sobre sismo resistencia) menos el deducible respectivo, y siempre hasta el límite asegurado.                                                                                                                                                                                                                                                           También se amparan  tanques, cimientos, muros de contención, bienes por debajo del nivel de la superficie, toldos, avisos, chimeneas, escaleras exteriores, patios, aceras y muros de cerramiento y cualquier otra  construccion separada, cualquier clase de fresco o murales que , como motivo de decoracion  o de ornamentacion , esten pintados o formen parte de la edificacion,  incluidos dentro del valor asegurado</t>
  </si>
  <si>
    <t>La cobertura se extiende a cubrir  torres, toldos, avisos,chimeneas, aditamentos temporales de llos techos, o de techos de paja, madera o carton. Edificio ( o e; contenidos de los mismos  en curso de construccion , de reconstruccion.</t>
  </si>
  <si>
    <t xml:space="preserve"> AUTORIZACIÓN PARA REPARACIONES EN CASO DE SINIESTRO</t>
  </si>
  <si>
    <r>
      <t>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t>
    </r>
    <r>
      <rPr>
        <b/>
        <sz val="10"/>
        <rFont val="Arial"/>
        <family val="2"/>
      </rPr>
      <t xml:space="preserve"> $ 20.000.000 </t>
    </r>
    <r>
      <rPr>
        <sz val="10"/>
        <rFont val="Arial"/>
        <family val="2"/>
      </rPr>
      <t>el deducible pactado y bajo el compromiso de: 
a. Informar el siniestro a la Aseguradora dentro de los</t>
    </r>
    <r>
      <rPr>
        <b/>
        <sz val="10"/>
        <rFont val="Arial"/>
        <family val="2"/>
      </rPr>
      <t xml:space="preserve"> treinta (30) días hábiles</t>
    </r>
    <r>
      <rPr>
        <sz val="10"/>
        <rFont val="Arial"/>
        <family val="2"/>
      </rPr>
      <t xml:space="preserve">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t>
    </r>
  </si>
  <si>
    <t>EXTENSION DE COBERTURA PARA EQUIPOS QUE ESTEN O NO TRABAJANDO</t>
  </si>
  <si>
    <t>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</si>
  <si>
    <t>AMPARO AUTOMATICO PARA EQUIPOS EN DEMOSTRACION HASTA POR LA SUMA DE $ 200.000.000</t>
  </si>
  <si>
    <t xml:space="preserve">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poliza. </t>
  </si>
  <si>
    <t>COBERTURA DE INUNDACION O ENLODAMIENTO</t>
  </si>
  <si>
    <t>Cubre las perdidas o daños a la propiedad asegurada causados por inundación o enlodamiento como resultado  de rotura o estallido  de la tubería de conducción (tubería de presión suministrando el agua de accionamiento  para la maquina asegurada), válvulas de cierre, y/o bombas de retorno debido a los riesgos cubiertos por la presente póliza.</t>
  </si>
  <si>
    <t>COBERTURA DE MAQUINARIA Y EQUIPO BAJO TIERRA</t>
  </si>
  <si>
    <r>
      <t xml:space="preserve"> Cubre la  perdida y/o daños  debidos a avenidas, inundaciones,  corrimientos de tierra, o caída de rocas, hundimientos, asentamientos, enlodamientos, hundimientos de minas, galerías, túneles, etc. Sublimite </t>
    </r>
    <r>
      <rPr>
        <b/>
        <sz val="10"/>
        <rFont val="Arial"/>
        <family val="2"/>
      </rPr>
      <t>$ 200.000.000</t>
    </r>
  </si>
  <si>
    <t xml:space="preserve"> COBERTURA DE BOMBAS SUMERGIDAS Y BOMBAS PARA POZOS PROFUNDOS</t>
  </si>
  <si>
    <r>
      <t xml:space="preserve"> \Cubre las perdidas y/o daños  causados por erosión de arena  y daños resultantes  de falta de agua. Sublimte</t>
    </r>
    <r>
      <rPr>
        <b/>
        <sz val="10"/>
        <rFont val="Arial"/>
        <family val="2"/>
      </rPr>
      <t xml:space="preserve"> $ 150.000.000</t>
    </r>
  </si>
  <si>
    <t>COBERTURA DE ACEITES LUBRICANTES  O REFRIGERANTES</t>
  </si>
  <si>
    <t>Se cubren las perdidas de aceites lubricante o refrigerantes  causados por un accidente indemnizable  a los equipos amparados bajo la presente póliza.</t>
  </si>
  <si>
    <t>COBERTURA DE CADENAS Y CINTAS TRANSPORTADORAS</t>
  </si>
  <si>
    <t>La cobertura se extiende a cubrir las perdidas de o daños  a cadenas y cintas transportadoras, siempre y cuando tales perdidas  de o daños sean causados pro un accidente indemnizable bajo la presente póliza</t>
  </si>
  <si>
    <t>COBERTURA DE CABLES METALICOS Y CABLES NO ELECTRICOS</t>
  </si>
  <si>
    <t xml:space="preserve"> La cobertura se extiende a cubrir las perdidas de o daños  a cables metálicos y cables no eléctricos, siempre y cuando tales perdidas  de o daños sean causados por un accidente indemnizable  bajo la presente póliza</t>
  </si>
  <si>
    <t>EQUIPOS DESCONTINUADOS</t>
  </si>
  <si>
    <t>Para aquellos equipos que ya no se fabrican y que por lo tanto ya no se encuentran en el mercado, para efectos del valor asegurado este se entenderá como el valor real  del modelo del  equipo  que lo reemplace , producido por el mismo fabricante.</t>
  </si>
  <si>
    <t>DOMICILIO</t>
  </si>
  <si>
    <t xml:space="preserve"> Sin perjuicios de las disposiciones procesales para los efectos relacionados con el presente contrato, se fija como domicilio de las partes la ciudad de CALI, en la República de Colombia.</t>
  </si>
  <si>
    <t xml:space="preserve">MODIFICACION A FAVOR DEL ASEGURADO </t>
  </si>
  <si>
    <t xml:space="preserve">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</si>
  <si>
    <t>REPOSICION DE TITULOS VALORES</t>
  </si>
  <si>
    <t xml:space="preserve"> 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</si>
  <si>
    <t xml:space="preserve"> Se extiende a cubrir hasta concurrencia de la suma asegurada, la demolición del bien asegurado ordenado por la autoridad competente, como consecuencia de daños producidos  por un evento cubierto por la póliza. </t>
  </si>
  <si>
    <t>DEMOLICION POR ORDEN DE AUTORIDAD COMPETENTE</t>
  </si>
  <si>
    <t>FERIAS Y EXPOSICIONES</t>
  </si>
  <si>
    <t>se  amparan automaticamente los bienes asegurados que sean trasladados temporalemten  a otro (s) sitio (s), a los predios donde el asegurado ejerce su actividad, con destino a participar en ferias y/o exposiciones dentro del territorio de la Republica de Colombia.</t>
  </si>
  <si>
    <t>GASTOS PARA LA OBTENCION DE LICENCIAS Y PERMISOS PARA RECONSTRUIR EL EDIFICIO</t>
  </si>
  <si>
    <r>
      <t xml:space="preserve">Se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 hasta por la suma de </t>
    </r>
    <r>
      <rPr>
        <b/>
        <sz val="10"/>
        <rFont val="Arial"/>
        <family val="2"/>
      </rPr>
      <t>$500.000.000</t>
    </r>
  </si>
  <si>
    <t>AUTORIZACION PARA REPARACIONES TEMPORALES:  HASTA POR LA SUMA DE  $ 10.000.000</t>
  </si>
  <si>
    <r>
      <t xml:space="preserve">No obstante cualquier estipulación en contrario en las condiciones generales y particulares de la póliza se autoriza al asegurado para efectuar las alteraciones y/o reparaciones temporales tendientes a disminuir la pérdida transitorias. Sin aplicacion de deducible </t>
    </r>
    <r>
      <rPr>
        <b/>
        <sz val="10"/>
        <rFont val="Arial"/>
        <family val="2"/>
      </rPr>
      <t xml:space="preserve">aviso 60 dias </t>
    </r>
  </si>
  <si>
    <t>OTROS REEMBOLSOS</t>
  </si>
  <si>
    <r>
      <t xml:space="preserve">Se reconoceran los gastos en que razonablemente incurra el asegurado para alquiler de inmuebles, equipos y maquinaria temporal siempre que todo se efectue con el fin de salvar, preservar o conservar los bienes amparados, hasta por la suma de </t>
    </r>
    <r>
      <rPr>
        <b/>
        <sz val="10"/>
        <rFont val="Arial"/>
        <family val="2"/>
      </rPr>
      <t>$20.000.000</t>
    </r>
  </si>
  <si>
    <t>AMPARO DE HURTO DE ELEMENTOS Y PARTES DE EDIFICIOS</t>
  </si>
  <si>
    <r>
      <t xml:space="preserve">Se amplia la cobertura para cubrir el hurto  de elementos y partes de las edificaciones aseguradas, hasta  el 10% del valor asegurado para cada edificio </t>
    </r>
    <r>
      <rPr>
        <b/>
        <sz val="10"/>
        <rFont val="Arial"/>
        <family val="2"/>
      </rPr>
      <t xml:space="preserve">maximo 2.000 SMMLV.  </t>
    </r>
  </si>
  <si>
    <t>NO TASACION DE LA PROPIEDAD DANADA</t>
  </si>
  <si>
    <t xml:space="preserve"> En caso  de siniestro cuando la cuantia reclamada sea igual  inferior a   $20.000.000, no se realizara tasacion de la propiedad danada. </t>
  </si>
  <si>
    <t xml:space="preserve">SUSPENSIÓN DE ENERGÍA., AGUA, GAS O TELECOMUNICACIONES: </t>
  </si>
  <si>
    <t xml:space="preserve">No obstante cualquier estipulación en contrario en las condiciones generales  de la póliza y sus anexos, se amparan las pérdidas o daños ocasionados por un fenómeno eléctrico o electromagnético generado por la falla o interrupción en el aprovisionamiento de corriente eléctrica, agua o gas y su posterior restablecimiento, </t>
  </si>
  <si>
    <t xml:space="preserve"> La suma asegurada y el valor a indemnizar en caso de siniestro incluyen el sobre-costo (si lo hubiere), de adecuar la construcción a las normas de sismo resistencia vigentes, hasta por el limite estipulado en la póliza. En caso de siniestro se reconocerá sin afectar la suma asegurada principal, el sobre costo de adecuar la construcción a las normas de sismo resistencia vigentes. Esta cobertura opera aún en el caso de que el asegurado no haya efectuado el estudio ó la adecuación a sus inmuebles y aún en el caso que no se presenten daños estructurales</t>
  </si>
  <si>
    <t xml:space="preserve"> INCREMENTO  EN COSTOS DE CONSTRUCCIÓN POR ADECUACIÓN A LA NORMA DE SISMO RESISTENCIA</t>
  </si>
  <si>
    <t xml:space="preserve"> Si como consecuencia de un riesgo amparado por la póliza, una máquina, pieza ó equipo integrante de un conjunto, sufre daños que no permitan su consecución, reparación ó reemplazo y debido a ellos, las demás partes ó componentes no afectados, no pueden ser utilizados ó no pueden seguir funcionando, la póliza en un todo de acuerdo con sus cláusulas y condiciones, indemnizará el valor asegurado de la totalidad del conjunto inutilizado.</t>
  </si>
  <si>
    <t xml:space="preserve"> COBERTURA DE CONJUNTOS $ 100.000.000</t>
  </si>
  <si>
    <t xml:space="preserve"> REPOSICIÓN Ó REEMPLAZO EN PÉRDIDAS TOTALES POR DAÑOS MATERIALES</t>
  </si>
  <si>
    <t xml:space="preserve">Queda entendido y convenido que en caso de siniestro que afecte los bienes amparados en la presente Póliza, el ajuste de pérdida se hará sin tener en cuenta su demérito por uso, vetustez u obsolescencia técnica y se tomará como base el valor de reparación o reemplazo por otros de la misma naturaleza. </t>
  </si>
  <si>
    <r>
      <rPr>
        <b/>
        <sz val="10"/>
        <rFont val="Arial"/>
        <family val="2"/>
      </rPr>
      <t xml:space="preserve"> ASONADA, MOTIN, CONMOCION CIVIL O POPULAR, HUELGA, CONFLICTOS COLECTIVOS DE TRABAJO, ACTOS MAL INTENCIONADOS DE TERCEROS, INCLUYENDO LOS ACTOS TERRORISTAS Y DE MOVIMIENTOS SUBVERSIVOS</t>
    </r>
    <r>
      <rPr>
        <sz val="10"/>
        <rFont val="Arial"/>
        <family val="2"/>
      </rPr>
      <t xml:space="preserve"> :</t>
    </r>
  </si>
  <si>
    <t xml:space="preserve"> No obstante lo establecido en las condiciones generales de la póliza ó de sus anexos, se deja constancia que los hechos cometidos por movimientos subversivos o terroristas, incluyendo los eventos de guerra, rebelión, sedición, revolución, insurrección, usurpación ó toma del poder militar serán considerados dentro de esta cobertura. Este amparo se concede a todos los predios asegurados donde estén ubicados en el Territorio Colombiano, dentro o fuera del perímetro urbano de cualquier ciudad o población. Se cubren los daños o perjuicios a terceros , causados por o a consecuencia de asonada según su definición en el código penal, Motín o Conmoción civil o popular, huelgas, conflictos colectivos de trabajo, suspensión de hecho de labores; actos mal intencionado de terceros  que incluyen actos de cualquier naturaleza cometidos por movimientos subversivos.  Se hace constar que  estas coberturas se extienden a cubrir los daños que se causen mediante el uso de cohetes, misiles y proyectiles  en general, sean estos fabricados mediante el uso de tecnología especializadas en armas de este tipo, o a partir de elementos adaptados  para tal propósito, tales como cilindros, tubos, recipientes o cualquier otro elemento que inicialmente  hayan sido diseñados para un propósito diferente. Así mismo se cubre la toma a poblaciones y/o municipio. Los daños ocasionados por estos eventos, deben ser indemnizados directamente por la aseguradora sin exigencia al asegurado de reclamarle al estado u organo competente que lo represente.</t>
  </si>
  <si>
    <t>Por medio del presente anexo,en los términos aquí previstos, se cubre las perdidad o daños ,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</si>
  <si>
    <t xml:space="preserve"> BIENES DE TERCEROS BAJO CUIDADO, CONTROL Y/O CUSTODIA </t>
  </si>
  <si>
    <t>GASTOS ADICIONALES Y/O REPARACIONES TRANSITORIAS</t>
  </si>
  <si>
    <t xml:space="preserve">Se reconocen los gastos en que incurra el asegurado, con el fin de efectura reparaciones transitorias que tengan como objetivo acelerar la reparacion o el reemplazo del bien danado o destruido  a consecuencia de la realizacion  de un evento amparado, siempre y cuando contribuya a la reparacion o reposicion definitiva, hasta por la suma de $ 10.000.000  </t>
  </si>
  <si>
    <t>Mediante la presente Cláusula se conviene en amparar al Asegurado las pérdidas o detrimentos patrimoniales que sufra por causa de peculado cometido por sus empleados de acuerdo con las denominaciones que para delitos cometidos por empleados oficiales o públicos contempla la ley</t>
  </si>
  <si>
    <t>AMPARO POR PECULADO</t>
  </si>
  <si>
    <r>
      <t>AMPARO POR DELITOS CONTRA LA ADMINISTRACION PÚBLICA:</t>
    </r>
    <r>
      <rPr>
        <sz val="10"/>
        <rFont val="Arial"/>
        <family val="2"/>
      </rPr>
      <t xml:space="preserve"> </t>
    </r>
  </si>
  <si>
    <t>Mediante la presente Cláusula se conviene en amparar AL ASEGURADO, las pérdidas o detrimentos patrimoniales que sufra por causa de los delitos cometidos por sus servidores públicos, empleados oficiales ó públicos, contemplados en la Ley</t>
  </si>
  <si>
    <t>EXTENSION DE COBERTURAS A EMPLEADOS TEMPORALES Y FIRMAS ESPECIALIZADAS:</t>
  </si>
  <si>
    <t xml:space="preserve"> Se  consideran cubiertas todas las perdidas y/o daños que ocasionen los empleados de firmas especializadas, temporales y provisionales, que pertenezcan o no a la firma especializada, estos últimos asesores, estudiantes en práctica, contratistas y subcontratistas.</t>
  </si>
  <si>
    <t>Con sujecion a las condiciones genereales  de la poliza y no obstante lo que en contratio se diga en la misma  o en sus anexos, si una perdida cubierta se presume  haber sido causada  por uno o mas de los empleados y el asegurado no pudiere senalar  especdificamente el empelado o empleados causantes, dicha perdia se considera debidamene amparada, siempre y cuando  las pruebas que se presentern sean concluyente quedando entendido ademas la responsabilidad de la aseguradora no excedera en ningun caso el valor asegurado por cada evento.</t>
  </si>
  <si>
    <t>PERDIDAS CAUSADAS POR EMPLEADOS NO IDENTIFICADOS</t>
  </si>
  <si>
    <t>Por medio del presente anexo, se cubren las pérdidas que el Asegurado sufra en cuanto a los dineros depositados en su cuenta corriente o de ahorros que mantenga con una entidad bancaria o financiera, siempre y cuando dicha pérdida se deba a falsificación de un cheque, letra de cambio, pagaré, carta de crédito o cualquier otra clase de titulo valor que el banco o  LA ENTIDAD financiera presuma que ha sido firmado, endosado o avalado por el Asegurado o por una persona que obre en su nombre o representación y que el banco o entidad financiera compruebe que no es responsable por dicho pago.  El amparo se hace extensivo a cualquiera de los siguientes eventos:
A. Cuando el cheque girado presuntamente por el Asegurado o su representante sea pagado a una persona ficticia.                                                                                                                                                                                                                                                                                                                                                                                                                                                     B. Cuando un cheque girado por el Asegurado o su representante a favor de un tercero y entregado a dicho tercero o a un representante de este, resulte endosado y cobrado por una persona distinta a dicho tercero o a aquella otra a quien ha debido hacerse el pago en virtud de una transferencia posterior que hubiese podido efectuarse respecto a dicho cheque.                                                                                                                                                                                                                                                                C. Cualquier cheque con destino al pago de salarios que habiendo sido girado u ordenado por el Asegurado, resultase endosado y cobrado por un tercero obrando supuestamente a nombre del girador, o de aquel a quien se debía hacer el pago.                                                                                                                                                                                                                                                                                                       Es requisito indispensable para que sea procedente una indemnización bajo los literales a, b, y c, que exista falsificación o adulteración de conformidad con las disposiciones legales vigentes al momento del siniestro. Las firmas estampadas por medios mecánicos, serán consideradas como firmas autógrafas.</t>
  </si>
  <si>
    <t>PROTECCION DE DEPOSITOS BANCARIOS</t>
  </si>
  <si>
    <t>No obstante cualquier estipulación en contrario en las condiciones generales de la póliza y sus anexos, este seguro se extiende a cubrir todo nuevo cargo creado por el Asegurado sin limite de plazo para reportar a la aseguradora.</t>
  </si>
  <si>
    <t xml:space="preserve">AMPARO AUTOMÁTICO PARA NUEVOS CARGOS </t>
  </si>
  <si>
    <t>PERÍODO ADICIONAL DE COBERTURAS</t>
  </si>
  <si>
    <t xml:space="preserve">REVOCACIÓN ,  NO RENOVACIÓN O MODIFICACIONES DE LA PÓLIZA Y SUS ANEXOS  </t>
  </si>
  <si>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</si>
  <si>
    <t xml:space="preserve"> Queda expresamente declarado y convenido  que  la (s) aseguradora (s) queda (n) obligadas (s) a otorgar la (s)   prorroga (s) que el Asegurado solicite  en caso de que se requiera tiempo adicional para surtir los trámites internos de una nueva licitación, en las mismas condiciones en que se encuentran suscritas las pólizas, incluido el intermediario y su cobro será calculado a prorrata..</t>
  </si>
  <si>
    <t xml:space="preserve">ERRORES Y OMISIONES NO INTENCIONALES </t>
  </si>
  <si>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t>
  </si>
  <si>
    <t>No Aplicación de Garantías</t>
  </si>
  <si>
    <t>MODIFICACIÓN DEL ESTADO DEL RIESGO</t>
  </si>
  <si>
    <t xml:space="preserve">  la Aseguradora anticipara la indemnización, hasta por el 50%, con la demostración de la ocurrencia del siniestro por parte del asegurado, el valor de los daños y la comprobación de que existe cobertura y mientras se formaliza a cabalidad la indemnización Correspondiente</t>
  </si>
  <si>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</si>
  <si>
    <t xml:space="preserve"> ACUERDO PARA AJUSTE EN CASO DE SINIESTRO</t>
  </si>
  <si>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</si>
  <si>
    <t xml:space="preserve"> En caso de siniestro que  afecte las pólizas contratadas y en los que a juicio de la aseguradora se deba asignar Ajustador, dichos Ajustadores no podrán ser asignados unilateralmente por la aseguradora, sino bajo los siguientes parámetros</t>
  </si>
  <si>
    <t>DESIGNACION DE CARGOS</t>
  </si>
  <si>
    <t xml:space="preserve"> En adición a los términos y condiciones contenidas en la póliza y sus anexos, la Aseguradora acepta el titulo, nombre, denominación, nomenclatura con que el Asegurado identifica o describe los cargos asegurados</t>
  </si>
  <si>
    <t>CAMBIO EN LA DENOMINACION DEL CARGO</t>
  </si>
  <si>
    <t xml:space="preserve"> La presene poliza se extiende a cubrir automaticamente todo cargo creado en reemplazo de cualesquiera de los cargos asegurados en la misma </t>
  </si>
  <si>
    <t xml:space="preserve"> AVISO DE PÉRDIDA 60 DÍAS</t>
  </si>
  <si>
    <t xml:space="preserve"> No obstante lo dispuesto en las condiciones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t>
  </si>
  <si>
    <t xml:space="preserve">PAGO DE INDEMNIZACIONES </t>
  </si>
  <si>
    <t xml:space="preserve"> Sin perjuicios de las disposiciones procesales para los efectos relacionados con el presente contrato, se fija como domicilio de las partes la ciudad de MUNICIPIO DE CALI, en la República de Colombia.</t>
  </si>
  <si>
    <t>ADHESION</t>
  </si>
  <si>
    <t xml:space="preserve">MODIFICACIONES A FAVOR DEL ASEGURADO </t>
  </si>
  <si>
    <t xml:space="preserve">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</si>
  <si>
    <t xml:space="preserve"> DEFINICION DE EMPLEADO </t>
  </si>
  <si>
    <r>
      <t xml:space="preserve"> Por medio de la presente cláusula se deja establecido y convenido que las personas al servicio del asegurado, continuarán amparadas </t>
    </r>
    <r>
      <rPr>
        <b/>
        <sz val="10"/>
        <rFont val="Arial"/>
        <family val="2"/>
      </rPr>
      <t>los treinta (30) días</t>
    </r>
    <r>
      <rPr>
        <sz val="10"/>
        <rFont val="Arial"/>
        <family val="2"/>
      </rPr>
      <t xml:space="preserve"> inmediatamente siguientes a la fecha de retiro, con sujeción a las Cláusulas relativas a vigencia, terminación y revocación de la Póliza </t>
    </r>
  </si>
  <si>
    <r>
      <t xml:space="preserve"> La Aseguradora deberá dar aviso por escrito aL ASEGURADO, con una </t>
    </r>
    <r>
      <rPr>
        <b/>
        <sz val="10"/>
        <rFont val="Arial"/>
        <family val="2"/>
      </rPr>
      <t>anticipación de noventa (90) días</t>
    </r>
    <r>
      <rPr>
        <sz val="10"/>
        <rFont val="Arial"/>
        <family val="2"/>
      </rPr>
      <t xml:space="preserve">,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</si>
  <si>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t xml:space="preserve">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</si>
  <si>
    <t>MODIFICACIONES A FAVOR DEL ASEGURADO</t>
  </si>
  <si>
    <t>Queda  expresamente  acordado  y  aceptado  que   la  aseguradora  no   establecerá  garantías  a   cumplir   por   parte   del  ASEGURADO ., sin previo acuerdo con la entidad tomadora y/o asegurada.
Para tal efecto, queda expresamente acordado que para la determinación de garantías, la aseguradora presentará previamente para aceptación del ASEGURADO.,  la propuesta en  la que  se detallen los terminos en  los que  se aplicarán, los cuales quedarán sujetos a los siguientes requisitos:
- Que la operación de la entidad, ya contemple el cumplimiento de las condiciones de las garantías propuestas.
- Que  para  el cumplimiento de  las  condiciones de  las  garantías propuestas, la entidad cuente con  los recursos presupuestales que  le permita  atender las mismas.
- Que las condiciones de las garantías propuestas se enmarquen dentro  de las disposiciones legales y/o políticas  de la entidad.
Se  precisa que  en  el caso de  que  en  algún  documento de  la propuesta se contenga algún  tipo de  garantía que  no  cumpla  con  cualquiera de  los anteriores requisitos, se dará  como no exigida y el proponente con la firma de la propuesta acepta esta condición.</t>
  </si>
  <si>
    <t xml:space="preserve"> El término empleado donde quiera que se utilice en la presente póliza Significará:
- Servidor público, empleado oficial o público.
- Uno o mas oficinistas o empleados del Asegurado.
- Estudiantes invitados mientras estén practicando estudios o deberes en los predios del Asegurado.
- Contratistas y sus empleados vinculados con contrato de prestacion de servicios. 
- Personas suministradas por agencias de empleo.
- Cualquier persona o compañía empleada por el Asegurado para prestar servicios de procesamiento de datos de cheques u otros records de contabilidad del Asegurado.
- Persona contratadas por el Asegurado con asesores.
- Personas naturales que presten servicios en el establecimiento del Asegurado bajo su dependencia y en desarrollo de cualquier contrato</t>
  </si>
  <si>
    <t>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</si>
  <si>
    <t xml:space="preserve">Si al momento de descubrirse el ilícito o cuando se haya determinado el menoscabo de los fondos o bienes de la misma y antes de ser pagada la indemnización,  EL ASEGURADO es deudor del empleado o trabajador por cualquier concepto, la pérdida será reducida en el monto de dicha deuda siempre y cuando la compensación no este prohibida por las leyes.   </t>
  </si>
  <si>
    <t xml:space="preserve"> CLAUSULA DE COMPENSACION</t>
  </si>
  <si>
    <t>En caso de siniestro el límite asegurado se rebajará en la suma indemnizada a partir de la fecha en que se efectúe el pago y se restablecerá automáticamente por una vez a su límite inicial y el Asegurado pagará la prima adicional correspondiente a prorrata. Está cláusula tiene aplicación durante la vigencia de la poliza.</t>
  </si>
  <si>
    <t>RESTABLECIMIENTO AUTOMÁTICO DE VALOR ASEGURADO POR PAGO DE SINIESTRO</t>
  </si>
  <si>
    <t>ANEXO Nº 2  ( ESPECIFICACIONES  TECNICAS  MANEJO SERVIDORES PUBLICOS)</t>
  </si>
  <si>
    <t xml:space="preserve">ANEXO Nº 3 ( ESPECIFICACIONES  TECNICAS RESPONSABILIDAD CIVIL EXTRACONTRACTUAL ) </t>
  </si>
  <si>
    <t>ANEXO Nº 4 (ESPECIFICACIONES TECNICAS SEGURO DE RESPONSABILIDAD CIVIL SERVIDORES PUBLICOS)</t>
  </si>
  <si>
    <t>ANEXO Nº 6  (ESPECIFICACIONES TECNICAS SEGURO  DE AUTOMOVILES )</t>
  </si>
  <si>
    <t>ACTIVIDADES SOCIALES, CULTURALES Y DEPORTIVAS</t>
  </si>
  <si>
    <t xml:space="preserve"> Por la presente cláusula y no obstante lo que en contrario se diga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t>
  </si>
  <si>
    <t>RCE DERIVADA DEL SERVICIO DE VIGILANCIA</t>
  </si>
  <si>
    <t xml:space="preserve"> Por la presente cláusula y no obstante lo que en contrario se diga en las condiciones generales de la Póliza o en sus anexos, la Aseguradora ampara la responsabilidad civil deL ASEGURADO,  frente a terceros por perjuicios patrimoniales y extrapatrimoniales, causados por vigilantes y personal de seguridad, en el cumplimiento de sus obligaciones y de los ocasionados por su negligencia o imprudencia, incluso, los que se ocasionen como consecuencia del uso de armas de fuego, en  cualquier parte del territorio de la República de Colombia. </t>
  </si>
  <si>
    <t xml:space="preserve">ELEVADORES,ESCALERAS Y EQUIPOS SIMILARES </t>
  </si>
  <si>
    <t xml:space="preserve"> Por la presente cláusula y no obstante lo que en contrario se diga en las condiciones generales de la póliza o en sus anexos, mediante el presente seguro, se ampara la responsabilidad civil por los perjuicios patrimoniales y extrapatrimoniales que debiere pagar EL ASEGURADO como consecuencia del uso o manejo de elevadores, ascensores, cabrias, montacargas, carretas, escaleras metálicas y equipos similares </t>
  </si>
  <si>
    <t>RC PATRONAL, EN EXCESO DE  LAS PRSTACIONES DE LEY</t>
  </si>
  <si>
    <t xml:space="preserve">  La aseguradora reconocera al ASEGURADO las sumas que debiere pagar  en virtud de la responsabilidad civil extracontractual, que le sea imputable por accidente de trabajo o enfermedades profesionales, que afecten a los trabajadores  a su servicio en el desarrollo  de las actividades  a ellos asignadas, en exceso de las prestaciones legales  incluyendo trabajadores de los contratistas y /o subcontratiatas</t>
  </si>
  <si>
    <t>CONTRATISTA Y/O SUBCONTRATISTA INDEPENDIENTES</t>
  </si>
  <si>
    <t xml:space="preserve"> Mediante la presente cláusula  y no obstante lo que se diga en contrario en las condiciones generales de la Póliza o en sus anexos, se reconocerán a los terceros afectados y/ó al asegurado, las sumas que debiere pagar EL ASEGURADO,  en razón de la responsabilidad civil Extracontractual por perjuicios patrimoniales y extrapatrimoniales resultantes como consecuencia de labores realizadas a su servicio por Contratistas ó Subcontratistas independientes. </t>
  </si>
  <si>
    <t>VEHICULOS PROPIOS Y NO PROPIOS</t>
  </si>
  <si>
    <t xml:space="preserve"> 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establecidos en la póliza incluyendo equipos que no tengan tracción propia, hasta por los limites establecidos en la póliza.</t>
  </si>
  <si>
    <t>GASTOS MEDICOS</t>
  </si>
  <si>
    <t xml:space="preserve">). Queda entendido y convenido en adición a los términos y condiciones contenidas en la Póliza y sus anexos, que la Aseguradora reconocerá al Asegurado, a los terceros afectados, ó a la institución prestadora del servicio, los gastos médicos, hospitalarios, medicinas y demás gastos requeridos para la prestación de los servicios médicos y hospitalarios que se causen ó en que deba incurrir, hasta el límite convenido, como consecuencia de lesiones personales causadas a terceros, con ocasión del desarrollo de las actividades del Asegurado. </t>
  </si>
  <si>
    <t>CONTAMINACION ACCIDENTAL SUBITA E IMPREVISTA</t>
  </si>
  <si>
    <t xml:space="preserve"> No obstante cualquier estipulación en contrario de las condiciones generales y particulares de la póliza y sus anexos, esta póliza de seguro cubre la polución y/o contaminación accidental, proveniente de cualquiera de las actividades desarrolladas por el asegurado.</t>
  </si>
  <si>
    <t>USO DE CAFETERÍAS, RESTAURANTES, CASINOS Y BARES-AVISOS Y VALLAS</t>
  </si>
  <si>
    <t xml:space="preserve"> Por la presente cláusula  y no obstante lo que en contrario se diga en las condiciones generales de la póliza o en sus anexos, la Aseguradora cubre la responsabilidad civil del Asegurado, como consecuencia de la propiedad, posesión, tenencia, mantenimiento y uso de cafeterías, restaurantes, casinos y bares, así como de avisos, vallas  dentro y fuera de los predios del asegurado y en general bienes utilizados para propaganda y publicidad.</t>
  </si>
  <si>
    <t>TRANSPORTE Y MANEJO DE MATERIAS PRIMAS</t>
  </si>
  <si>
    <t xml:space="preserve"> Por la presente cláusula queda aclarado y convenido que la Póliza ampara la responsabilidad civil, como consecuencia del transporte y manejo por parte del asegurado, contratistas ó subcontratistas, de materias primas y productos de cualquier naturaleza, incluyendo cargue y descargue, entendiéndose que toda esta operación puede ser ejecutada directamente por EL ASEGURADO  ó contratada </t>
  </si>
  <si>
    <t>RESPONSABILIDAD CIVIL POR TRANSPORTES Y MANEJO DE COMBUSTIBLES</t>
  </si>
  <si>
    <t xml:space="preserve"> No obstante cualquier estipulación en contrario en las condiciones generales y particulares de la póliza y sus anexos por la presente cláusula se deja establecido y convenido que para dar cumplimiento a lo dispuesto en el Decreto 283 de enero de 1990, y demás normas reglamentarias o complementarias, se cubren los perjuicios patrimoniales y extramatrimoniales causados a terceros y por los cuales sea responsable el  ASEGURADO.</t>
  </si>
  <si>
    <t xml:space="preserve">BIENES DE TERCEROS BAJO CUIDADO, CONTROL Y/O CUSTODIA </t>
  </si>
  <si>
    <t xml:space="preserve"> Por medio del presente anexo, hasta un límite del valor asegurado de $ 200.000.000 EVENTO Y $ 500.000.000 VIGENCIA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  Se,deja constancia que únicamente se cubren los daños a terceros acusados con estos bienes, excluyendo el daño y hurto de los mismos ya que estos están cubiertos bajo la póliza de Daños Materiales. </t>
  </si>
  <si>
    <t>CRUZADA</t>
  </si>
  <si>
    <t xml:space="preserve"> Por la presente cláusula queda entendido y convenido en adición a los términos y condiciones contenidas en la Póliza o en sus anexos, que la cobertura de responsabilidad civil se aplicará al Asegurado y a los Contratistas y Subcontratistas  independientes, al servicio del Asegurado, en la misma forma que si a cada uno de ellos, se hubiera extendido una Póliza por separado, hasta los limites establecidos en la póliza.</t>
  </si>
  <si>
    <t xml:space="preserve">USO DE ARMAS DE FUEGO Y ERRORES DE PUNTERÍA </t>
  </si>
  <si>
    <t>Por la presente cláusula y no obstante lo que en contrario se diga en las condiciones generales de la póliza o en sus anexos, la aseguradora ampara la responsabilidad civil del ASEGURADO, frente a terceros por las reclamaciones por daños, lesiones y perjuicios causados por los vigilantes y personas de seguridad en el cumplimiento de sus obligaciones y de los ocasionados por su negligencia o imprudencia incluso los que se ocasionen como consecuencia del uso de armas de fuego en cualquier parte del Territorio de la República de Colombia.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</si>
  <si>
    <t>RESPONSABILIDAD CIVIL POR PERSONAL DE SEGURIDAD.</t>
  </si>
  <si>
    <t xml:space="preserve"> Cubre la Responsabilidad Civil  que pueda derivarse para el asegurado por los actos del personal de escolta que sean empleados suyos o personas particulares o pertenezcan a empresas de vigilancia contratadas por el, en cuyo caso operara en exceso de la póliza contratada por dicha empresa, cometidos en el desempeño de sus funciones en cualquier sitio del territorio colombiano-</t>
  </si>
  <si>
    <t>REVOCACIÓN ,  NO RENOVACIÓN O MODIFICACIONES DE LA PÓLIZA Y SUS ANEXOS</t>
  </si>
  <si>
    <t xml:space="preserve"> la Aseguradora anticipara la indemnización, hasta por el 50%, con la demostración de la ocurrencia del siniestro por parte del asegurado, el valor de los daños y la comprobación de que existe cobertura y mientras se formaliza a cabalidad la indemnización Correspondiente</t>
  </si>
  <si>
    <t xml:space="preserve"> No obstante lo dispuesto en las condiciones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t>
  </si>
  <si>
    <t xml:space="preserve">MODIFICACIÓN DEL ESTADO DEL RIESGO </t>
  </si>
  <si>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</si>
  <si>
    <t xml:space="preserve"> Sin perjuicios de las disposiciones procesales para los efectos relacionados con el presente contrato, se fija como domicilio de las partes la ciudad de  CALI, en la República de Colombia.</t>
  </si>
  <si>
    <t>CONCILIACION POR RESPONSABILIDAD CIVIL</t>
  </si>
  <si>
    <t xml:space="preserve"> Por medio de la presente cláusula se deja constancia que en los casos donde la responsabilidad del asegurado sea evidente, la compañía de seguros se compromete a realizar el proceso de conciliación con los terceros afectados.  </t>
  </si>
  <si>
    <t xml:space="preserve">AMPARO AUTOMATICO PARA PREDIOS Y NUEVAS OPERACIONES </t>
  </si>
  <si>
    <t xml:space="preserve"> 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 </t>
  </si>
  <si>
    <t>EXTENSION DEL SITIO O SITIOS DONDE SE ASEGURA EL RIESGO</t>
  </si>
  <si>
    <t xml:space="preserve"> Por medio de la presente Cláusula se conviene en amparar en todas sus partes la Responsabilidad Civil del Asegurado, derivada de los perjuicios patrimoniales y extrapatrimoniales, causados a bienes de terceros, lesiones personales ó muerte a terceros, por empleados, personal a su servicio, durante el desempeño de sus funciones en el giro normal de sus negocios y en cualquier sitio o sitios, donde se hallen desempeñando las mismas. </t>
  </si>
  <si>
    <t xml:space="preserve"> PROPIETARIOS, COPROPIETARIOS, ARRENDATARIOS Y POSEEDORES </t>
  </si>
  <si>
    <t xml:space="preserve">  En virtud del presente amparo se cubren las indemnizaciones que deba pagar el asegurado en razón de la responsabilidad civil que le sea imputable en su calidad de propietario, copropietario, arrendatario, arrendador ó poseedor de los inmuebles que ocupe o de en arrendamiento.</t>
  </si>
  <si>
    <t xml:space="preserve">EXTENSION POR ACTOS DE EMPLEADOS </t>
  </si>
  <si>
    <t xml:space="preserve"> 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</si>
  <si>
    <r>
      <rPr>
        <b/>
        <sz val="10"/>
        <rFont val="Arial"/>
        <family val="2"/>
      </rPr>
      <t>NO APLICACION DE DEDUCIBLES EN ARREGLOS TRANSACIONALES:</t>
    </r>
    <r>
      <rPr>
        <sz val="10"/>
        <rFont val="Arial"/>
        <family val="2"/>
      </rPr>
      <t xml:space="preserve"> </t>
    </r>
  </si>
  <si>
    <t xml:space="preserve">No obstante las condiciones del deducible  de la polzia, por la presente clausula se conviene entre las partes, que en caso de transacion directa o conciliacion, ya sea judicial o extrajudicail, con los terceros afectados  que mejore en cualqueir circunstancai el monto de la pretension inicial, el valor que se convenga paga,contmeplara el deducible estipuLado </t>
  </si>
  <si>
    <t xml:space="preserve">RESTABLECIMIENTO AUTOMÁTICO DE VALOR ASEGURADO POR PAGO DE SINIESTRO </t>
  </si>
  <si>
    <t xml:space="preserve">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</si>
  <si>
    <t xml:space="preserve">AMPARO DE CIMENTACIÓN Y/O ASENTAMIENTO DERRUMBAMIENTO A PROPIEDADES ADYACENTES </t>
  </si>
  <si>
    <t xml:space="preserve">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t>
  </si>
  <si>
    <t xml:space="preserve">RESPONSABILIDAD CIVIL POR ENSANCHES O MONTAJES Y/O EJECUCION DE OBRAS </t>
  </si>
  <si>
    <t xml:space="preserve"> Este seguro se extiende a cubrir la responsabilidad civil patrimonial ó extrapatrimonial en que incurra, el asegurado y/ó contratistas y subcontratistas, durante la ejecución de cualquier tipo de ensanche ó montaje de maquinaria y equipo y/ó ejecución de obra, que se realice dentro y/o fuera de los predios asegurados </t>
  </si>
  <si>
    <t>RECLAMACIONES</t>
  </si>
  <si>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</si>
  <si>
    <t>Por medio de la presente clausula  y  no obstante  lo que en contrario se diga en las condiciones general de la poliza o sus anexos, mediante el presente seguro se ampara: La responsabilidad civil extracontractual en que incurra el ASEGURADO debido a reclamaciones  de la eventual prestacion del servicio de saludy/o atencion a pacientes.                                                                                                                                                                                                                                                                                                                                                                                                                                                                                                                     La responsabilidad civil extracontractual  de las entidades  subsidiarias y/o adscritas como colegios, empresa de servicios publicos, empresas sociales y comerciales del estado , hospitales, etc.-  lo anterior hasta por un sublimite del 60%  del limite maximo, por evento /vigencia  y aplicable unicamente en exceso de las polizas que tengan contratadas dichas entidades subsiduario y/o adscritas.                                                                                                                                                                                                                                                                                                                                                                                                                                 - Para todos los efectos se consideran terceros a los estudiantes,  padresde familia o acudientes de los estudiantes de los diferentes establecimientos educativos vinculados al asegurado</t>
  </si>
  <si>
    <t>EXTENSION DE COBERTURA EN RESPONSABILIDAD CIVIL EXTRACONTRACTUAL</t>
  </si>
  <si>
    <r>
      <t xml:space="preserve">GASTOS MEDICOS Y GASTOS DE DEFENSA Y COSTO </t>
    </r>
    <r>
      <rPr>
        <sz val="10"/>
        <color indexed="8"/>
        <rFont val="Arial"/>
        <family val="2"/>
      </rPr>
      <t xml:space="preserve">SIN DEDUCIBLE </t>
    </r>
  </si>
  <si>
    <t xml:space="preserve">RAMO Y POLIZA No. </t>
  </si>
  <si>
    <t>Claims Made</t>
  </si>
  <si>
    <t>Cargos Asegurados</t>
  </si>
  <si>
    <t xml:space="preserve">Gastos de defensa </t>
  </si>
  <si>
    <t>Cauciones Judiciales</t>
  </si>
  <si>
    <t>Amparo retroactivo</t>
  </si>
  <si>
    <t>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pudiera derivar una responsabilidad fiscal. $20.000.000 por evento y vigencia</t>
  </si>
  <si>
    <t>Se considera asegurado:  los administradores de INCIVA, cuyos cargos se detallan en el formulario de solicitud adjunto a estos Pliegos de Condiciones. Cuando se de un cambio de funcionario éste se cubre automáticamente, siempre y cuando el cargo que se ocupe se encuentre en la relación de los cargos asegurados.</t>
  </si>
  <si>
    <t>DEFINICION DE ASEGURADO</t>
  </si>
  <si>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</si>
  <si>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t xml:space="preserve"> ERRORES Y OMISIONES NO INTENCIONALES</t>
  </si>
  <si>
    <t xml:space="preserve"> MODIFICACIÓN DEL ESTADO DEL RIESGO</t>
  </si>
  <si>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o en el desconocimiento de los mismos.</t>
  </si>
  <si>
    <t xml:space="preserve">Por medio de la presente Cláusula se conviene que todos los siniestros serán ajustados conforme al procedimiento especial de ajuste que se acuerde entre el Asegurador y Asegurado, y que bajo estas condiciones, operará el Ajustador que se designe cuando sea necesario </t>
  </si>
  <si>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</si>
  <si>
    <t>Sin perjuicios de las disposiciones procesales para los efectos relacionados con el presente contrato, se fija como domicilio de las partes la ciudad de  MUNICIPIO DE CALI  en la República de Colombia.</t>
  </si>
  <si>
    <t>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</si>
  <si>
    <t>En adición a los términos y condiciones contenidas en la póliza y sus anexos, la Aseguradora acepta el titulo, nombre, denominación, nomenclatura con que el Asegurado identifica o describe los cargos asegurados</t>
  </si>
  <si>
    <t xml:space="preserve"> La presente póliza ampara los costos procesales y gastos de defensa en que incurra el asegurado, como consecuencia de procesos civiles, administrativos, laborales o penales, incluyendo los que sean consecuencia de investigaciones adelantadas por organismos oficiales, incluidas la Procuraduría y la Contraloría, así como los que surjan de la defensa de las sanciones impuestas por dichos organismos, salvo en los casos en los que haya existido dolo debidamente probado</t>
  </si>
  <si>
    <t xml:space="preserve"> GASTOS  Y COSTOS DE DEFENSA EN INSTANCIAS PREVIAS </t>
  </si>
  <si>
    <t>: La presente póliza se extiende a cubrir los gastos y costos de defensa que se ocasionen durante las instancias previas que se presenten una vez se dicte la Resolución o Auto que ordena la apertura de la respectiva instancia preliminar. 
Para perjuicios causados a terceros por actos incorrectos amparados por la póliza y cometidos por los funcionarios asegurados, se considera que el tomador es igualmente asegurado</t>
  </si>
  <si>
    <t xml:space="preserve"> GASTOS DE DEFENSA</t>
  </si>
  <si>
    <t xml:space="preserve"> DESIGNACION DE CARGOS</t>
  </si>
  <si>
    <r>
      <rPr>
        <b/>
        <sz val="11"/>
        <rFont val="Arial"/>
        <family val="2"/>
      </rPr>
      <t>DOMICILIO</t>
    </r>
    <r>
      <rPr>
        <sz val="11"/>
        <rFont val="Arial"/>
        <family val="2"/>
      </rPr>
      <t xml:space="preserve"> </t>
    </r>
  </si>
  <si>
    <t xml:space="preserve">No obstante lo establecido en las condiciones particulares y generales de la póliza y sus anexos, queda establecido y convenidoque el seguro amapara los perjuicios patrimoniales de los terceros por culpa grave del asegurdo </t>
  </si>
  <si>
    <t xml:space="preserve"> AMPARO POR CULPA GRAVE</t>
  </si>
  <si>
    <t>ABOGADOS</t>
  </si>
  <si>
    <t xml:space="preserve">No obstante lo establecido en las condiciones generales y particulares de la  póliza y sus anexos, la póliza se extiende a amparar los perjuicios que sufra el Asegurado como consecuencia de las investigaciones y fallos de la contraloría, con alcance fiscal. </t>
  </si>
  <si>
    <t xml:space="preserve"> COBERTURA PARA JUICIOS DE RESPONSABILIDAD FISCAL</t>
  </si>
  <si>
    <t xml:space="preserve">Por la presente cláusula queda establecido y convenido que los asegurados podrán elegir libremente el abogado que asumirá su defensa. </t>
  </si>
  <si>
    <t xml:space="preserve">Por la presente cláusula queda establecido y convenido que la Aseguradora se compromete a indemnizar los perjuicios causados a terceros, a los socios y a la entidad estatal, provenientes de la responsabilidad civil de los administradores originada en cualquier reclamación iniciada por primera vez contra los asegurados durante la vigencia de la póliza, por la declaratoria del silencio administrativo positivo en contra de la empresa de la entidad , derivada de todo acto culposo o culpa grave real o presunta cometida por los administradores, de acuerdo con la resolución 365 del 4 de Julio de 1995, expedida por la Superintendencia de Servicios Públicos y demás disposiciones legales que la modifiquen o complementen. </t>
  </si>
  <si>
    <t>SILENCIO ADMINISTRATIVO POSITIVO</t>
  </si>
  <si>
    <t>Queda expresamente declarado y convenido que la poliza contempla  el reconocimiento  en excesos  de los limites pactados para los distintos amparos, los gastos  en que por este  concepto incurra el asegurado de acuerdo con la costumbre tarifaria de este tipo de negocios juridicos</t>
  </si>
  <si>
    <t>HONORARIOS  DE ABOGADOS, COSTAS Y GASTOS PERSONALES</t>
  </si>
  <si>
    <t>Por la presente cláusula queda establecido y convenido que la  presente póliza ampara los honorarios y gastos de defensa en los que incurra el asegurado para su defensa frente a reclamaciones extrajudiciales, previamente autorizados por la aseguradora</t>
  </si>
  <si>
    <t xml:space="preserve"> GASTOS DE DEFENSA EN RECLAMACIONES  EXTRAJUDICIALES </t>
  </si>
  <si>
    <t>Indemnizacion si fallo de Responabilidad Fiscal. Se debe presentar  acta de inicio de la investigacion e instarurar denuncia penal en contra del empleado.</t>
  </si>
  <si>
    <t>RECLAMACION DIRECTA</t>
  </si>
  <si>
    <t xml:space="preserve">Queda establecido y convenido por la presente cláusula que la aseguradora indemnizará a la empresa de servicios públicos cuando se produzca una condena contra el ó los administradores como consecuencia de la acción instaurada con base en el artículo 25 de la Ley 222 de 1995. </t>
  </si>
  <si>
    <t xml:space="preserve"> ACCION SOCIAL DE RESPONSABILIDAD CIVIL</t>
  </si>
  <si>
    <t>Cubre hasta el 50% como anticipo del valor de los honorarios profesionales comprometiéndose el funcionario objeto del reclamo, a devolver los valores pagados, en caso de no existir cobertura.  Para procesos penales operará por reembolso una vez se compruebe que el funcionario no obró dolosamente</t>
  </si>
  <si>
    <t xml:space="preserve"> CLAUSULA DE ANTICIPO DE HONORARIOS</t>
  </si>
  <si>
    <t>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</si>
  <si>
    <t>Por la presente cláusula queda establecido y convenido que la presente póliza ampara la totalidad de los gastos procesales y de defensa en los casos en los que la reclamación se haga también contra EL ASEGURADO sin exceder del límite asegurado pactado en la póliza.</t>
  </si>
  <si>
    <t xml:space="preserve"> SOCIEDAD TOMADORA </t>
  </si>
  <si>
    <t>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t>
  </si>
  <si>
    <t xml:space="preserve"> Se conviene entre las partes y no obstante lo establecido en las condiciones generales de la Póliza y sus anexos, que la Aseguradora cubrirá los gastos que se generen por los honorarios de mediadores que traten de apaciguar la huelga ó conflictos con los empleados del ASEGURADO, generado a causa de una acción del Directivo.   </t>
  </si>
  <si>
    <t xml:space="preserve"> GASTOS POR ACCIONES SINDICALES</t>
  </si>
  <si>
    <t>Por la presente clausula queda expresamente declarado y convenido  que la presente poliza ampara la totalidad  de los gastos procesales  y de defensa  en los casos en que la reclamacion se haga tambien contra la sociedad y/o sus subordinadas, sin exceder del limite asegurado pactado en la poliza.</t>
  </si>
  <si>
    <t>COBERTURA PARA GASTOS DE DEFENSA  DE LA SOCIEDAD TOMADORA Y/O SUBORDINADAS</t>
  </si>
  <si>
    <t>TRANSPORTE DE VALORES</t>
  </si>
  <si>
    <t>La Aseguradora deberá dar aviso por escrito al ASEGURADO  con una anticipación de noventa (90) días, en caso que decida revocar o no renovar esta póliza,  alguno de sus amparos adicionales o modificar cualquiera de sus condiciones. En caso de revocación la aseguradora devolverá al asegurado, la proporción de prima correspondiente al tiempo  que falte para el vencimiento de la Póliza, liquidada a prorrata. Para HUELGAS Aplican 10 días. Si la revocación es solicitada por La Entidad,  la Aseguradora devolverá el valor de la prima no corrida del riesgo, liquidada a Prorrata.</t>
  </si>
  <si>
    <t>REVOCACIÓN Ó NO RENOVACIÓN O MODIFICACIONES DE LA PÓLIZA Y SUS ANEXOS 90 DÍAS</t>
  </si>
  <si>
    <t xml:space="preserve">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cuyo cálculo se efectuará a prorrata a  las tasas  y condiciones vigentes en las pólizas al momento de efectuarse la modificación.  </t>
  </si>
  <si>
    <t xml:space="preserve">CLAUSULA DE ANTICIPO DE LA INDEMNIZACION </t>
  </si>
  <si>
    <t>La aseguradora anticipara la indemnización, hasta por el 50%, con la demostración de la ocurrencia del siniestro por parte del asegurado, el valor de los daños y la comprobación de que existe cobertura y mientras se formaliza a cabalidad la indemnización Correspondiente</t>
  </si>
  <si>
    <t>GARANTIAS (Obligatorias)</t>
  </si>
  <si>
    <t xml:space="preserve">CONOCIMIENTO DEL RIESGO </t>
  </si>
  <si>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t>
  </si>
  <si>
    <t>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</si>
  <si>
    <t xml:space="preserve">NO CONCURRENCIA DE DEDUCIBLES </t>
  </si>
  <si>
    <t xml:space="preserve">No obstante lo dispuesto en las condiciones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</si>
  <si>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t>
  </si>
  <si>
    <t>ACTOS DE AUTORIDAD</t>
  </si>
  <si>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</si>
  <si>
    <t xml:space="preserve">ASONADA, MOTIN, CONMOCION CIVIL O POPULAR, HUELGA, CONFLICTOS COLECTIVOS DE TRABAJO, ACTOS MAL INTENCIONADOS DE TERCEROS, INCLUYENDO LOS ACTOS TERRORISTAS Y DE MOVIMIENTOS SUBVERSIVOS </t>
  </si>
  <si>
    <t>No obstante lo establecido en las condiciones generales de la póliza ó de sus anexos, se deja constancia que los hechos cometidos por movimientos subversivos o terroristas, incluyendo los eventos de guerra, rebelión, sedición, revolución, insurrección, usurpación ó toma del poder militar serán considerados dentro de esta cobertura. Este amparo se concede a todos los predios asegurados donde estén ubicados en el Territorio Colombiano, dentro o fuera del perímetro urbano de cualquier ciudad o población. Se cubren los daños o perjuicios a terceros , causados por o a consecuencia de asonada según su definición en el código penal, Motín o Conmoción civil o popular, huelgas, conflictos colectivos de trabajo, suspensión de hecho de labores; actos mal intencionado de terceros  que incluyen actos de cualquier naturaleza cometidos por movimientos subversivos.  Se hace constar que  estas coberturas se extienden a cubrir los daños que se causen mediante el uso de cohetes, misiles y proyectiles  en general, sean estos fabricados mediante el uso de tecnología especializadas en armas de este tipo, o a partir de elementos adaptados  para tal propósito, tales como cilindros, tubos, recipientes o cualquier otro elemento que inicialmente  hayan sido diseñados para un propósito diferente. Así mismo se cubre la toma a poblaciones y/o municipio. Los daños ocasionados por estos eventos, deben ser indemnizados directamente por la aseguradora sin exigencia al asegurado de reclamarle al estado.</t>
  </si>
  <si>
    <t>ADHESIÓN</t>
  </si>
  <si>
    <t xml:space="preserve">Si durante la vigencia de este seguro se presentan modificaciones a las condiciones generales y particulares de la póliza, que presenten un beneficio a favor del ASEGURADO  , tales modificaciones se consideran automáticamente incorporadas a la póliza siempre que el cambio no implique un aumento en la prima originalmente pactada.
</t>
  </si>
  <si>
    <t>Queda  expresamente  acordado  y  aceptado  que   la  aseguradora  no   establecerá  garantías  a   cumplir   por   parte   del ASEGURADO, sin previo acuerdo con la entidad tomadora y/o asegurada.
Para tal efecto, queda expresamente acordado que para la determinación de garantías, la aseguradora presentará previamente para aceptación del ASEGURADO     la propuesta en  la que  se detallen los terminos en  los que  se aplicarán, los cuales quedarán sujetos a los siguientes requisitos:
- Que la operación de la entidad, ya contemple el cumplimiento de las condiciones de las garantías propuestas.
- Que  para  el cumplimiento de  las  condiciones de  las  garantías propuestas, la entidad cuente con  los recursos presupuestales que  le permita  atender las mismas.
- Que las condiciones de las garantías propuestas se enmarquen dentro  de las disposiciones legales y/o políticas  de la entidad.
Se  precisa que  en  el caso de  que  en  algún  documento de  la propuesta se contenga algún  tipo de  garantía que  no  cumpla  con  cualquiera de  los anteriores requisitos, se dará  como no exigida y el proponente con la firma de la propuesta acepta esta condición.</t>
  </si>
  <si>
    <t xml:space="preserve">REPOSICION DE TITULOS VALORES </t>
  </si>
  <si>
    <t xml:space="preserve">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</si>
  <si>
    <t>El término empleado donde quiera que se utilice en la presente póliza Significará: 
- Servidor público, empleado oficial o público.
- Uno o mas oficinistas o empleados del Asegurado.
- Estudiantes invitados mientras estén practicando estudios o deberes en los predios del Asegurado.
- Contratistas y sus empleados o visitantes especiales, expresamente autorizados por el Asegurado para estar en sus predios. 
- Personas suministradas por agencias de empleo.
- Cualquier persona o compañía empleada por el Asegurado para prestar servicios de procesamiento de datos de cheques u otros records de contabilidad del Asegurado.
- Persona contratadas por el Asegurado con asesores.
- Personas naturales que presten servicios en el establecimiento del Asegurado bajo su dependencia y en desarrollo de cualquier contrato.</t>
  </si>
  <si>
    <t>DEFINICION DE EMPLEADO – (MANEJO)</t>
  </si>
  <si>
    <r>
      <rPr>
        <b/>
        <sz val="10"/>
        <rFont val="Arial"/>
        <family val="2"/>
      </rPr>
      <t>MODIFICACIÓN DEL ESTADO DEL RIESGO.</t>
    </r>
    <r>
      <rPr>
        <sz val="10"/>
        <rFont val="Arial"/>
        <family val="2"/>
      </rPr>
      <t xml:space="preserve"> </t>
    </r>
  </si>
  <si>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</si>
  <si>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 xml:space="preserve">NO APLICACIÓN DE INFRASEGURO </t>
  </si>
  <si>
    <t>Queda entendido, convenido y aceptado que en caso de siniestro amparado por este seguro, la compañía de seguros indemnizará la pérdida, hasta el límite del valor asegurado que figura en la póliza, sin aplicación de infraseguro.</t>
  </si>
  <si>
    <t xml:space="preserve"> CONTINUIDAD DE COBERTURA</t>
  </si>
  <si>
    <t>Se otorga continuidad de seguros  a los vehículos que vienen amparados y por lo tanto la propuesta no debe contener ningún tipo de restricciones en cuanto al estado, modelo y características de los vehículos, ni exigencias de inspecciones.</t>
  </si>
  <si>
    <t>La Aseguradora no aplicará ningún tipo de deducible en las coberturas del ramo de automóviles.</t>
  </si>
  <si>
    <t xml:space="preserve"> NO APLICACIÓN DE DEDUCIBLES PARA  ENTIDADES ESTATALES</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</si>
  <si>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 </t>
  </si>
  <si>
    <t>Queda expresamente declarado y convenido  que  la (s) aseguradora (s) queda (n) obligadas (s) a otorgar la (s)   prorroga (s) que el Asegurado solicite  en caso de que se requiera tiempo adicional para surtir los trámites internos de una nueva licitación, en las mismas condiciones en que se encuentran suscritas las pólizas, incluido el intermediario y su cobro será calculado a prorrata.</t>
  </si>
  <si>
    <t xml:space="preserve"> CLAUSULA DE ANTICIPO DE LA INDEMNIZACION HASTA 50%</t>
  </si>
  <si>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</si>
  <si>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 xml:space="preserve">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 </t>
  </si>
  <si>
    <t xml:space="preserve"> ACTOS DE AUTORIDAD</t>
  </si>
  <si>
    <t>Sin perjuicios de las disposiciones procesales para los efectos relacionados con el presente contrato, se fija como domicilio de las partes la ciudad de CALI, en la República de Colombia.</t>
  </si>
  <si>
    <t>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</si>
  <si>
    <t xml:space="preserve">Mediante la presente clausula, se deja expresamente senalado que el termino de respuesta  de la compania, para confirmar la autorizacion de al repracion  de l (los) vehculo (s) en los reclamos que afecten la cobertura de perdida parcial, es de maximo  TRES (3) dias habiles, contados a partir  del momento en que el asegurado presenta la reclamacion y formaliza la misma, de acuerdo con las condiciones senaladas en la oferta  de que para tal efecto se encuentran establecidas. Asi miswmo queda convenido que para vehiculos  de modelos de 2009 en adelante se haran en talleres de concesionarios.   </t>
  </si>
  <si>
    <t>AUTORIZACION DE REPARACION DE LOS VEHICULOS  DENTRO DE LOS TRES (3) DIAS HABILES SIGUIENTES A LA FORMALIZACION DEL RECLAMO</t>
  </si>
  <si>
    <t xml:space="preserve">Este seguro se extiende a cubrir  las perdidas o danos y la Responmsabilidad civil extracontractual  que se presente cuando el vehiculo asegurado  remolque otro vehiculo con o sin fuerza. </t>
  </si>
  <si>
    <t>EXTENSION DE COBERTURA POR LOS DANOS MUTUOS ENTRE REMOLCADOR Y REMOLQUE</t>
  </si>
  <si>
    <t>El oferente debe  presentar su oferta bajo tasa unica y acepta la aplicacion de las mismas para nuevas inclusiones de vehiculos.</t>
  </si>
  <si>
    <t>DETERMINACION DEL COSTO DEL SEGURO  CON TASA UNICA APLICABLE A LAS NUEVAS INCLUSIONES</t>
  </si>
  <si>
    <t>Los vehículos automotores adquiridos por el Asegurado quedan automáticamente amparados por la presente Póliza, siempre que el Asegurado, notifique a la Aseguradora su adquisición dentro de los sesenta (60)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</si>
  <si>
    <t>COBERTURA AUTOMÁTICA PARA NUEVOS VEHÍCULOS Y 60 DIAS PARA SU  AVISO</t>
  </si>
  <si>
    <t xml:space="preserve">En caso que la Aseguradora recupere algún vehículo que haya sido indemnizado por el amparo de hurto calificado o en una pérdida total por daños, se concede al Asegurado, la primera opción para comprar dicho vehículo a la Aseguradora hasta por el mismo valor que le fue indemnizado. Para hacer uso de esta opción, el Asegurado tendrá un plazo de sesenta (60) días calendarios, contados a partir de la fecha en que le sea notificado por escrito por parte de la Aseguradora, la recuperación del vehículo. </t>
  </si>
  <si>
    <t>PRIMERA OPCIÓN DE COMPRA DEL VEHÍCULO</t>
  </si>
  <si>
    <t>No obstante lo estipulado en las condiciones generales y particulares de la Póliza o en sus anexos, queda aclarado y convenido que los equipos adicionales tales como: Equipos de sonido (Radio Pascanitas, CD), aire acondicionado, equipo de radio transmisión y demás accesorios especiales no originales, quedan asegurados automáticamente, por su valor comercial y por los amparos contratados bajo  la presente Póliza.</t>
  </si>
  <si>
    <t>COBERTURA AUTOMÁTICA DE ACCESORIOS NO ORIGINALES  HASTA  EL 15% DEL VR COMERCIAL DEL VEHICULO MAXIMO $ 15.000.000 Y 60 DIAS PARA SU AVISO, CON COBRO DE PRIMA</t>
  </si>
  <si>
    <t>La presente póliza cubre automáticamente toda pérdida ó daño del vehículo asegurado, así como la responsabilidad civil extracontractual que se pueda generar cuando el vehículo sea utilizado para transportar mercancías azarosas, inflamables ó explosivas, para el uso normal de las actividades deL ASEGURADO</t>
  </si>
  <si>
    <t>TRANSPORTE DE MERCANCÍAS AZAROSAS, INFLAMABLES O EXPLOSIVAS</t>
  </si>
  <si>
    <t>No obstante lo establecido en las condiciones generales de la póliza se deja constancia que en caso de pérdida total por daños ó hurto del vehículo asegurado, se conviene con el fin de realizar el traspaso de los vehículos siniestrados a nombre de la aseguradora, que ésta efectuará el anticipo correspondiente y hará el trámite para el pago de todos los impuestos, gastos y honorarios que se hayan causado y los descontará del valor a indemnizar al ASEGURADO, adjuntando los soportes respectivos</t>
  </si>
  <si>
    <t>ANTICIPO PARA TRASPASO DE VEHÍCULO</t>
  </si>
  <si>
    <t>MARCACIÓN GRATUITA</t>
  </si>
  <si>
    <t xml:space="preserve"> El costo de la marcación de los nuevos vehículos que se incluyan, la asume la aseguradora.</t>
  </si>
  <si>
    <t xml:space="preserve">Alquilados o arrendados a terceros en la cobertura de Responsabilidad civil. Amparao patrimonial y asistencia juridica. </t>
  </si>
  <si>
    <t>AMPARO AUTOMATICO PARA VEHICULOS BAJO CUIDADO TENENCIA Y CONTROL</t>
  </si>
  <si>
    <t>Se otorga cobertura automatica para la inclusion  de vehiculos usados por el termino de Diez (10)DIAS, tiempo durante el cual debe realizar la correspondiente inspeccion. Vencido este plazo cesa la cobertura.</t>
  </si>
  <si>
    <t>AMPARO AUTOMATICO PARA  INCLUSION  DE  VEHICULOS USADOS</t>
  </si>
  <si>
    <t xml:space="preserve">Se  otorga la correspondiente cobertura, mediante la presentacion de la copia o fotocopia de la factura, con imporntas y matricula del vehiculo. </t>
  </si>
  <si>
    <t>AMPARO AUTOMATICO INCLUSION VEHICULO CERO KILOMETROS</t>
  </si>
  <si>
    <t>se Otorga cobertura por Treinta (30) dias contados a partir de  la fecha de inicio de vigencia, para el reporte de los vehiculos omitidos relacionar en el momento de la suscripcion del seguro, con el respectivo cobro de prima.</t>
  </si>
  <si>
    <t xml:space="preserve">  Se extiende la cobertura para los paises del Pacto Andino.</t>
  </si>
  <si>
    <t xml:space="preserve">Se acepta los errores involuntarios en las caracteristicas de los vehiculos  de propiedad o bajo responsabilidad del ASEGURADo, sin aplicacion de restricciones o limitaciones de cobertura o cualquier otro aspecto. </t>
  </si>
  <si>
    <t>AMPARO AUTOMATICO DE VEHICULOS OMITIDOS EN LA RELACION INICIAL</t>
  </si>
  <si>
    <t>AMPLIACION DEL RADIO DE OPERACIONES</t>
  </si>
  <si>
    <t>ERRORES INVOLUNTARIOS EN LAS CARACTERISTICAS DE LOS CARROS</t>
  </si>
  <si>
    <t xml:space="preserve">Queda expresamenet declarado y convenidos que en caso de hurto del vehiculo asegurados, la cobertura se extiende a  amparar todo suceso  ocasionado por el vehiculo como consecuencia del hurto. </t>
  </si>
  <si>
    <t>EXTENSION DE COBERTURA POR RESPONSABILIDAD CIVIL EXTRACONTRACTUAL HURTO DEL VEHICULO AMPARADO</t>
  </si>
  <si>
    <t>Queda expresamente declarado y convenido que la cobertura se extiende a  cubrir el accidente o serie de accidentes  emanados en un acontecimiento, sin que sea necesario que en el momento del accidente  el vehiculo asegurado  este siendo conducido por persoan alguna.</t>
  </si>
  <si>
    <t>EXTENSION  DE COBERTURA   EN RESPONSABILIAD CIVIL EXTRACONTRACTUAL CUANDO EL VEHICULO NO ESTA SIENDO CONDUCIDO</t>
  </si>
  <si>
    <t>Queda expresamente declardo y convenido  que en caso de que las partes, accesorios  o piezas  necesarias para una reparacion o reemplazo, no se encontraren en el comercio locasl  de repuestos, la aseguradora adaelantara los tramites  necesaraio ante el almacen, la distribuidora o la representante  en colombia para obtener la importacion de los mismos.</t>
  </si>
  <si>
    <t>INEXISTENCIA DE PARTES EN EL MERCADO</t>
  </si>
  <si>
    <r>
      <rPr>
        <b/>
        <sz val="11"/>
        <rFont val="Arial"/>
        <family val="2"/>
      </rPr>
      <t>NO RESTRICCION  DE AMPARO O APLICACION DE GARANTIAS</t>
    </r>
    <r>
      <rPr>
        <sz val="11"/>
        <rFont val="Arial"/>
        <family val="2"/>
      </rPr>
      <t>:</t>
    </r>
  </si>
  <si>
    <t xml:space="preserve">Queda expresamente declarado y convenido que por el tipo, clase, modelo, uso o antiguedad, la aseguradora  acepta el otorgamiento  de cobertura para la totalidad del  parque automotor  de propiedad y/o bajo responsabilidad del asegurado, inclusive los que ingresen con posterioridad dentro de la vigencia de la poliza, sin aplicacion de restricciones de coberturas y/o por  cualquier otro aspecto.    </t>
  </si>
  <si>
    <t xml:space="preserve">CLÁUSULA DE APLICACIÓN DE CONDICIONES PARTICULARES
</t>
  </si>
  <si>
    <t xml:space="preserve"> No obstante lo establecido en las condiciones generales de la póliza ó de sus anexos, se deja constancia que los hechos cometidos por movimientos subversivos o terroristas, incluyendo los eventos de guerra, rebelión, sedición, revolución, insurrección, usurpación ó toma del poder militar serán considerados dentro de esta cobertura.  Se cubren los daños o perjuicios a terceros , causados por o a consecuencia de asonada según su definición en el código penal, Motín o Conmoción civil o popular, huelgas, conflictos colectivos de trabajo, suspensión de hecho de labores; actos mal intencionado de terceros  que incluyen actos de cualquier naturaleza cometidos por movimientos subversivos.  Se hace constar que  estas coberturas se extienden a cubrir los daños que se causen mediante el uso de cohetes, misiles y proyectiles  en general, sean estos fabricados mediante el uso de tecnología especializadas en armas de este tipo, o a partir de elementos adaptados  para tal propósito, tales como cilindros, tubos, recipientes o cualquier otro elemento que inicialmente  hayan sido diseñados para un propósito diferente. Los daños ocasionados por estos eventos, deben ser indemnizados directamente por la aseguradora sin exigencia al asegurado de reclamarle al estado u organo competente que lo represente. La cobertura se extiende a amparar las perdidas o danos como consecuencia de un accidente por cualesquiera de los eventos antes mencionados cuando los vehiculos esten siendo conducidos o se encuentren en un sitio de estacionamiento. </t>
  </si>
  <si>
    <t xml:space="preserve"> ASONADA, MOTIN, CONMOCION CIVIL O POPULAR, HUELGA, CONFLICTOS COLECTIVOS DE TRABAJO, ACTOS MAL INTENCIONADOS DE TERCEROS, INCLUYENDO LOS ACTOS TERRORISTAS Y DE MOVIMIENTOS SUBVERSIVOS</t>
  </si>
  <si>
    <t xml:space="preserve"> El oferente mediante esta clausula  acepta indemnizar  el costo de la  elaboracion de los avisos, letreros y similares con que cuenten los vehiculos de propiedad o bajo responsabilidad del ASEGURADO,  y que los danos sean como consecuencia  de un evento amparado en la poliza.</t>
  </si>
  <si>
    <t xml:space="preserve">La aseguradora acepta realizar un ajuste  trimestral de los valores asegaurados para los vehiculos amparados, de acuerdo a los envios de Fasecolda, efectuando el correspondient cobro o devolucion  de prima a prorrata. En caso de no realizar el ajuste , la aseguradora indemnizara a valor caratula, si la diferencia  entre el valor asegurado ( caratula )  y el nuevo valor establecio en el envio de la Guia comercail de Fasecolda , es menor o igual al 15%., en caso contrario  procedera a efectuar la devolucion de la prima respectiva a partir de la fecha del envio  de fasecolda donde figura el nuevo valor comercial.    </t>
  </si>
  <si>
    <t>03021080</t>
  </si>
  <si>
    <t>Codigo SOAT</t>
  </si>
  <si>
    <r>
      <rPr>
        <b/>
        <sz val="11"/>
        <rFont val="Arial"/>
        <family val="2"/>
      </rPr>
      <t xml:space="preserve">AVISOS Y LETREROS: </t>
    </r>
  </si>
  <si>
    <r>
      <rPr>
        <b/>
        <sz val="11"/>
        <rFont val="Arial"/>
        <family val="2"/>
      </rPr>
      <t xml:space="preserve">CLAUSULAS DE AJUSTE DE VALORES ASEGURADOS TRIMESTRALMENTE; </t>
    </r>
  </si>
  <si>
    <t xml:space="preserve"> Claims Made, 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Queda entendido y acordado que se excluyen los procesos, investigaciones y/o reclamos en curso, notificados a los funcionarios y/o la entidad, previo al inicio de la vigencia y aquellos previamente notificados y/o reclamados a una póliza anterior.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</si>
  <si>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 xml:space="preserve"> Los detallados en el formulario publicado por la entidad</t>
  </si>
  <si>
    <t>Desde octubre 29 del 2017.</t>
  </si>
  <si>
    <t xml:space="preserve"> MIEMBROS DE JUNTA DIRECTIVA</t>
  </si>
  <si>
    <t>DIRECTIVOS DE LA INSTITUCION TOMADORA</t>
  </si>
  <si>
    <t>Sublimitado a $30.000.000 por evento y persona y $150.000.000 en el agregado anual</t>
  </si>
  <si>
    <t xml:space="preserve"> $30.000.000 por evento y $150.000.000 en el agregado anual, el cual se encuentra dentro de la suma asegurada anual. Sin deducible en esta cobertura. </t>
  </si>
  <si>
    <t xml:space="preserve"> SE AMPARA FALTA GRAVISIMAS CONTEMPLADAS EN LA LEY 1952 DE 2019 CUANDO SEAN COMETIDOS SIN DOLO</t>
  </si>
  <si>
    <t>SOLO GASTOS DE DEFENSA,  LIMITE $10.000.000 POR EVENTO Y  $20.000.000 POR VIGENCIA</t>
  </si>
  <si>
    <t xml:space="preserve">COBERTURA PARA MULTAS </t>
  </si>
  <si>
    <t>Desde las 00:00 horas del 30 de Septiembre de 2026 Hasta las 24:00 del 10 de Julio de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</si>
</sst>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6" formatCode="&quot;$&quot;\ #,##0;[Red]\-&quot;$&quot;\ #,##0"/>
    <numFmt numFmtId="41" formatCode="_-* #,##0_-;\-* #,##0_-;_-* &quot;-&quot;_-;_-@_-"/>
    <numFmt numFmtId="44" formatCode="_-&quot;$&quot;\ * #,##0.00_-;\-&quot;$&quot;\ * #,##0.00_-;_-&quot;$&quot;\ * &quot;-&quot;??_-;_-@_-"/>
    <numFmt numFmtId="43" formatCode="_-* #,##0.00_-;\-* #,##0.00_-;_-* &quot;-&quot;??_-;_-@_-"/>
    <numFmt numFmtId="164" formatCode="&quot;$&quot;\ #,##0_);[Red]\(&quot;$&quot;\ #,##0\)"/>
    <numFmt numFmtId="165" formatCode="_(&quot;$&quot;\ * #,##0_);_(&quot;$&quot;\ * \(#,##0\);_(&quot;$&quot;\ * &quot;-&quot;_);_(@_)"/>
    <numFmt numFmtId="166" formatCode="_(* #,##0_);_(* \(#,##0\);_(* &quot;-&quot;_);_(@_)"/>
    <numFmt numFmtId="167" formatCode="_(&quot;$&quot;\ * #,##0.00_);_(&quot;$&quot;\ * \(#,##0.00\);_(&quot;$&quot;\ * &quot;-&quot;??_);_(@_)"/>
    <numFmt numFmtId="168" formatCode="_(* #,##0.00_);_(* \(#,##0.00\);_(* &quot;-&quot;??_);_(@_)"/>
    <numFmt numFmtId="169" formatCode="#,##0.00\ &quot;€&quot;;[Red]\-#,##0.00\ &quot;€&quot;"/>
    <numFmt numFmtId="170" formatCode="_-* #,##0.00\ &quot;€&quot;_-;\-* #,##0.00\ &quot;€&quot;_-;_-* &quot;-&quot;??\ &quot;€&quot;_-;_-@_-"/>
    <numFmt numFmtId="171" formatCode="_-* #,##0.00\ _€_-;\-* #,##0.00\ _€_-;_-* &quot;-&quot;??\ _€_-;_-@_-"/>
    <numFmt numFmtId="172" formatCode="_ * #,##0.00_ ;_ * \-#,##0.00_ ;_ * &quot;-&quot;??_ ;_ @_ "/>
    <numFmt numFmtId="173" formatCode="_-* #,##0_-;\-* #,##0_-;_-* \-_-;_-@_-"/>
    <numFmt numFmtId="174" formatCode="&quot;$ &quot;#,##0"/>
    <numFmt numFmtId="175" formatCode="_(* #,##0.00_);_(* \(#,##0.00\);_(* \-??_);_(@_)"/>
    <numFmt numFmtId="176" formatCode="&quot;$&quot;\ #,##0"/>
    <numFmt numFmtId="177" formatCode="_ [$€-2]\ * #,##0.00_ ;_ [$€-2]\ * \-#,##0.00_ ;_ [$€-2]\ * &quot;-&quot;??_ "/>
    <numFmt numFmtId="178" formatCode="[$$-240A]\ #,##0"/>
    <numFmt numFmtId="179" formatCode="dd\-mm\-yy;@"/>
    <numFmt numFmtId="180" formatCode="_ * #,##0_ ;_ * \-#,##0_ ;_ * &quot;-&quot;??_ ;_ @_ "/>
    <numFmt numFmtId="181" formatCode="d/mm/yyyy;@"/>
    <numFmt numFmtId="182" formatCode="dd/mm/yyyy;@"/>
    <numFmt numFmtId="183" formatCode="_([$$-240A]\ * #,##0_);_([$$-240A]\ * \(#,##0\);_([$$-240A]\ * &quot;-&quot;??_);_(@_)"/>
    <numFmt numFmtId="184" formatCode="0.00000"/>
    <numFmt numFmtId="185" formatCode="_(&quot;$&quot;* #,##0.00_);_(&quot;$&quot;* \(#,##0.00\);_(&quot;$&quot;* &quot;-&quot;??_);_(@_)"/>
    <numFmt numFmtId="186" formatCode="_(* #,##0_);_(* \(#,##0\);_(* &quot;-&quot;??_);_(@_)"/>
    <numFmt numFmtId="187" formatCode="_(* #,##0_);_(* \(#,##0\);_(* \-??_);_(@_)"/>
    <numFmt numFmtId="188" formatCode="#,##0.0000000"/>
    <numFmt numFmtId="189" formatCode="#,##0.0000"/>
    <numFmt numFmtId="190" formatCode="#,##0.0"/>
    <numFmt numFmtId="191" formatCode="_-* #,##0.00&quot; Pts&quot;_-;\-* #,##0.00&quot; Pts&quot;_-;_-* \-??&quot; Pts&quot;_-;_-@_-"/>
    <numFmt numFmtId="192" formatCode="[$-240A]d&quot; de &quot;mmmm&quot; de &quot;yyyy;@"/>
    <numFmt numFmtId="193" formatCode="[$₹-445]\ #,##0"/>
    <numFmt numFmtId="194" formatCode="#,##0\ _€"/>
    <numFmt numFmtId="195" formatCode="&quot;$&quot;#,##0;\-&quot;$&quot;#,##0"/>
    <numFmt numFmtId="196" formatCode="_-&quot;$&quot;* #,##0_-;\-&quot;$&quot;* #,##0_-;_-&quot;$&quot;* &quot;-&quot;??_-;_-@_-"/>
    <numFmt numFmtId="197" formatCode="_-&quot;$&quot;* #,##0.00_-;\-&quot;$&quot;* #,##0.00_-;_-&quot;$&quot;* &quot;-&quot;??_-;_-@_-"/>
    <numFmt numFmtId="198" formatCode="_ &quot;$&quot;\ * #,##0.00_ ;_ &quot;$&quot;\ * \-#,##0.00_ ;_ &quot;$&quot;\ * &quot;-&quot;??_ ;_ @_ "/>
    <numFmt numFmtId="199" formatCode="_-* #,##0\ _€_-;\-* #,##0\ _€_-;_-* &quot;-&quot;\ _€_-;_-@_-"/>
    <numFmt numFmtId="200" formatCode="_-[$€-2]* #,##0.00_-;\-[$€-2]* #,##0.00_-;_-[$€-2]* \-??_-"/>
    <numFmt numFmtId="201" formatCode="_-* #,##0.00_-;\-* #,##0.00_-;_-* \-??_-;_-@_-"/>
    <numFmt numFmtId="202" formatCode="_ * #,##0.00_ ;_ * \-#,##0.00_ ;_ * \-??_ ;_ @_ "/>
    <numFmt numFmtId="203" formatCode="_ &quot;$ &quot;* #,##0.00_ ;_ &quot;$ &quot;* \-#,##0.00_ ;_ &quot;$ &quot;* \-??_ ;_ @_ "/>
    <numFmt numFmtId="204" formatCode="_-\$* #,##0.00_-;&quot;-$&quot;* #,##0.00_-;_-\$* \-??_-;_-@_-"/>
    <numFmt numFmtId="205" formatCode="_-[$€-2]* #,##0.00_-;\-[$€-2]* #,##0.00_-;_-[$€-2]* &quot;-&quot;??_-"/>
    <numFmt numFmtId="206" formatCode="_-* #,##0.00\ _F_-;\-* #,##0.00\ _F_-;_-* &quot;-&quot;??\ _F_-;_-@_-"/>
    <numFmt numFmtId="207" formatCode="_-&quot;$&quot;\ * #,##0_-;\-&quot;$&quot;\ * #,##0_-;_-&quot;$&quot;\ * &quot;-&quot;??_-;_-@_-"/>
    <numFmt numFmtId="208" formatCode="&quot;$&quot;\ #,##0.00"/>
  </numFmts>
  <fonts count="133" x14ac:knownFonts="1">
    <font>
      <sz val="10"/>
      <name val="Arial"/>
    </font>
    <font>
      <sz val="11"/>
      <color indexed="8"/>
      <name val="Calibri"/>
      <family val="2"/>
    </font>
    <font>
      <sz val="11"/>
      <color indexed="8"/>
      <name val="Calibri"/>
      <family val="2"/>
    </font>
    <font>
      <sz val="11"/>
      <color indexed="8"/>
      <name val="Calibri"/>
      <family val="2"/>
    </font>
    <font>
      <sz val="10"/>
      <name val="Arial"/>
      <family val="2"/>
    </font>
    <font>
      <b/>
      <sz val="16"/>
      <name val="Arial Narrow"/>
      <family val="2"/>
    </font>
    <font>
      <sz val="16"/>
      <name val="Arial Narrow"/>
      <family val="2"/>
    </font>
    <font>
      <b/>
      <sz val="10"/>
      <name val="Arial Narrow"/>
      <family val="2"/>
    </font>
    <font>
      <b/>
      <sz val="18"/>
      <name val="Arial Narrow"/>
      <family val="2"/>
    </font>
    <font>
      <sz val="14"/>
      <name val="Arial Narrow"/>
      <family val="2"/>
    </font>
    <font>
      <b/>
      <sz val="14"/>
      <name val="Arial Narrow"/>
      <family val="2"/>
    </font>
    <font>
      <sz val="14"/>
      <name val="Arial"/>
      <family val="2"/>
    </font>
    <font>
      <sz val="9"/>
      <name val="Arial"/>
      <family val="2"/>
    </font>
    <font>
      <sz val="10"/>
      <name val="Arial"/>
      <family val="2"/>
    </font>
    <font>
      <sz val="12"/>
      <name val="Arial"/>
      <family val="2"/>
    </font>
    <font>
      <b/>
      <sz val="12"/>
      <name val="Arial"/>
      <family val="2"/>
    </font>
    <font>
      <b/>
      <sz val="11"/>
      <name val="Arial"/>
      <family val="2"/>
    </font>
    <font>
      <b/>
      <i/>
      <sz val="14"/>
      <name val="Arial"/>
      <family val="2"/>
    </font>
    <font>
      <b/>
      <sz val="10"/>
      <name val="Times New Roman"/>
      <family val="1"/>
    </font>
    <font>
      <sz val="11"/>
      <name val="Arial"/>
      <family val="2"/>
    </font>
    <font>
      <b/>
      <i/>
      <sz val="11"/>
      <name val="Arial"/>
      <family val="2"/>
    </font>
    <font>
      <sz val="14"/>
      <color indexed="17"/>
      <name val="Arial Narrow"/>
      <family val="2"/>
    </font>
    <font>
      <b/>
      <sz val="10"/>
      <name val="Arial"/>
      <family val="2"/>
    </font>
    <font>
      <sz val="10"/>
      <name val="Arial"/>
      <family val="2"/>
    </font>
    <font>
      <b/>
      <u/>
      <sz val="12"/>
      <name val="Arial"/>
      <family val="2"/>
    </font>
    <font>
      <sz val="11"/>
      <color indexed="8"/>
      <name val="Calibri"/>
      <family val="2"/>
    </font>
    <font>
      <b/>
      <sz val="12"/>
      <name val="Century Gothic"/>
      <family val="2"/>
    </font>
    <font>
      <sz val="10"/>
      <name val="Century Gothic"/>
      <family val="2"/>
    </font>
    <font>
      <b/>
      <sz val="11"/>
      <name val="Century Gothic"/>
      <family val="2"/>
    </font>
    <font>
      <sz val="11"/>
      <name val="Century Gothic"/>
      <family val="2"/>
    </font>
    <font>
      <b/>
      <sz val="12"/>
      <name val="Arial Narrow"/>
      <family val="2"/>
    </font>
    <font>
      <b/>
      <sz val="12"/>
      <color indexed="8"/>
      <name val="Arial"/>
      <family val="2"/>
    </font>
    <font>
      <sz val="12"/>
      <color indexed="8"/>
      <name val="Arial"/>
      <family val="2"/>
    </font>
    <font>
      <sz val="12"/>
      <color indexed="10"/>
      <name val="Arial"/>
      <family val="2"/>
    </font>
    <font>
      <b/>
      <sz val="9"/>
      <name val="Arial"/>
      <family val="2"/>
    </font>
    <font>
      <sz val="10"/>
      <name val="Arial"/>
      <family val="2"/>
    </font>
    <font>
      <sz val="10"/>
      <name val="Arial Narrow"/>
      <family val="2"/>
    </font>
    <font>
      <sz val="8"/>
      <name val="Arial Narrow"/>
      <family val="2"/>
    </font>
    <font>
      <b/>
      <sz val="10"/>
      <color indexed="10"/>
      <name val="Calibri"/>
      <family val="2"/>
    </font>
    <font>
      <sz val="11"/>
      <color indexed="18"/>
      <name val="Calibri"/>
      <family val="2"/>
    </font>
    <font>
      <sz val="10"/>
      <color indexed="8"/>
      <name val="Arial"/>
      <family val="2"/>
    </font>
    <font>
      <b/>
      <sz val="10"/>
      <color indexed="8"/>
      <name val="Arial"/>
      <family val="2"/>
    </font>
    <font>
      <sz val="10"/>
      <color indexed="10"/>
      <name val="Arial"/>
      <family val="2"/>
    </font>
    <font>
      <b/>
      <sz val="10"/>
      <color indexed="10"/>
      <name val="Arial"/>
      <family val="2"/>
    </font>
    <font>
      <b/>
      <sz val="12"/>
      <color indexed="10"/>
      <name val="Arial"/>
      <family val="2"/>
    </font>
    <font>
      <b/>
      <sz val="12"/>
      <color indexed="10"/>
      <name val="Century Gothic"/>
      <family val="2"/>
    </font>
    <font>
      <b/>
      <sz val="11"/>
      <color indexed="8"/>
      <name val="Arial"/>
      <family val="2"/>
    </font>
    <font>
      <sz val="11"/>
      <color indexed="8"/>
      <name val="Arial"/>
      <family val="2"/>
    </font>
    <font>
      <sz val="14"/>
      <color indexed="10"/>
      <name val="Arial"/>
      <family val="2"/>
    </font>
    <font>
      <sz val="12"/>
      <name val="Arial Narrow"/>
      <family val="2"/>
    </font>
    <font>
      <sz val="12"/>
      <color indexed="8"/>
      <name val="Arial Narrow"/>
      <family val="2"/>
    </font>
    <font>
      <b/>
      <sz val="12"/>
      <color indexed="8"/>
      <name val="Arial Narrow"/>
      <family val="2"/>
    </font>
    <font>
      <b/>
      <i/>
      <sz val="12"/>
      <name val="Arial"/>
      <family val="2"/>
    </font>
    <font>
      <b/>
      <i/>
      <sz val="10"/>
      <name val="Arial"/>
      <family val="2"/>
    </font>
    <font>
      <b/>
      <i/>
      <sz val="8"/>
      <name val="Arial"/>
      <family val="2"/>
    </font>
    <font>
      <i/>
      <sz val="10"/>
      <name val="Arial"/>
      <family val="2"/>
    </font>
    <font>
      <b/>
      <sz val="16"/>
      <color indexed="8"/>
      <name val="Arial Narrow"/>
      <family val="2"/>
    </font>
    <font>
      <sz val="14"/>
      <color indexed="8"/>
      <name val="Arial"/>
      <family val="2"/>
    </font>
    <font>
      <b/>
      <sz val="12"/>
      <color indexed="9"/>
      <name val="Century Gothic"/>
      <family val="2"/>
    </font>
    <font>
      <sz val="10"/>
      <color indexed="9"/>
      <name val="Arial"/>
      <family val="2"/>
    </font>
    <font>
      <sz val="12"/>
      <color indexed="10"/>
      <name val="Arial Narrow"/>
      <family val="2"/>
    </font>
    <font>
      <b/>
      <sz val="11"/>
      <color indexed="10"/>
      <name val="Century Gothic"/>
      <family val="2"/>
    </font>
    <font>
      <b/>
      <sz val="12"/>
      <color indexed="10"/>
      <name val="Arial Narrow"/>
      <family val="2"/>
    </font>
    <font>
      <b/>
      <sz val="11"/>
      <color indexed="10"/>
      <name val="Arial"/>
      <family val="2"/>
    </font>
    <font>
      <sz val="11"/>
      <color indexed="10"/>
      <name val="Arial"/>
      <family val="2"/>
    </font>
    <font>
      <sz val="11"/>
      <color indexed="9"/>
      <name val="Calibri"/>
      <family val="2"/>
    </font>
    <font>
      <sz val="11"/>
      <color indexed="17"/>
      <name val="Calibri"/>
      <family val="2"/>
    </font>
    <font>
      <b/>
      <sz val="11"/>
      <color indexed="9"/>
      <name val="Calibri"/>
      <family val="2"/>
    </font>
    <font>
      <sz val="11"/>
      <color indexed="62"/>
      <name val="Calibri"/>
      <family val="2"/>
    </font>
    <font>
      <sz val="11"/>
      <color indexed="20"/>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1"/>
      <color indexed="10"/>
      <name val="Calibri"/>
      <family val="2"/>
    </font>
    <font>
      <b/>
      <sz val="11"/>
      <color indexed="62"/>
      <name val="Calibri"/>
      <family val="2"/>
    </font>
    <font>
      <sz val="11"/>
      <color indexed="19"/>
      <name val="Calibri"/>
      <family val="2"/>
    </font>
    <font>
      <b/>
      <sz val="18"/>
      <color indexed="62"/>
      <name val="Cambria"/>
      <family val="2"/>
    </font>
    <font>
      <b/>
      <sz val="15"/>
      <color indexed="62"/>
      <name val="Calibri"/>
      <family val="2"/>
    </font>
    <font>
      <b/>
      <sz val="13"/>
      <color indexed="62"/>
      <name val="Calibri"/>
      <family val="2"/>
    </font>
    <font>
      <sz val="10"/>
      <name val="Arial"/>
      <family val="2"/>
    </font>
    <font>
      <b/>
      <sz val="11"/>
      <color indexed="52"/>
      <name val="Calibri"/>
      <family val="2"/>
    </font>
    <font>
      <sz val="11"/>
      <color indexed="52"/>
      <name val="Calibri"/>
      <family val="2"/>
    </font>
    <font>
      <b/>
      <sz val="11"/>
      <color indexed="56"/>
      <name val="Calibri"/>
      <family val="2"/>
    </font>
    <font>
      <sz val="11"/>
      <color indexed="60"/>
      <name val="Calibri"/>
      <family val="2"/>
    </font>
    <font>
      <b/>
      <sz val="18"/>
      <color indexed="56"/>
      <name val="Cambria"/>
      <family val="2"/>
    </font>
    <font>
      <b/>
      <sz val="15"/>
      <color indexed="56"/>
      <name val="Calibri"/>
      <family val="2"/>
    </font>
    <font>
      <b/>
      <sz val="13"/>
      <color indexed="56"/>
      <name val="Calibri"/>
      <family val="2"/>
    </font>
    <font>
      <sz val="10"/>
      <name val="Comic Sans MS"/>
      <family val="4"/>
    </font>
    <font>
      <u/>
      <sz val="10"/>
      <color indexed="12"/>
      <name val="Arial"/>
      <family val="2"/>
    </font>
    <font>
      <b/>
      <u/>
      <sz val="11"/>
      <name val="Arial"/>
      <family val="2"/>
    </font>
    <font>
      <sz val="10"/>
      <name val="Arial"/>
      <family val="2"/>
    </font>
    <font>
      <b/>
      <i/>
      <sz val="12"/>
      <name val="Arial Narrow"/>
      <family val="2"/>
    </font>
    <font>
      <b/>
      <i/>
      <sz val="12"/>
      <color indexed="8"/>
      <name val="Arial"/>
      <family val="2"/>
    </font>
    <font>
      <i/>
      <sz val="12"/>
      <name val="Arial Narrow"/>
      <family val="2"/>
    </font>
    <font>
      <i/>
      <sz val="12"/>
      <color indexed="8"/>
      <name val="Arial Narrow"/>
      <family val="2"/>
    </font>
    <font>
      <b/>
      <i/>
      <sz val="12"/>
      <color indexed="8"/>
      <name val="Arial Narrow"/>
      <family val="2"/>
    </font>
    <font>
      <sz val="11"/>
      <color indexed="8"/>
      <name val="Calibri"/>
      <family val="2"/>
    </font>
    <font>
      <b/>
      <sz val="11"/>
      <color indexed="8"/>
      <name val="Calibri"/>
      <family val="2"/>
    </font>
    <font>
      <sz val="12"/>
      <color indexed="8"/>
      <name val="Arial"/>
      <family val="2"/>
    </font>
    <font>
      <sz val="14"/>
      <color indexed="8"/>
      <name val="Arial Narrow"/>
      <family val="2"/>
    </font>
    <font>
      <b/>
      <sz val="10"/>
      <color indexed="10"/>
      <name val="Arial"/>
      <family val="2"/>
    </font>
    <font>
      <sz val="10"/>
      <color indexed="10"/>
      <name val="Arial"/>
      <family val="2"/>
    </font>
    <font>
      <sz val="10"/>
      <color indexed="10"/>
      <name val="Arial"/>
      <family val="2"/>
    </font>
    <font>
      <sz val="10"/>
      <color indexed="8"/>
      <name val="Arial"/>
      <family val="2"/>
    </font>
    <font>
      <b/>
      <sz val="10"/>
      <color indexed="9"/>
      <name val="Calibri"/>
      <family val="2"/>
    </font>
    <font>
      <b/>
      <sz val="11"/>
      <color indexed="10"/>
      <name val="Century Gothic"/>
      <family val="2"/>
    </font>
    <font>
      <b/>
      <sz val="12"/>
      <color indexed="10"/>
      <name val="Arial Narrow"/>
      <family val="2"/>
    </font>
    <font>
      <sz val="11"/>
      <name val="Calibri"/>
      <family val="2"/>
    </font>
    <font>
      <b/>
      <sz val="10"/>
      <color indexed="9"/>
      <name val="Arial"/>
      <family val="2"/>
    </font>
    <font>
      <b/>
      <sz val="10"/>
      <color indexed="10"/>
      <name val="Arial Narrow"/>
      <family val="2"/>
    </font>
    <font>
      <b/>
      <sz val="12"/>
      <color indexed="10"/>
      <name val="Arial"/>
      <family val="2"/>
    </font>
    <font>
      <b/>
      <sz val="18"/>
      <color indexed="10"/>
      <name val="Arial Narrow"/>
      <family val="2"/>
    </font>
    <font>
      <b/>
      <sz val="14"/>
      <color indexed="10"/>
      <name val="Arial Narrow"/>
      <family val="2"/>
    </font>
    <font>
      <sz val="12"/>
      <color indexed="8"/>
      <name val="Arial Narrow"/>
      <family val="2"/>
    </font>
    <font>
      <b/>
      <sz val="12"/>
      <color indexed="8"/>
      <name val="Arial Narrow"/>
      <family val="2"/>
    </font>
    <font>
      <b/>
      <sz val="15"/>
      <name val="Calibri"/>
      <family val="2"/>
    </font>
    <font>
      <b/>
      <sz val="15"/>
      <color indexed="8"/>
      <name val="Calibri"/>
      <family val="2"/>
    </font>
    <font>
      <b/>
      <sz val="12"/>
      <color indexed="10"/>
      <name val="Arial Narrow"/>
      <family val="2"/>
    </font>
    <font>
      <b/>
      <sz val="15"/>
      <color indexed="10"/>
      <name val="Arial"/>
      <family val="2"/>
    </font>
    <font>
      <sz val="10"/>
      <name val="Arial"/>
      <family val="2"/>
      <charset val="1"/>
    </font>
    <font>
      <b/>
      <sz val="12"/>
      <color indexed="9"/>
      <name val="Arial"/>
      <family val="2"/>
    </font>
    <font>
      <b/>
      <sz val="10"/>
      <color indexed="9"/>
      <name val="Arial"/>
      <family val="2"/>
    </font>
    <font>
      <b/>
      <i/>
      <sz val="12"/>
      <color indexed="9"/>
      <name val="Arial"/>
      <family val="2"/>
    </font>
    <font>
      <b/>
      <sz val="10"/>
      <color indexed="60"/>
      <name val="Arial"/>
      <family val="2"/>
    </font>
    <font>
      <b/>
      <u/>
      <sz val="10"/>
      <name val="Arial"/>
      <family val="2"/>
    </font>
    <font>
      <sz val="11"/>
      <color indexed="9"/>
      <name val="Arial"/>
      <family val="2"/>
    </font>
    <font>
      <b/>
      <sz val="11"/>
      <color indexed="9"/>
      <name val="Arial"/>
      <family val="2"/>
    </font>
    <font>
      <sz val="11"/>
      <color indexed="9"/>
      <name val="Arial"/>
      <family val="2"/>
    </font>
    <font>
      <sz val="11"/>
      <color theme="1"/>
      <name val="Calibri"/>
      <family val="2"/>
    </font>
    <font>
      <u/>
      <sz val="11"/>
      <color theme="10"/>
      <name val="Calibri"/>
      <family val="2"/>
    </font>
    <font>
      <sz val="12"/>
      <color theme="1"/>
      <name val="Arial"/>
      <family val="2"/>
    </font>
    <font>
      <b/>
      <sz val="12"/>
      <color theme="0"/>
      <name val="Arial"/>
      <family val="2"/>
    </font>
  </fonts>
  <fills count="6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bgColor indexed="42"/>
      </patternFill>
    </fill>
    <fill>
      <patternFill patternType="solid">
        <fgColor indexed="29"/>
        <bgColor indexed="45"/>
      </patternFill>
    </fill>
    <fill>
      <patternFill patternType="solid">
        <fgColor indexed="26"/>
        <bgColor indexed="43"/>
      </patternFill>
    </fill>
    <fill>
      <patternFill patternType="solid">
        <fgColor indexed="31"/>
        <bgColor indexed="27"/>
      </patternFill>
    </fill>
    <fill>
      <patternFill patternType="solid">
        <fgColor indexed="42"/>
        <bgColor indexed="44"/>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3"/>
        <bgColor indexed="26"/>
      </patternFill>
    </fill>
    <fill>
      <patternFill patternType="solid">
        <fgColor indexed="45"/>
        <bgColor indexed="46"/>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5"/>
        <bgColor indexed="23"/>
      </patternFill>
    </fill>
    <fill>
      <patternFill patternType="solid">
        <fgColor indexed="50"/>
        <bgColor indexed="1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9"/>
        <bgColor indexed="26"/>
      </patternFill>
    </fill>
    <fill>
      <patternFill patternType="solid">
        <fgColor indexed="55"/>
      </patternFill>
    </fill>
    <fill>
      <patternFill patternType="solid">
        <fgColor indexed="55"/>
        <bgColor indexed="23"/>
      </patternFill>
    </fill>
    <fill>
      <patternFill patternType="solid">
        <fgColor indexed="48"/>
        <bgColor indexed="62"/>
      </patternFill>
    </fill>
    <fill>
      <patternFill patternType="solid">
        <fgColor indexed="54"/>
        <bgColor indexed="23"/>
      </patternFill>
    </fill>
    <fill>
      <patternFill patternType="solid">
        <fgColor indexed="49"/>
        <bgColor indexed="40"/>
      </patternFill>
    </fill>
    <fill>
      <patternFill patternType="solid">
        <fgColor indexed="10"/>
        <bgColor indexed="60"/>
      </patternFill>
    </fill>
    <fill>
      <patternFill patternType="solid">
        <fgColor indexed="46"/>
        <bgColor indexed="45"/>
      </patternFill>
    </fill>
    <fill>
      <patternFill patternType="solid">
        <fgColor indexed="43"/>
      </patternFill>
    </fill>
    <fill>
      <patternFill patternType="solid">
        <fgColor indexed="26"/>
      </patternFill>
    </fill>
    <fill>
      <patternFill patternType="solid">
        <fgColor indexed="22"/>
        <bgColor indexed="31"/>
      </patternFill>
    </fill>
    <fill>
      <patternFill patternType="solid">
        <fgColor indexed="9"/>
        <bgColor indexed="64"/>
      </patternFill>
    </fill>
    <fill>
      <patternFill patternType="solid">
        <fgColor indexed="31"/>
        <bgColor indexed="64"/>
      </patternFill>
    </fill>
    <fill>
      <patternFill patternType="solid">
        <fgColor indexed="22"/>
        <bgColor indexed="64"/>
      </patternFill>
    </fill>
    <fill>
      <patternFill patternType="solid">
        <fgColor indexed="31"/>
        <bgColor indexed="26"/>
      </patternFill>
    </fill>
    <fill>
      <patternFill patternType="solid">
        <fgColor indexed="22"/>
        <bgColor indexed="26"/>
      </patternFill>
    </fill>
    <fill>
      <patternFill patternType="solid">
        <fgColor indexed="56"/>
        <bgColor indexed="64"/>
      </patternFill>
    </fill>
    <fill>
      <patternFill patternType="solid">
        <fgColor indexed="27"/>
        <bgColor indexed="64"/>
      </patternFill>
    </fill>
    <fill>
      <patternFill patternType="solid">
        <fgColor indexed="13"/>
        <bgColor indexed="64"/>
      </patternFill>
    </fill>
    <fill>
      <patternFill patternType="solid">
        <fgColor indexed="31"/>
        <bgColor indexed="31"/>
      </patternFill>
    </fill>
    <fill>
      <patternFill patternType="solid">
        <fgColor indexed="27"/>
        <bgColor indexed="26"/>
      </patternFill>
    </fill>
    <fill>
      <patternFill patternType="solid">
        <fgColor indexed="44"/>
        <bgColor indexed="64"/>
      </patternFill>
    </fill>
    <fill>
      <patternFill patternType="solid">
        <fgColor indexed="56"/>
        <bgColor indexed="26"/>
      </patternFill>
    </fill>
    <fill>
      <patternFill patternType="solid">
        <fgColor indexed="30"/>
        <bgColor indexed="64"/>
      </patternFill>
    </fill>
    <fill>
      <patternFill patternType="solid">
        <fgColor indexed="30"/>
        <bgColor indexed="26"/>
      </patternFill>
    </fill>
    <fill>
      <patternFill patternType="solid">
        <fgColor indexed="47"/>
        <bgColor indexed="64"/>
      </patternFill>
    </fill>
    <fill>
      <patternFill patternType="solid">
        <fgColor indexed="30"/>
        <bgColor indexed="31"/>
      </patternFill>
    </fill>
    <fill>
      <patternFill patternType="solid">
        <fgColor theme="0"/>
        <bgColor indexed="64"/>
      </patternFill>
    </fill>
    <fill>
      <patternFill patternType="solid">
        <fgColor theme="0"/>
        <bgColor indexed="26"/>
      </patternFill>
    </fill>
    <fill>
      <patternFill patternType="solid">
        <fgColor theme="0" tint="-0.14999847407452621"/>
        <bgColor indexed="64"/>
      </patternFill>
    </fill>
    <fill>
      <patternFill patternType="solid">
        <fgColor rgb="FF0070C0"/>
        <bgColor indexed="64"/>
      </patternFill>
    </fill>
  </fills>
  <borders count="16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48"/>
      </bottom>
      <diagonal/>
    </border>
    <border>
      <left/>
      <right/>
      <top/>
      <bottom style="thick">
        <color indexed="42"/>
      </bottom>
      <diagonal/>
    </border>
    <border>
      <left/>
      <right/>
      <top/>
      <bottom style="medium">
        <color indexed="42"/>
      </bottom>
      <diagonal/>
    </border>
    <border>
      <left/>
      <right/>
      <top style="thin">
        <color indexed="62"/>
      </top>
      <bottom style="double">
        <color indexed="62"/>
      </bottom>
      <diagonal/>
    </border>
    <border>
      <left/>
      <right/>
      <top style="thin">
        <color indexed="48"/>
      </top>
      <bottom style="double">
        <color indexed="48"/>
      </bottom>
      <diagonal/>
    </border>
    <border>
      <left style="medium">
        <color indexed="8"/>
      </left>
      <right/>
      <top/>
      <bottom/>
      <diagonal/>
    </border>
    <border>
      <left/>
      <right style="medium">
        <color indexed="8"/>
      </right>
      <top/>
      <bottom/>
      <diagonal/>
    </border>
    <border>
      <left style="medium">
        <color indexed="8"/>
      </left>
      <right/>
      <top style="thin">
        <color indexed="8"/>
      </top>
      <bottom/>
      <diagonal/>
    </border>
    <border>
      <left/>
      <right style="medium">
        <color indexed="8"/>
      </right>
      <top style="thin">
        <color indexed="8"/>
      </top>
      <bottom/>
      <diagonal/>
    </border>
    <border>
      <left style="medium">
        <color indexed="8"/>
      </left>
      <right/>
      <top/>
      <bottom style="thin">
        <color indexed="8"/>
      </bottom>
      <diagonal/>
    </border>
    <border>
      <left/>
      <right style="medium">
        <color indexed="8"/>
      </right>
      <top/>
      <bottom style="thin">
        <color indexed="8"/>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8"/>
      </left>
      <right style="thin">
        <color indexed="64"/>
      </right>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bottom/>
      <diagonal/>
    </border>
    <border>
      <left style="thin">
        <color indexed="64"/>
      </left>
      <right style="thin">
        <color indexed="64"/>
      </right>
      <top style="thin">
        <color indexed="8"/>
      </top>
      <bottom/>
      <diagonal/>
    </border>
    <border>
      <left style="thin">
        <color indexed="64"/>
      </left>
      <right style="thin">
        <color indexed="64"/>
      </right>
      <top/>
      <bottom/>
      <diagonal/>
    </border>
    <border>
      <left style="thin">
        <color indexed="64"/>
      </left>
      <right style="thin">
        <color indexed="8"/>
      </right>
      <top style="thin">
        <color indexed="8"/>
      </top>
      <bottom/>
      <diagonal/>
    </border>
    <border>
      <left style="thin">
        <color indexed="64"/>
      </left>
      <right style="thin">
        <color indexed="8"/>
      </right>
      <top/>
      <bottom/>
      <diagonal/>
    </border>
    <border>
      <left/>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right/>
      <top style="thin">
        <color indexed="64"/>
      </top>
      <bottom style="thin">
        <color indexed="64"/>
      </bottom>
      <diagonal/>
    </border>
    <border>
      <left/>
      <right style="thin">
        <color indexed="64"/>
      </right>
      <top/>
      <bottom/>
      <diagonal/>
    </border>
    <border>
      <left/>
      <right style="thin">
        <color indexed="8"/>
      </right>
      <top/>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hair">
        <color indexed="8"/>
      </right>
      <top/>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hair">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8"/>
      </left>
      <right style="medium">
        <color indexed="64"/>
      </right>
      <top/>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8"/>
      </top>
      <bottom style="thin">
        <color indexed="8"/>
      </bottom>
      <diagonal/>
    </border>
    <border>
      <left/>
      <right style="medium">
        <color indexed="64"/>
      </right>
      <top style="thin">
        <color indexed="8"/>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8"/>
      </left>
      <right style="medium">
        <color indexed="64"/>
      </right>
      <top style="thin">
        <color indexed="8"/>
      </top>
      <bottom/>
      <diagonal/>
    </border>
    <border>
      <left/>
      <right style="thin">
        <color indexed="8"/>
      </right>
      <top/>
      <bottom style="thin">
        <color indexed="64"/>
      </bottom>
      <diagonal/>
    </border>
    <border>
      <left style="thin">
        <color indexed="8"/>
      </left>
      <right style="medium">
        <color indexed="64"/>
      </right>
      <top/>
      <bottom style="thin">
        <color indexed="64"/>
      </bottom>
      <diagonal/>
    </border>
    <border>
      <left style="thin">
        <color indexed="8"/>
      </left>
      <right style="thin">
        <color indexed="8"/>
      </right>
      <top style="thin">
        <color indexed="64"/>
      </top>
      <bottom/>
      <diagonal/>
    </border>
    <border>
      <left style="thin">
        <color indexed="8"/>
      </left>
      <right style="medium">
        <color indexed="64"/>
      </right>
      <top style="thin">
        <color indexed="64"/>
      </top>
      <bottom/>
      <diagonal/>
    </border>
    <border>
      <left/>
      <right style="thin">
        <color indexed="8"/>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double">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double">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8"/>
      </right>
      <top style="thin">
        <color indexed="8"/>
      </top>
      <bottom style="thin">
        <color indexed="8"/>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bottom style="thin">
        <color indexed="8"/>
      </bottom>
      <diagonal/>
    </border>
    <border>
      <left style="thin">
        <color indexed="64"/>
      </left>
      <right/>
      <top style="medium">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double">
        <color indexed="64"/>
      </bottom>
      <diagonal/>
    </border>
    <border>
      <left/>
      <right style="double">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8"/>
      </right>
      <top/>
      <bottom style="medium">
        <color indexed="64"/>
      </bottom>
      <diagonal/>
    </border>
    <border>
      <left style="thin">
        <color indexed="8"/>
      </left>
      <right/>
      <top/>
      <bottom style="medium">
        <color indexed="64"/>
      </bottom>
      <diagonal/>
    </border>
    <border>
      <left style="thin">
        <color indexed="8"/>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8"/>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style="thin">
        <color indexed="8"/>
      </left>
      <right style="thin">
        <color indexed="64"/>
      </right>
      <top style="medium">
        <color indexed="64"/>
      </top>
      <bottom/>
      <diagonal/>
    </border>
    <border>
      <left style="thin">
        <color indexed="8"/>
      </left>
      <right style="medium">
        <color indexed="64"/>
      </right>
      <top style="medium">
        <color indexed="64"/>
      </top>
      <bottom/>
      <diagonal/>
    </border>
  </borders>
  <cellStyleXfs count="2129">
    <xf numFmtId="0" fontId="0" fillId="0" borderId="0" applyNumberFormat="0" applyFill="0" applyBorder="0" applyAlignment="0" applyProtection="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2" fillId="8" borderId="0" applyNumberFormat="0" applyBorder="0" applyAlignment="0" applyProtection="0"/>
    <xf numFmtId="0" fontId="2" fillId="2" borderId="0" applyNumberFormat="0" applyBorder="0" applyAlignment="0" applyProtection="0"/>
    <xf numFmtId="0" fontId="1" fillId="2" borderId="0" applyNumberFormat="0" applyBorder="0" applyAlignment="0" applyProtection="0"/>
    <xf numFmtId="0" fontId="1" fillId="8" borderId="0" applyNumberFormat="0" applyBorder="0" applyAlignment="0" applyProtection="0"/>
    <xf numFmtId="0" fontId="2"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 fillId="9"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4"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2"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 fillId="11"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 fillId="12" borderId="0" applyNumberFormat="0" applyBorder="0" applyAlignment="0" applyProtection="0"/>
    <xf numFmtId="0" fontId="2" fillId="6"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2"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1" fillId="10"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5" borderId="0" applyNumberFormat="0" applyBorder="0" applyAlignment="0" applyProtection="0"/>
    <xf numFmtId="0" fontId="1" fillId="13" borderId="0" applyNumberFormat="0" applyBorder="0" applyAlignment="0" applyProtection="0"/>
    <xf numFmtId="0" fontId="1" fillId="16"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 fillId="13" borderId="0" applyNumberFormat="0" applyBorder="0" applyAlignment="0" applyProtection="0"/>
    <xf numFmtId="0" fontId="1" fillId="12" borderId="0" applyNumberFormat="0" applyBorder="0" applyAlignment="0" applyProtection="0"/>
    <xf numFmtId="0" fontId="2"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 fillId="9" borderId="0" applyNumberFormat="0" applyBorder="0" applyAlignment="0" applyProtection="0"/>
    <xf numFmtId="0" fontId="2" fillId="14"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2"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 fillId="17" borderId="0" applyNumberFormat="0" applyBorder="0" applyAlignment="0" applyProtection="0"/>
    <xf numFmtId="0" fontId="2" fillId="15" borderId="0" applyNumberFormat="0" applyBorder="0" applyAlignment="0" applyProtection="0"/>
    <xf numFmtId="0" fontId="1" fillId="15" borderId="0" applyNumberFormat="0" applyBorder="0" applyAlignment="0" applyProtection="0"/>
    <xf numFmtId="0" fontId="1" fillId="17" borderId="0" applyNumberFormat="0" applyBorder="0" applyAlignment="0" applyProtection="0"/>
    <xf numFmtId="0" fontId="2"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 fillId="18"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1" fillId="18"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 fillId="13" borderId="0" applyNumberFormat="0" applyBorder="0" applyAlignment="0" applyProtection="0"/>
    <xf numFmtId="0" fontId="1" fillId="12" borderId="0" applyNumberFormat="0" applyBorder="0" applyAlignment="0" applyProtection="0"/>
    <xf numFmtId="0" fontId="2"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 fillId="10" borderId="0" applyNumberFormat="0" applyBorder="0" applyAlignment="0" applyProtection="0"/>
    <xf numFmtId="0" fontId="2" fillId="16" borderId="0" applyNumberFormat="0" applyBorder="0" applyAlignment="0" applyProtection="0"/>
    <xf numFmtId="0" fontId="1" fillId="16" borderId="0" applyNumberFormat="0" applyBorder="0" applyAlignment="0" applyProtection="0"/>
    <xf numFmtId="0" fontId="1" fillId="10" borderId="0" applyNumberFormat="0" applyBorder="0" applyAlignment="0" applyProtection="0"/>
    <xf numFmtId="0" fontId="2"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65" fillId="19" borderId="0" applyNumberFormat="0" applyBorder="0" applyAlignment="0" applyProtection="0"/>
    <xf numFmtId="0" fontId="65" fillId="14" borderId="0" applyNumberFormat="0" applyBorder="0" applyAlignment="0" applyProtection="0"/>
    <xf numFmtId="0" fontId="65" fillId="15" borderId="0" applyNumberFormat="0" applyBorder="0" applyAlignment="0" applyProtection="0"/>
    <xf numFmtId="0" fontId="65" fillId="20" borderId="0" applyNumberFormat="0" applyBorder="0" applyAlignment="0" applyProtection="0"/>
    <xf numFmtId="0" fontId="65" fillId="21" borderId="0" applyNumberFormat="0" applyBorder="0" applyAlignment="0" applyProtection="0"/>
    <xf numFmtId="0" fontId="65" fillId="22" borderId="0" applyNumberFormat="0" applyBorder="0" applyAlignment="0" applyProtection="0"/>
    <xf numFmtId="0" fontId="65" fillId="12" borderId="0" applyNumberFormat="0" applyBorder="0" applyAlignment="0" applyProtection="0"/>
    <xf numFmtId="0" fontId="65" fillId="19" borderId="0" applyNumberFormat="0" applyBorder="0" applyAlignment="0" applyProtection="0"/>
    <xf numFmtId="0" fontId="65" fillId="19" borderId="0" applyNumberFormat="0" applyBorder="0" applyAlignment="0" applyProtection="0"/>
    <xf numFmtId="0" fontId="65" fillId="19" borderId="0" applyNumberFormat="0" applyBorder="0" applyAlignment="0" applyProtection="0"/>
    <xf numFmtId="0" fontId="65" fillId="23" borderId="0" applyNumberFormat="0" applyBorder="0" applyAlignment="0" applyProtection="0"/>
    <xf numFmtId="0" fontId="65" fillId="14" borderId="0" applyNumberFormat="0" applyBorder="0" applyAlignment="0" applyProtection="0"/>
    <xf numFmtId="0" fontId="65" fillId="14" borderId="0" applyNumberFormat="0" applyBorder="0" applyAlignment="0" applyProtection="0"/>
    <xf numFmtId="0" fontId="65" fillId="14" borderId="0" applyNumberFormat="0" applyBorder="0" applyAlignment="0" applyProtection="0"/>
    <xf numFmtId="0" fontId="65" fillId="24" borderId="0" applyNumberFormat="0" applyBorder="0" applyAlignment="0" applyProtection="0"/>
    <xf numFmtId="0" fontId="65" fillId="15" borderId="0" applyNumberFormat="0" applyBorder="0" applyAlignment="0" applyProtection="0"/>
    <xf numFmtId="0" fontId="65" fillId="15" borderId="0" applyNumberFormat="0" applyBorder="0" applyAlignment="0" applyProtection="0"/>
    <xf numFmtId="0" fontId="65" fillId="15" borderId="0" applyNumberFormat="0" applyBorder="0" applyAlignment="0" applyProtection="0"/>
    <xf numFmtId="0" fontId="65" fillId="18" borderId="0" applyNumberFormat="0" applyBorder="0" applyAlignment="0" applyProtection="0"/>
    <xf numFmtId="0" fontId="65" fillId="20" borderId="0" applyNumberFormat="0" applyBorder="0" applyAlignment="0" applyProtection="0"/>
    <xf numFmtId="0" fontId="65" fillId="20" borderId="0" applyNumberFormat="0" applyBorder="0" applyAlignment="0" applyProtection="0"/>
    <xf numFmtId="0" fontId="65" fillId="20" borderId="0" applyNumberFormat="0" applyBorder="0" applyAlignment="0" applyProtection="0"/>
    <xf numFmtId="0" fontId="65" fillId="12" borderId="0" applyNumberFormat="0" applyBorder="0" applyAlignment="0" applyProtection="0"/>
    <xf numFmtId="0" fontId="65" fillId="21" borderId="0" applyNumberFormat="0" applyBorder="0" applyAlignment="0" applyProtection="0"/>
    <xf numFmtId="0" fontId="65" fillId="21" borderId="0" applyNumberFormat="0" applyBorder="0" applyAlignment="0" applyProtection="0"/>
    <xf numFmtId="0" fontId="65" fillId="21" borderId="0" applyNumberFormat="0" applyBorder="0" applyAlignment="0" applyProtection="0"/>
    <xf numFmtId="0" fontId="65" fillId="9" borderId="0" applyNumberFormat="0" applyBorder="0" applyAlignment="0" applyProtection="0"/>
    <xf numFmtId="0" fontId="65" fillId="22" borderId="0" applyNumberFormat="0" applyBorder="0" applyAlignment="0" applyProtection="0"/>
    <xf numFmtId="0" fontId="65" fillId="22" borderId="0" applyNumberFormat="0" applyBorder="0" applyAlignment="0" applyProtection="0"/>
    <xf numFmtId="0" fontId="65" fillId="22" borderId="0" applyNumberFormat="0" applyBorder="0" applyAlignment="0" applyProtection="0"/>
    <xf numFmtId="0" fontId="65" fillId="25" borderId="0" applyNumberFormat="0" applyBorder="0" applyAlignment="0" applyProtection="0"/>
    <xf numFmtId="0" fontId="65" fillId="26" borderId="0" applyNumberFormat="0" applyBorder="0" applyAlignment="0" applyProtection="0"/>
    <xf numFmtId="0" fontId="65" fillId="27" borderId="0" applyNumberFormat="0" applyBorder="0" applyAlignment="0" applyProtection="0"/>
    <xf numFmtId="0" fontId="65" fillId="20" borderId="0" applyNumberFormat="0" applyBorder="0" applyAlignment="0" applyProtection="0"/>
    <xf numFmtId="0" fontId="65" fillId="21" borderId="0" applyNumberFormat="0" applyBorder="0" applyAlignment="0" applyProtection="0"/>
    <xf numFmtId="0" fontId="65" fillId="28" borderId="0" applyNumberFormat="0" applyBorder="0" applyAlignment="0" applyProtection="0"/>
    <xf numFmtId="0" fontId="69" fillId="3" borderId="0" applyNumberFormat="0" applyBorder="0" applyAlignment="0" applyProtection="0"/>
    <xf numFmtId="0" fontId="66" fillId="12" borderId="0" applyNumberFormat="0" applyBorder="0" applyAlignment="0" applyProtection="0"/>
    <xf numFmtId="0" fontId="66" fillId="4" borderId="0" applyNumberFormat="0" applyBorder="0" applyAlignment="0" applyProtection="0"/>
    <xf numFmtId="0" fontId="66" fillId="4" borderId="0" applyNumberFormat="0" applyBorder="0" applyAlignment="0" applyProtection="0"/>
    <xf numFmtId="0" fontId="66" fillId="4" borderId="0" applyNumberFormat="0" applyBorder="0" applyAlignment="0" applyProtection="0"/>
    <xf numFmtId="0" fontId="81" fillId="29" borderId="1" applyNumberFormat="0" applyAlignment="0" applyProtection="0"/>
    <xf numFmtId="0" fontId="74" fillId="30" borderId="1" applyNumberFormat="0" applyAlignment="0" applyProtection="0"/>
    <xf numFmtId="0" fontId="74" fillId="30" borderId="1" applyNumberFormat="0" applyAlignment="0" applyProtection="0"/>
    <xf numFmtId="0" fontId="81" fillId="29" borderId="1" applyNumberFormat="0" applyAlignment="0" applyProtection="0"/>
    <xf numFmtId="0" fontId="81" fillId="29" borderId="1" applyNumberFormat="0" applyAlignment="0" applyProtection="0"/>
    <xf numFmtId="0" fontId="81" fillId="29" borderId="1" applyNumberFormat="0" applyAlignment="0" applyProtection="0"/>
    <xf numFmtId="0" fontId="81" fillId="29" borderId="1" applyNumberFormat="0" applyAlignment="0" applyProtection="0"/>
    <xf numFmtId="0" fontId="67" fillId="32" borderId="2" applyNumberFormat="0" applyAlignment="0" applyProtection="0"/>
    <xf numFmtId="0" fontId="67" fillId="31" borderId="2" applyNumberFormat="0" applyAlignment="0" applyProtection="0"/>
    <xf numFmtId="0" fontId="67" fillId="31" borderId="2" applyNumberFormat="0" applyAlignment="0" applyProtection="0"/>
    <xf numFmtId="0" fontId="67" fillId="31" borderId="2" applyNumberFormat="0" applyAlignment="0" applyProtection="0"/>
    <xf numFmtId="0" fontId="71" fillId="0" borderId="4" applyNumberFormat="0" applyFill="0" applyAlignment="0" applyProtection="0"/>
    <xf numFmtId="0" fontId="82" fillId="0" borderId="3" applyNumberFormat="0" applyFill="0" applyAlignment="0" applyProtection="0"/>
    <xf numFmtId="0" fontId="82" fillId="0" borderId="3" applyNumberFormat="0" applyFill="0" applyAlignment="0" applyProtection="0"/>
    <xf numFmtId="0" fontId="82" fillId="0" borderId="3" applyNumberFormat="0" applyFill="0" applyAlignment="0" applyProtection="0"/>
    <xf numFmtId="0" fontId="75"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65" fillId="33" borderId="0" applyNumberFormat="0" applyBorder="0" applyAlignment="0" applyProtection="0"/>
    <xf numFmtId="0" fontId="65" fillId="25" borderId="0" applyNumberFormat="0" applyBorder="0" applyAlignment="0" applyProtection="0"/>
    <xf numFmtId="0" fontId="65" fillId="25" borderId="0" applyNumberFormat="0" applyBorder="0" applyAlignment="0" applyProtection="0"/>
    <xf numFmtId="0" fontId="65" fillId="25" borderId="0" applyNumberFormat="0" applyBorder="0" applyAlignment="0" applyProtection="0"/>
    <xf numFmtId="0" fontId="65" fillId="23" borderId="0" applyNumberFormat="0" applyBorder="0" applyAlignment="0" applyProtection="0"/>
    <xf numFmtId="0" fontId="65" fillId="26" borderId="0" applyNumberFormat="0" applyBorder="0" applyAlignment="0" applyProtection="0"/>
    <xf numFmtId="0" fontId="65" fillId="26" borderId="0" applyNumberFormat="0" applyBorder="0" applyAlignment="0" applyProtection="0"/>
    <xf numFmtId="0" fontId="65" fillId="26" borderId="0" applyNumberFormat="0" applyBorder="0" applyAlignment="0" applyProtection="0"/>
    <xf numFmtId="0" fontId="65" fillId="24" borderId="0" applyNumberFormat="0" applyBorder="0" applyAlignment="0" applyProtection="0"/>
    <xf numFmtId="0" fontId="65" fillId="27" borderId="0" applyNumberFormat="0" applyBorder="0" applyAlignment="0" applyProtection="0"/>
    <xf numFmtId="0" fontId="65" fillId="27" borderId="0" applyNumberFormat="0" applyBorder="0" applyAlignment="0" applyProtection="0"/>
    <xf numFmtId="0" fontId="65" fillId="27" borderId="0" applyNumberFormat="0" applyBorder="0" applyAlignment="0" applyProtection="0"/>
    <xf numFmtId="0" fontId="65" fillId="34" borderId="0" applyNumberFormat="0" applyBorder="0" applyAlignment="0" applyProtection="0"/>
    <xf numFmtId="0" fontId="65" fillId="20" borderId="0" applyNumberFormat="0" applyBorder="0" applyAlignment="0" applyProtection="0"/>
    <xf numFmtId="0" fontId="65" fillId="20" borderId="0" applyNumberFormat="0" applyBorder="0" applyAlignment="0" applyProtection="0"/>
    <xf numFmtId="0" fontId="65" fillId="20" borderId="0" applyNumberFormat="0" applyBorder="0" applyAlignment="0" applyProtection="0"/>
    <xf numFmtId="0" fontId="65" fillId="35" borderId="0" applyNumberFormat="0" applyBorder="0" applyAlignment="0" applyProtection="0"/>
    <xf numFmtId="0" fontId="65" fillId="21" borderId="0" applyNumberFormat="0" applyBorder="0" applyAlignment="0" applyProtection="0"/>
    <xf numFmtId="0" fontId="65" fillId="21" borderId="0" applyNumberFormat="0" applyBorder="0" applyAlignment="0" applyProtection="0"/>
    <xf numFmtId="0" fontId="65" fillId="21" borderId="0" applyNumberFormat="0" applyBorder="0" applyAlignment="0" applyProtection="0"/>
    <xf numFmtId="0" fontId="65" fillId="36" borderId="0" applyNumberFormat="0" applyBorder="0" applyAlignment="0" applyProtection="0"/>
    <xf numFmtId="0" fontId="65" fillId="28" borderId="0" applyNumberFormat="0" applyBorder="0" applyAlignment="0" applyProtection="0"/>
    <xf numFmtId="0" fontId="65" fillId="28" borderId="0" applyNumberFormat="0" applyBorder="0" applyAlignment="0" applyProtection="0"/>
    <xf numFmtId="0" fontId="65" fillId="28" borderId="0" applyNumberFormat="0" applyBorder="0" applyAlignment="0" applyProtection="0"/>
    <xf numFmtId="0" fontId="68" fillId="17" borderId="1" applyNumberFormat="0" applyAlignment="0" applyProtection="0"/>
    <xf numFmtId="0" fontId="68" fillId="17" borderId="1" applyNumberFormat="0" applyAlignment="0" applyProtection="0"/>
    <xf numFmtId="0" fontId="68" fillId="7" borderId="1" applyNumberFormat="0" applyAlignment="0" applyProtection="0"/>
    <xf numFmtId="0" fontId="68" fillId="7" borderId="1" applyNumberFormat="0" applyAlignment="0" applyProtection="0"/>
    <xf numFmtId="0" fontId="68" fillId="7" borderId="1" applyNumberFormat="0" applyAlignment="0" applyProtection="0"/>
    <xf numFmtId="0" fontId="68" fillId="7" borderId="1" applyNumberFormat="0" applyAlignment="0" applyProtection="0"/>
    <xf numFmtId="0" fontId="1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2"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2"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2"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7" fontId="13" fillId="0" borderId="0" applyNumberFormat="0" applyFont="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177"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5" fontId="4" fillId="0" borderId="0" applyFont="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5" fontId="4" fillId="0" borderId="0" applyFont="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5" fontId="4" fillId="0" borderId="0" applyFont="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177" fontId="4" fillId="0" borderId="0" applyNumberFormat="0" applyFont="0" applyFill="0" applyBorder="0" applyAlignment="0" applyProtection="0"/>
    <xf numFmtId="200" fontId="4" fillId="0" borderId="0" applyFill="0" applyBorder="0" applyAlignment="0" applyProtection="0"/>
    <xf numFmtId="177" fontId="4" fillId="0" borderId="0" applyFont="0" applyFill="0" applyBorder="0" applyAlignment="0" applyProtection="0"/>
    <xf numFmtId="205" fontId="4" fillId="0" borderId="0" applyFont="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5" fontId="4" fillId="0" borderId="0" applyFont="0" applyFill="0" applyBorder="0" applyAlignment="0" applyProtection="0"/>
    <xf numFmtId="200" fontId="4" fillId="0" borderId="0" applyFill="0" applyBorder="0" applyAlignment="0" applyProtection="0"/>
    <xf numFmtId="177" fontId="88" fillId="0" borderId="0" applyFont="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200" fontId="4" fillId="0" borderId="0" applyFill="0" applyBorder="0" applyAlignment="0" applyProtection="0"/>
    <xf numFmtId="175" fontId="2" fillId="0" borderId="0"/>
    <xf numFmtId="175" fontId="1" fillId="0" borderId="0"/>
    <xf numFmtId="0" fontId="2" fillId="0" borderId="0"/>
    <xf numFmtId="0" fontId="1" fillId="0" borderId="0"/>
    <xf numFmtId="0" fontId="72" fillId="0" borderId="0" applyNumberFormat="0" applyFill="0" applyBorder="0" applyAlignment="0" applyProtection="0"/>
    <xf numFmtId="0" fontId="86" fillId="0" borderId="5" applyNumberFormat="0" applyFill="0" applyAlignment="0" applyProtection="0"/>
    <xf numFmtId="0" fontId="87" fillId="0" borderId="6" applyNumberFormat="0" applyFill="0" applyAlignment="0" applyProtection="0"/>
    <xf numFmtId="0" fontId="83" fillId="0" borderId="7" applyNumberFormat="0" applyFill="0" applyAlignment="0" applyProtection="0"/>
    <xf numFmtId="0" fontId="130"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69" fillId="37" borderId="0" applyNumberFormat="0" applyBorder="0" applyAlignment="0" applyProtection="0"/>
    <xf numFmtId="0" fontId="69" fillId="3" borderId="0" applyNumberFormat="0" applyBorder="0" applyAlignment="0" applyProtection="0"/>
    <xf numFmtId="0" fontId="69" fillId="3" borderId="0" applyNumberFormat="0" applyBorder="0" applyAlignment="0" applyProtection="0"/>
    <xf numFmtId="0" fontId="69" fillId="3" borderId="0" applyNumberFormat="0" applyBorder="0" applyAlignment="0" applyProtection="0"/>
    <xf numFmtId="175" fontId="23" fillId="0" borderId="0" applyFill="0" applyBorder="0" applyAlignment="0" applyProtection="0"/>
    <xf numFmtId="166"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97" fillId="0" borderId="0" applyFont="0" applyFill="0" applyBorder="0" applyAlignment="0" applyProtection="0"/>
    <xf numFmtId="173" fontId="23" fillId="0" borderId="0" applyFill="0" applyBorder="0" applyAlignment="0" applyProtection="0"/>
    <xf numFmtId="173" fontId="4" fillId="0" borderId="0" applyFill="0" applyBorder="0" applyAlignment="0" applyProtection="0"/>
    <xf numFmtId="41" fontId="4"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 fillId="0" borderId="0" applyFont="0" applyFill="0" applyBorder="0" applyAlignment="0" applyProtection="0"/>
    <xf numFmtId="172"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171" fontId="2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2" fillId="0" borderId="0" applyFont="0" applyFill="0" applyBorder="0" applyAlignment="0" applyProtection="0"/>
    <xf numFmtId="171" fontId="1" fillId="0" borderId="0" applyFont="0" applyFill="0" applyBorder="0" applyAlignment="0" applyProtection="0"/>
    <xf numFmtId="171" fontId="4"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71" fontId="2" fillId="0" borderId="0" applyFont="0" applyFill="0" applyBorder="0" applyAlignment="0" applyProtection="0"/>
    <xf numFmtId="171" fontId="1" fillId="0" borderId="0" applyFont="0" applyFill="0" applyBorder="0" applyAlignment="0" applyProtection="0"/>
    <xf numFmtId="171" fontId="4" fillId="0" borderId="0" applyFont="0" applyFill="0" applyBorder="0" applyAlignment="0" applyProtection="0"/>
    <xf numFmtId="171"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2"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2" fillId="0" borderId="0" applyFont="0" applyFill="0" applyBorder="0" applyAlignment="0" applyProtection="0"/>
    <xf numFmtId="171"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171" fontId="1" fillId="0" borderId="0" applyFont="0" applyFill="0" applyBorder="0" applyAlignment="0" applyProtection="0"/>
    <xf numFmtId="43" fontId="4" fillId="0" borderId="0" applyFont="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43" fontId="4" fillId="0" borderId="0" applyFont="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172" fontId="4" fillId="0" borderId="0" applyFont="0" applyFill="0" applyBorder="0" applyAlignment="0" applyProtection="0"/>
    <xf numFmtId="201"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9" fontId="4" fillId="0" borderId="0" applyFont="0" applyFill="0" applyBorder="0" applyAlignment="0" applyProtection="0"/>
    <xf numFmtId="43"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43" fontId="4" fillId="0" borderId="0" applyFont="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43" fontId="4" fillId="0" borderId="0" applyFont="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43" fontId="4" fillId="0" borderId="0" applyFont="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201" fontId="4" fillId="0" borderId="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201"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4" fillId="0" borderId="0" applyFont="0" applyFill="0" applyBorder="0" applyAlignment="0" applyProtection="0"/>
    <xf numFmtId="171" fontId="1" fillId="0" borderId="0" applyFont="0" applyFill="0" applyBorder="0" applyAlignment="0" applyProtection="0"/>
    <xf numFmtId="184" fontId="13" fillId="0" borderId="0" applyFill="0" applyBorder="0" applyAlignment="0" applyProtection="0"/>
    <xf numFmtId="168" fontId="97" fillId="0" borderId="0" applyFont="0" applyFill="0" applyBorder="0" applyAlignment="0" applyProtection="0"/>
    <xf numFmtId="168" fontId="97" fillId="0" borderId="0" applyFont="0" applyFill="0" applyBorder="0" applyAlignment="0" applyProtection="0"/>
    <xf numFmtId="168"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199" fontId="4" fillId="0" borderId="0" applyFont="0" applyFill="0" applyBorder="0" applyAlignment="0" applyProtection="0"/>
    <xf numFmtId="168" fontId="97" fillId="0" borderId="0" applyFont="0" applyFill="0" applyBorder="0" applyAlignment="0" applyProtection="0"/>
    <xf numFmtId="43" fontId="97" fillId="0" borderId="0" applyFont="0" applyFill="0" applyBorder="0" applyAlignment="0" applyProtection="0"/>
    <xf numFmtId="199" fontId="4" fillId="0" borderId="0" applyFont="0" applyFill="0" applyBorder="0" applyAlignment="0" applyProtection="0"/>
    <xf numFmtId="171" fontId="4" fillId="0" borderId="0" applyFont="0" applyFill="0" applyBorder="0" applyAlignment="0" applyProtection="0"/>
    <xf numFmtId="43" fontId="97" fillId="0" borderId="0" applyFont="0" applyFill="0" applyBorder="0" applyAlignment="0" applyProtection="0"/>
    <xf numFmtId="199" fontId="4" fillId="0" borderId="0" applyFont="0" applyFill="0" applyBorder="0" applyAlignment="0" applyProtection="0"/>
    <xf numFmtId="168" fontId="97" fillId="0" borderId="0" applyFont="0" applyFill="0" applyBorder="0" applyAlignment="0" applyProtection="0"/>
    <xf numFmtId="168" fontId="97" fillId="0" borderId="0" applyFont="0" applyFill="0" applyBorder="0" applyAlignment="0" applyProtection="0"/>
    <xf numFmtId="168" fontId="97" fillId="0" borderId="0" applyFont="0" applyFill="0" applyBorder="0" applyAlignment="0" applyProtection="0"/>
    <xf numFmtId="43" fontId="97" fillId="0" borderId="0" applyFont="0" applyFill="0" applyBorder="0" applyAlignment="0" applyProtection="0"/>
    <xf numFmtId="171" fontId="1" fillId="0" borderId="0" applyFont="0" applyFill="0" applyBorder="0" applyAlignment="0" applyProtection="0"/>
    <xf numFmtId="43" fontId="97" fillId="0" borderId="0" applyFont="0" applyFill="0" applyBorder="0" applyAlignment="0" applyProtection="0"/>
    <xf numFmtId="43" fontId="1" fillId="0" borderId="0" applyFont="0" applyFill="0" applyBorder="0" applyAlignment="0" applyProtection="0"/>
    <xf numFmtId="168" fontId="97" fillId="0" borderId="0" applyFont="0" applyFill="0" applyBorder="0" applyAlignment="0" applyProtection="0"/>
    <xf numFmtId="43" fontId="97" fillId="0" borderId="0" applyFont="0" applyFill="0" applyBorder="0" applyAlignment="0" applyProtection="0"/>
    <xf numFmtId="171" fontId="1" fillId="0" borderId="0" applyFont="0" applyFill="0" applyBorder="0" applyAlignment="0" applyProtection="0"/>
    <xf numFmtId="43" fontId="97" fillId="0" borderId="0" applyFont="0" applyFill="0" applyBorder="0" applyAlignment="0" applyProtection="0"/>
    <xf numFmtId="171" fontId="97" fillId="0" borderId="0" applyFont="0" applyFill="0" applyBorder="0" applyAlignment="0" applyProtection="0"/>
    <xf numFmtId="43" fontId="1" fillId="0" borderId="0" applyFont="0" applyFill="0" applyBorder="0" applyAlignment="0" applyProtection="0"/>
    <xf numFmtId="184" fontId="4" fillId="0" borderId="0" applyFill="0" applyBorder="0" applyAlignment="0" applyProtection="0"/>
    <xf numFmtId="171" fontId="1" fillId="0" borderId="0" applyFont="0" applyFill="0" applyBorder="0" applyAlignment="0" applyProtection="0"/>
    <xf numFmtId="171" fontId="4" fillId="0" borderId="0" applyFont="0" applyFill="0" applyBorder="0" applyAlignment="0" applyProtection="0"/>
    <xf numFmtId="43" fontId="1" fillId="0" borderId="0" applyFont="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172" fontId="4" fillId="0" borderId="0" applyFont="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202" fontId="4" fillId="0" borderId="0" applyFill="0" applyBorder="0" applyAlignment="0" applyProtection="0"/>
    <xf numFmtId="168" fontId="35"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178" fontId="1" fillId="0" borderId="0" applyFont="0" applyFill="0" applyBorder="0" applyAlignment="0" applyProtection="0"/>
    <xf numFmtId="171" fontId="4" fillId="0" borderId="0" applyFont="0" applyFill="0" applyBorder="0" applyAlignment="0" applyProtection="0"/>
    <xf numFmtId="165" fontId="40" fillId="0" borderId="0"/>
    <xf numFmtId="43" fontId="4" fillId="0" borderId="0" applyFont="0" applyFill="0" applyBorder="0" applyAlignment="0" applyProtection="0"/>
    <xf numFmtId="171" fontId="4" fillId="0" borderId="0" applyFont="0" applyFill="0" applyBorder="0" applyAlignment="0" applyProtection="0"/>
    <xf numFmtId="168" fontId="97" fillId="0" borderId="0" applyFont="0" applyFill="0" applyBorder="0" applyAlignment="0" applyProtection="0"/>
    <xf numFmtId="168" fontId="97" fillId="0" borderId="0" applyFont="0" applyFill="0" applyBorder="0" applyAlignment="0" applyProtection="0"/>
    <xf numFmtId="168" fontId="97" fillId="0" borderId="0" applyFont="0" applyFill="0" applyBorder="0" applyAlignment="0" applyProtection="0"/>
    <xf numFmtId="43" fontId="97" fillId="0" borderId="0" applyFont="0" applyFill="0" applyBorder="0" applyAlignment="0" applyProtection="0"/>
    <xf numFmtId="172" fontId="4" fillId="0" borderId="0" applyFont="0" applyFill="0" applyBorder="0" applyAlignment="0" applyProtection="0"/>
    <xf numFmtId="43" fontId="97" fillId="0" borderId="0" applyFont="0" applyFill="0" applyBorder="0" applyAlignment="0" applyProtection="0"/>
    <xf numFmtId="168" fontId="97" fillId="0" borderId="0" applyFont="0" applyFill="0" applyBorder="0" applyAlignment="0" applyProtection="0"/>
    <xf numFmtId="43" fontId="97" fillId="0" borderId="0" applyFont="0" applyFill="0" applyBorder="0" applyAlignment="0" applyProtection="0"/>
    <xf numFmtId="172" fontId="4" fillId="0" borderId="0" applyFont="0" applyFill="0" applyBorder="0" applyAlignment="0" applyProtection="0"/>
    <xf numFmtId="43" fontId="97"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172" fontId="4" fillId="0" borderId="0" applyFont="0" applyFill="0" applyBorder="0" applyAlignment="0" applyProtection="0"/>
    <xf numFmtId="175" fontId="4" fillId="0" borderId="0" applyFill="0" applyBorder="0" applyAlignment="0" applyProtection="0"/>
    <xf numFmtId="172" fontId="4" fillId="0" borderId="0" applyFont="0" applyFill="0" applyBorder="0" applyAlignment="0" applyProtection="0"/>
    <xf numFmtId="43" fontId="4" fillId="0" borderId="0" applyFont="0" applyFill="0" applyBorder="0" applyAlignment="0" applyProtection="0"/>
    <xf numFmtId="171" fontId="4" fillId="0" borderId="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4" fontId="91" fillId="0" borderId="0" applyFont="0" applyFill="0" applyBorder="0" applyAlignment="0" applyProtection="0"/>
    <xf numFmtId="165" fontId="4" fillId="0" borderId="0" applyFont="0" applyFill="0" applyBorder="0" applyAlignment="0" applyProtection="0"/>
    <xf numFmtId="204" fontId="4" fillId="0" borderId="0" applyFill="0" applyBorder="0" applyAlignment="0" applyProtection="0"/>
    <xf numFmtId="178" fontId="13"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1"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7" fontId="97" fillId="0" borderId="0" applyFont="0" applyFill="0" applyBorder="0" applyAlignment="0" applyProtection="0"/>
    <xf numFmtId="198" fontId="4" fillId="0" borderId="0" applyFont="0" applyFill="0" applyBorder="0" applyAlignment="0" applyProtection="0"/>
    <xf numFmtId="206"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205" fontId="1" fillId="0" borderId="0" applyFont="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5" fontId="1" fillId="0" borderId="0" applyFont="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7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67" fontId="97"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7" fontId="4" fillId="0" borderId="0" applyFont="0" applyFill="0" applyBorder="0" applyAlignment="0" applyProtection="0"/>
    <xf numFmtId="198" fontId="4" fillId="0" borderId="0" applyFont="0" applyFill="0" applyBorder="0" applyAlignment="0" applyProtection="0"/>
    <xf numFmtId="172"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70" fontId="35"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70"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6"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6"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7" fontId="1"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7" fontId="1"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7" fontId="4" fillId="0" borderId="0" applyFont="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203" fontId="4" fillId="0" borderId="0" applyFill="0" applyBorder="0" applyAlignment="0" applyProtection="0"/>
    <xf numFmtId="167" fontId="4" fillId="0" borderId="0" applyFont="0" applyFill="0" applyBorder="0" applyAlignment="0" applyProtection="0"/>
    <xf numFmtId="6" fontId="4" fillId="0" borderId="0" applyFont="0" applyFill="0" applyBorder="0" applyAlignment="0" applyProtection="0"/>
    <xf numFmtId="167" fontId="4" fillId="0" borderId="0" applyFont="0" applyFill="0" applyBorder="0" applyAlignment="0" applyProtection="0"/>
    <xf numFmtId="198" fontId="4" fillId="0" borderId="0" applyFont="0" applyFill="0" applyBorder="0" applyAlignment="0" applyProtection="0"/>
    <xf numFmtId="203" fontId="4" fillId="0" borderId="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85" fontId="13"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85"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44"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44"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204" fontId="4" fillId="0" borderId="0" applyFill="0" applyBorder="0" applyAlignment="0" applyProtection="0"/>
    <xf numFmtId="6" fontId="4" fillId="0" borderId="0" applyFont="0" applyFill="0" applyBorder="0" applyAlignment="0" applyProtection="0"/>
    <xf numFmtId="204" fontId="4" fillId="0" borderId="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41" fontId="4" fillId="0" borderId="0" applyFill="0" applyBorder="0" applyAlignment="0" applyProtection="0"/>
    <xf numFmtId="41" fontId="4" fillId="0" borderId="0" applyFill="0" applyBorder="0" applyAlignment="0" applyProtection="0"/>
    <xf numFmtId="167" fontId="1" fillId="0" borderId="0" applyFont="0" applyFill="0" applyBorder="0" applyAlignment="0" applyProtection="0"/>
    <xf numFmtId="167" fontId="40" fillId="0" borderId="0"/>
    <xf numFmtId="167" fontId="4" fillId="0" borderId="0" applyFont="0" applyFill="0" applyBorder="0" applyAlignment="0" applyProtection="0"/>
    <xf numFmtId="6" fontId="4" fillId="0" borderId="0" applyFont="0" applyFill="0" applyBorder="0" applyAlignment="0" applyProtection="0"/>
    <xf numFmtId="167"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97" fontId="4" fillId="0" borderId="0" applyFont="0" applyFill="0" applyBorder="0" applyAlignment="0" applyProtection="0"/>
    <xf numFmtId="6" fontId="4" fillId="0" borderId="0" applyFont="0" applyFill="0" applyBorder="0" applyAlignment="0" applyProtection="0"/>
    <xf numFmtId="167" fontId="4" fillId="0" borderId="0" applyFont="0" applyFill="0" applyBorder="0" applyAlignment="0" applyProtection="0"/>
    <xf numFmtId="195" fontId="4" fillId="0" borderId="0" applyFont="0" applyFill="0" applyBorder="0" applyAlignment="0" applyProtection="0"/>
    <xf numFmtId="198" fontId="1" fillId="0" borderId="0" applyFont="0" applyFill="0" applyBorder="0" applyAlignment="0" applyProtection="0"/>
    <xf numFmtId="167" fontId="4"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0" fontId="76" fillId="17" borderId="0" applyNumberFormat="0" applyBorder="0" applyAlignment="0" applyProtection="0"/>
    <xf numFmtId="0" fontId="84" fillId="38" borderId="0" applyNumberFormat="0" applyBorder="0" applyAlignment="0" applyProtection="0"/>
    <xf numFmtId="0" fontId="84" fillId="38" borderId="0" applyNumberFormat="0" applyBorder="0" applyAlignment="0" applyProtection="0"/>
    <xf numFmtId="0" fontId="84" fillId="38" borderId="0" applyNumberFormat="0" applyBorder="0" applyAlignment="0" applyProtection="0"/>
    <xf numFmtId="0" fontId="4" fillId="0" borderId="0"/>
    <xf numFmtId="0" fontId="129" fillId="0" borderId="0"/>
    <xf numFmtId="0" fontId="129" fillId="0" borderId="0"/>
    <xf numFmtId="0" fontId="129" fillId="0" borderId="0"/>
    <xf numFmtId="0" fontId="4" fillId="0" borderId="0"/>
    <xf numFmtId="0" fontId="129" fillId="0" borderId="0"/>
    <xf numFmtId="0" fontId="4" fillId="0" borderId="0"/>
    <xf numFmtId="0" fontId="80" fillId="0" borderId="0" applyNumberFormat="0" applyFill="0" applyBorder="0" applyAlignment="0" applyProtection="0"/>
    <xf numFmtId="0" fontId="4" fillId="0" borderId="0" applyNumberFormat="0" applyFill="0" applyBorder="0" applyAlignment="0" applyProtection="0"/>
    <xf numFmtId="0" fontId="4" fillId="0" borderId="0"/>
    <xf numFmtId="0" fontId="129" fillId="0" borderId="0"/>
    <xf numFmtId="0" fontId="129" fillId="0" borderId="0"/>
    <xf numFmtId="0" fontId="4" fillId="0" borderId="0"/>
    <xf numFmtId="0" fontId="4" fillId="0" borderId="0" applyNumberFormat="0" applyFill="0" applyBorder="0" applyAlignment="0" applyProtection="0"/>
    <xf numFmtId="0" fontId="4" fillId="0" borderId="0"/>
    <xf numFmtId="0" fontId="129" fillId="0" borderId="0"/>
    <xf numFmtId="0" fontId="4" fillId="0" borderId="0"/>
    <xf numFmtId="0" fontId="4" fillId="0" borderId="0"/>
    <xf numFmtId="0" fontId="4" fillId="0" borderId="0"/>
    <xf numFmtId="0" fontId="4" fillId="0" borderId="0"/>
    <xf numFmtId="0" fontId="4" fillId="0" borderId="0"/>
    <xf numFmtId="0" fontId="2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92"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13"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9" fillId="0" borderId="0"/>
    <xf numFmtId="0" fontId="4" fillId="0" borderId="0"/>
    <xf numFmtId="0" fontId="23" fillId="0" borderId="0"/>
    <xf numFmtId="0" fontId="13" fillId="0" borderId="0" applyNumberFormat="0" applyFill="0" applyBorder="0" applyAlignment="0" applyProtection="0"/>
    <xf numFmtId="0" fontId="4" fillId="0" borderId="0" applyNumberFormat="0" applyFill="0" applyBorder="0" applyAlignment="0" applyProtection="0"/>
    <xf numFmtId="0" fontId="129" fillId="0" borderId="0"/>
    <xf numFmtId="0" fontId="129" fillId="0" borderId="0"/>
    <xf numFmtId="0" fontId="4" fillId="0" borderId="0"/>
    <xf numFmtId="0" fontId="4" fillId="0" borderId="0"/>
    <xf numFmtId="0" fontId="129" fillId="0" borderId="0"/>
    <xf numFmtId="0" fontId="4" fillId="0" borderId="0"/>
    <xf numFmtId="0" fontId="4" fillId="0" borderId="0"/>
    <xf numFmtId="0" fontId="129" fillId="0" borderId="0"/>
    <xf numFmtId="0" fontId="129" fillId="0" borderId="0"/>
    <xf numFmtId="0" fontId="129" fillId="0" borderId="0"/>
    <xf numFmtId="0" fontId="4" fillId="0" borderId="0"/>
    <xf numFmtId="0" fontId="12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4" fillId="0" borderId="0"/>
    <xf numFmtId="0" fontId="4" fillId="0" borderId="0"/>
    <xf numFmtId="0" fontId="4" fillId="0" borderId="0"/>
    <xf numFmtId="0" fontId="49" fillId="0" borderId="0"/>
    <xf numFmtId="0" fontId="129" fillId="0" borderId="0"/>
    <xf numFmtId="0" fontId="129" fillId="0" borderId="0"/>
    <xf numFmtId="0" fontId="4" fillId="0" borderId="0"/>
    <xf numFmtId="0" fontId="129" fillId="0" borderId="0"/>
    <xf numFmtId="0" fontId="49" fillId="0" borderId="0"/>
    <xf numFmtId="0" fontId="129" fillId="0" borderId="0"/>
    <xf numFmtId="0" fontId="129" fillId="0" borderId="0"/>
    <xf numFmtId="0" fontId="131" fillId="0" borderId="0"/>
    <xf numFmtId="0" fontId="129" fillId="0" borderId="0"/>
    <xf numFmtId="0" fontId="4" fillId="0" borderId="0"/>
    <xf numFmtId="0" fontId="4" fillId="0" borderId="0"/>
    <xf numFmtId="0" fontId="35" fillId="0" borderId="0"/>
    <xf numFmtId="0" fontId="4" fillId="0" borderId="0"/>
    <xf numFmtId="0" fontId="4" fillId="0" borderId="0" applyNumberFormat="0" applyFill="0" applyBorder="0" applyAlignment="0" applyProtection="0"/>
    <xf numFmtId="0" fontId="40" fillId="0" borderId="0"/>
    <xf numFmtId="0" fontId="4" fillId="0" borderId="0"/>
    <xf numFmtId="0" fontId="4" fillId="0" borderId="0"/>
    <xf numFmtId="0" fontId="129" fillId="0" borderId="0"/>
    <xf numFmtId="0" fontId="4" fillId="0" borderId="0" applyNumberFormat="0" applyFill="0" applyBorder="0" applyAlignment="0" applyProtection="0"/>
    <xf numFmtId="0" fontId="129" fillId="0" borderId="0"/>
    <xf numFmtId="0" fontId="129" fillId="0" borderId="0"/>
    <xf numFmtId="0" fontId="4" fillId="0" borderId="0"/>
    <xf numFmtId="0" fontId="129" fillId="0" borderId="0"/>
    <xf numFmtId="0" fontId="129" fillId="0" borderId="0"/>
    <xf numFmtId="0" fontId="4" fillId="0" borderId="0"/>
    <xf numFmtId="0" fontId="129" fillId="0" borderId="0"/>
    <xf numFmtId="0" fontId="40" fillId="0" borderId="0"/>
    <xf numFmtId="0" fontId="129" fillId="0" borderId="0"/>
    <xf numFmtId="0" fontId="4" fillId="0" borderId="0"/>
    <xf numFmtId="0" fontId="4" fillId="0" borderId="0" applyNumberFormat="0" applyFill="0" applyBorder="0" applyAlignment="0" applyProtection="0"/>
    <xf numFmtId="0" fontId="40" fillId="0" borderId="0"/>
    <xf numFmtId="0" fontId="4" fillId="0" borderId="0"/>
    <xf numFmtId="0" fontId="4" fillId="0" borderId="0"/>
    <xf numFmtId="0" fontId="129" fillId="0" borderId="0"/>
    <xf numFmtId="0" fontId="4" fillId="0" borderId="0"/>
    <xf numFmtId="0" fontId="129" fillId="0" borderId="0"/>
    <xf numFmtId="0" fontId="129" fillId="0" borderId="0"/>
    <xf numFmtId="0" fontId="129" fillId="0" borderId="0"/>
    <xf numFmtId="0" fontId="40" fillId="0" borderId="0"/>
    <xf numFmtId="0" fontId="129" fillId="0" borderId="0"/>
    <xf numFmtId="0" fontId="1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10" borderId="8" applyNumberFormat="0" applyAlignment="0" applyProtection="0"/>
    <xf numFmtId="0" fontId="4" fillId="10" borderId="8" applyNumberFormat="0" applyAlignment="0" applyProtection="0"/>
    <xf numFmtId="0" fontId="4" fillId="39" borderId="8" applyNumberFormat="0" applyFont="0" applyAlignment="0" applyProtection="0"/>
    <xf numFmtId="0" fontId="4" fillId="39" borderId="8" applyNumberFormat="0" applyFont="0" applyAlignment="0" applyProtection="0"/>
    <xf numFmtId="0" fontId="4" fillId="39" borderId="8" applyNumberFormat="0" applyFont="0" applyAlignment="0" applyProtection="0"/>
    <xf numFmtId="0" fontId="4" fillId="39" borderId="8" applyNumberFormat="0" applyFont="0" applyAlignment="0" applyProtection="0"/>
    <xf numFmtId="0" fontId="70" fillId="29" borderId="9" applyNumberFormat="0" applyAlignment="0" applyProtection="0"/>
    <xf numFmtId="9" fontId="4" fillId="0" borderId="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4" fillId="0" borderId="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35" fillId="0" borderId="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ill="0" applyBorder="0" applyAlignment="0" applyProtection="0"/>
    <xf numFmtId="9" fontId="4" fillId="0" borderId="0" applyFont="0" applyFill="0" applyBorder="0" applyAlignment="0" applyProtection="0"/>
    <xf numFmtId="0" fontId="70" fillId="30" borderId="9" applyNumberFormat="0" applyAlignment="0" applyProtection="0"/>
    <xf numFmtId="0" fontId="70" fillId="30" borderId="9" applyNumberFormat="0" applyAlignment="0" applyProtection="0"/>
    <xf numFmtId="0" fontId="70" fillId="29" borderId="9" applyNumberFormat="0" applyAlignment="0" applyProtection="0"/>
    <xf numFmtId="0" fontId="70" fillId="29" borderId="9" applyNumberFormat="0" applyAlignment="0" applyProtection="0"/>
    <xf numFmtId="0" fontId="70" fillId="29" borderId="9" applyNumberFormat="0" applyAlignment="0" applyProtection="0"/>
    <xf numFmtId="0" fontId="70" fillId="29" borderId="9" applyNumberFormat="0" applyAlignment="0" applyProtection="0"/>
    <xf numFmtId="0" fontId="120" fillId="0"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85" fillId="0" borderId="0" applyNumberFormat="0" applyFill="0" applyBorder="0" applyAlignment="0" applyProtection="0"/>
    <xf numFmtId="0" fontId="78" fillId="0" borderId="10" applyNumberFormat="0" applyFill="0" applyAlignment="0" applyProtection="0"/>
    <xf numFmtId="0" fontId="86" fillId="0" borderId="5" applyNumberFormat="0" applyFill="0" applyAlignment="0" applyProtection="0"/>
    <xf numFmtId="0" fontId="86" fillId="0" borderId="5" applyNumberFormat="0" applyFill="0" applyAlignment="0" applyProtection="0"/>
    <xf numFmtId="0" fontId="86" fillId="0" borderId="5" applyNumberFormat="0" applyFill="0" applyAlignment="0" applyProtection="0"/>
    <xf numFmtId="0" fontId="79" fillId="0" borderId="11" applyNumberFormat="0" applyFill="0" applyAlignment="0" applyProtection="0"/>
    <xf numFmtId="0" fontId="87" fillId="0" borderId="6" applyNumberFormat="0" applyFill="0" applyAlignment="0" applyProtection="0"/>
    <xf numFmtId="0" fontId="87" fillId="0" borderId="6" applyNumberFormat="0" applyFill="0" applyAlignment="0" applyProtection="0"/>
    <xf numFmtId="0" fontId="87" fillId="0" borderId="6" applyNumberFormat="0" applyFill="0" applyAlignment="0" applyProtection="0"/>
    <xf numFmtId="0" fontId="75" fillId="0" borderId="12" applyNumberFormat="0" applyFill="0" applyAlignment="0" applyProtection="0"/>
    <xf numFmtId="0" fontId="83" fillId="0" borderId="7" applyNumberFormat="0" applyFill="0" applyAlignment="0" applyProtection="0"/>
    <xf numFmtId="0" fontId="83" fillId="0" borderId="7" applyNumberFormat="0" applyFill="0" applyAlignment="0" applyProtection="0"/>
    <xf numFmtId="0" fontId="83" fillId="0" borderId="7" applyNumberFormat="0" applyFill="0" applyAlignment="0" applyProtection="0"/>
    <xf numFmtId="0" fontId="77"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73" fillId="0" borderId="14" applyNumberFormat="0" applyFill="0" applyAlignment="0" applyProtection="0"/>
    <xf numFmtId="0" fontId="73" fillId="0" borderId="14" applyNumberFormat="0" applyFill="0" applyAlignment="0" applyProtection="0"/>
    <xf numFmtId="0" fontId="73" fillId="0" borderId="13" applyNumberFormat="0" applyFill="0" applyAlignment="0" applyProtection="0"/>
    <xf numFmtId="0" fontId="73" fillId="0" borderId="13" applyNumberFormat="0" applyFill="0" applyAlignment="0" applyProtection="0"/>
    <xf numFmtId="0" fontId="73" fillId="0" borderId="13" applyNumberFormat="0" applyFill="0" applyAlignment="0" applyProtection="0"/>
    <xf numFmtId="0" fontId="73" fillId="0" borderId="13" applyNumberFormat="0" applyFill="0" applyAlignment="0" applyProtection="0"/>
  </cellStyleXfs>
  <cellXfs count="1884">
    <xf numFmtId="0" fontId="0" fillId="0" borderId="0" xfId="0"/>
    <xf numFmtId="0" fontId="0" fillId="0" borderId="15" xfId="0" applyBorder="1"/>
    <xf numFmtId="0" fontId="0" fillId="0" borderId="16" xfId="0" applyBorder="1"/>
    <xf numFmtId="0" fontId="18" fillId="40" borderId="17" xfId="0" applyFont="1" applyFill="1" applyBorder="1" applyAlignment="1">
      <alignment horizontal="center"/>
    </xf>
    <xf numFmtId="0" fontId="18" fillId="40" borderId="18" xfId="0" applyFont="1" applyFill="1" applyBorder="1" applyAlignment="1">
      <alignment horizontal="center"/>
    </xf>
    <xf numFmtId="0" fontId="0" fillId="40" borderId="19" xfId="0" applyFill="1" applyBorder="1"/>
    <xf numFmtId="0" fontId="0" fillId="40" borderId="20" xfId="0" applyFill="1" applyBorder="1"/>
    <xf numFmtId="0" fontId="13" fillId="0" borderId="15" xfId="0" applyFont="1" applyBorder="1"/>
    <xf numFmtId="0" fontId="13" fillId="0" borderId="16" xfId="0" applyFont="1" applyBorder="1"/>
    <xf numFmtId="0" fontId="13" fillId="0" borderId="0" xfId="0" applyFont="1"/>
    <xf numFmtId="0" fontId="14" fillId="0" borderId="15" xfId="0" applyFont="1" applyBorder="1"/>
    <xf numFmtId="0" fontId="15" fillId="0" borderId="16" xfId="0" applyFont="1" applyBorder="1" applyAlignment="1">
      <alignment horizontal="left"/>
    </xf>
    <xf numFmtId="0" fontId="14" fillId="0" borderId="0" xfId="0" applyFont="1"/>
    <xf numFmtId="0" fontId="13" fillId="30" borderId="15" xfId="0" applyFont="1" applyFill="1" applyBorder="1" applyAlignment="1">
      <alignment horizontal="left"/>
    </xf>
    <xf numFmtId="3" fontId="13" fillId="30" borderId="16" xfId="0" applyNumberFormat="1" applyFont="1" applyFill="1" applyBorder="1" applyAlignment="1">
      <alignment horizontal="left"/>
    </xf>
    <xf numFmtId="0" fontId="15" fillId="30" borderId="15" xfId="0" applyFont="1" applyFill="1" applyBorder="1" applyAlignment="1">
      <alignment horizontal="left"/>
    </xf>
    <xf numFmtId="0" fontId="15" fillId="0" borderId="0" xfId="0" applyFont="1"/>
    <xf numFmtId="0" fontId="19" fillId="30" borderId="15" xfId="0" applyFont="1" applyFill="1" applyBorder="1" applyAlignment="1">
      <alignment horizontal="left"/>
    </xf>
    <xf numFmtId="3" fontId="19" fillId="30" borderId="16" xfId="0" applyNumberFormat="1" applyFont="1" applyFill="1" applyBorder="1" applyAlignment="1">
      <alignment horizontal="left"/>
    </xf>
    <xf numFmtId="3" fontId="19" fillId="30" borderId="16" xfId="0" applyNumberFormat="1" applyFont="1" applyFill="1" applyBorder="1"/>
    <xf numFmtId="0" fontId="19" fillId="30" borderId="15" xfId="0" applyFont="1" applyFill="1" applyBorder="1"/>
    <xf numFmtId="0" fontId="19" fillId="30" borderId="16" xfId="0" applyFont="1" applyFill="1" applyBorder="1" applyAlignment="1">
      <alignment horizontal="left"/>
    </xf>
    <xf numFmtId="0" fontId="19" fillId="30" borderId="16" xfId="0" applyFont="1" applyFill="1" applyBorder="1"/>
    <xf numFmtId="0" fontId="16" fillId="30" borderId="16" xfId="0" applyFont="1" applyFill="1" applyBorder="1"/>
    <xf numFmtId="0" fontId="16" fillId="30" borderId="16" xfId="0" applyFont="1" applyFill="1" applyBorder="1" applyAlignment="1">
      <alignment horizontal="center"/>
    </xf>
    <xf numFmtId="0" fontId="16" fillId="30" borderId="16" xfId="0" applyFont="1" applyFill="1" applyBorder="1" applyAlignment="1">
      <alignment horizontal="left"/>
    </xf>
    <xf numFmtId="0" fontId="20" fillId="30" borderId="15" xfId="0" applyFont="1" applyFill="1" applyBorder="1" applyAlignment="1">
      <alignment horizontal="left"/>
    </xf>
    <xf numFmtId="0" fontId="13" fillId="0" borderId="21" xfId="0" applyFont="1" applyBorder="1"/>
    <xf numFmtId="0" fontId="13" fillId="0" borderId="22" xfId="0" applyFont="1" applyBorder="1"/>
    <xf numFmtId="0" fontId="4" fillId="0" borderId="0" xfId="2067"/>
    <xf numFmtId="3" fontId="8" fillId="30" borderId="0" xfId="2067" applyNumberFormat="1" applyFont="1" applyFill="1" applyAlignment="1">
      <alignment horizontal="right" vertical="center" wrapText="1"/>
    </xf>
    <xf numFmtId="0" fontId="8" fillId="30" borderId="0" xfId="2067" applyFont="1" applyFill="1" applyAlignment="1">
      <alignment vertical="center" wrapText="1"/>
    </xf>
    <xf numFmtId="3" fontId="9" fillId="30" borderId="23" xfId="2067" applyNumberFormat="1" applyFont="1" applyFill="1" applyBorder="1"/>
    <xf numFmtId="0" fontId="9" fillId="30" borderId="24" xfId="2067" applyFont="1" applyFill="1" applyBorder="1"/>
    <xf numFmtId="0" fontId="9" fillId="30" borderId="25" xfId="2067" applyFont="1" applyFill="1" applyBorder="1"/>
    <xf numFmtId="4" fontId="9" fillId="30" borderId="25" xfId="2067" applyNumberFormat="1" applyFont="1" applyFill="1" applyBorder="1" applyAlignment="1">
      <alignment horizontal="center"/>
    </xf>
    <xf numFmtId="0" fontId="9" fillId="30" borderId="0" xfId="2067" applyFont="1" applyFill="1"/>
    <xf numFmtId="3" fontId="9" fillId="30" borderId="25" xfId="2067" applyNumberFormat="1" applyFont="1" applyFill="1" applyBorder="1" applyAlignment="1">
      <alignment horizontal="center" vertical="center" wrapText="1"/>
    </xf>
    <xf numFmtId="0" fontId="14" fillId="30" borderId="25" xfId="2067" applyFont="1" applyFill="1" applyBorder="1" applyAlignment="1">
      <alignment horizontal="left"/>
    </xf>
    <xf numFmtId="0" fontId="14" fillId="30" borderId="25" xfId="2067" applyFont="1" applyFill="1" applyBorder="1" applyAlignment="1">
      <alignment vertical="center" wrapText="1"/>
    </xf>
    <xf numFmtId="3" fontId="21" fillId="30" borderId="26" xfId="2067" applyNumberFormat="1" applyFont="1" applyFill="1" applyBorder="1" applyAlignment="1">
      <alignment horizontal="center"/>
    </xf>
    <xf numFmtId="0" fontId="4" fillId="41" borderId="0" xfId="2067" applyFill="1"/>
    <xf numFmtId="3" fontId="9" fillId="30" borderId="0" xfId="2067" applyNumberFormat="1" applyFont="1" applyFill="1" applyAlignment="1">
      <alignment horizontal="right"/>
    </xf>
    <xf numFmtId="3" fontId="9" fillId="30" borderId="0" xfId="2067" applyNumberFormat="1" applyFont="1" applyFill="1" applyAlignment="1">
      <alignment horizontal="center"/>
    </xf>
    <xf numFmtId="0" fontId="9" fillId="30" borderId="27" xfId="2067" applyFont="1" applyFill="1" applyBorder="1"/>
    <xf numFmtId="0" fontId="14" fillId="30" borderId="28" xfId="2067" applyFont="1" applyFill="1" applyBorder="1" applyAlignment="1">
      <alignment horizontal="left"/>
    </xf>
    <xf numFmtId="3" fontId="14" fillId="41" borderId="25" xfId="2067" applyNumberFormat="1" applyFont="1" applyFill="1" applyBorder="1" applyAlignment="1">
      <alignment horizontal="center" vertical="center" wrapText="1"/>
    </xf>
    <xf numFmtId="176" fontId="9" fillId="30" borderId="25" xfId="2067" applyNumberFormat="1" applyFont="1" applyFill="1" applyBorder="1" applyAlignment="1">
      <alignment horizontal="center" vertical="center" wrapText="1"/>
    </xf>
    <xf numFmtId="4" fontId="9" fillId="30" borderId="26" xfId="2067" applyNumberFormat="1" applyFont="1" applyFill="1" applyBorder="1" applyAlignment="1">
      <alignment horizontal="center"/>
    </xf>
    <xf numFmtId="3" fontId="9" fillId="30" borderId="23" xfId="2067" applyNumberFormat="1" applyFont="1" applyFill="1" applyBorder="1" applyAlignment="1">
      <alignment horizontal="right"/>
    </xf>
    <xf numFmtId="176" fontId="9" fillId="30" borderId="25" xfId="2067" applyNumberFormat="1" applyFont="1" applyFill="1" applyBorder="1" applyAlignment="1">
      <alignment horizontal="center"/>
    </xf>
    <xf numFmtId="0" fontId="9" fillId="30" borderId="25" xfId="2067" applyFont="1" applyFill="1" applyBorder="1" applyAlignment="1">
      <alignment horizontal="center" wrapText="1"/>
    </xf>
    <xf numFmtId="0" fontId="9" fillId="30" borderId="29" xfId="2067" applyFont="1" applyFill="1" applyBorder="1"/>
    <xf numFmtId="3" fontId="9" fillId="30" borderId="30" xfId="2067" applyNumberFormat="1" applyFont="1" applyFill="1" applyBorder="1"/>
    <xf numFmtId="178" fontId="9" fillId="30" borderId="31" xfId="2067" applyNumberFormat="1" applyFont="1" applyFill="1" applyBorder="1" applyAlignment="1">
      <alignment horizontal="right" vertical="center"/>
    </xf>
    <xf numFmtId="3" fontId="10" fillId="30" borderId="32" xfId="2067" applyNumberFormat="1" applyFont="1" applyFill="1" applyBorder="1" applyAlignment="1">
      <alignment horizontal="center" vertical="center"/>
    </xf>
    <xf numFmtId="0" fontId="10" fillId="30" borderId="33" xfId="2067" applyFont="1" applyFill="1" applyBorder="1" applyAlignment="1">
      <alignment horizontal="center" vertical="center"/>
    </xf>
    <xf numFmtId="0" fontId="10" fillId="30" borderId="34" xfId="2067" applyFont="1" applyFill="1" applyBorder="1" applyAlignment="1">
      <alignment horizontal="center" vertical="center"/>
    </xf>
    <xf numFmtId="0" fontId="10" fillId="30" borderId="35" xfId="2067" applyFont="1" applyFill="1" applyBorder="1"/>
    <xf numFmtId="0" fontId="8" fillId="30" borderId="36" xfId="2067" applyFont="1" applyFill="1" applyBorder="1" applyAlignment="1">
      <alignment vertical="center" wrapText="1"/>
    </xf>
    <xf numFmtId="0" fontId="8" fillId="30" borderId="25" xfId="2067" applyFont="1" applyFill="1" applyBorder="1" applyAlignment="1">
      <alignment vertical="center" wrapText="1"/>
    </xf>
    <xf numFmtId="0" fontId="8" fillId="30" borderId="30" xfId="2067" applyFont="1" applyFill="1" applyBorder="1" applyAlignment="1">
      <alignment vertical="center" wrapText="1"/>
    </xf>
    <xf numFmtId="0" fontId="8" fillId="30" borderId="37" xfId="2067" applyFont="1" applyFill="1" applyBorder="1" applyAlignment="1">
      <alignment vertical="center" wrapText="1"/>
    </xf>
    <xf numFmtId="0" fontId="10" fillId="30" borderId="0" xfId="2067" applyFont="1" applyFill="1" applyAlignment="1">
      <alignment horizontal="center" vertical="center"/>
    </xf>
    <xf numFmtId="3" fontId="10" fillId="30" borderId="38" xfId="2067" applyNumberFormat="1" applyFont="1" applyFill="1" applyBorder="1" applyAlignment="1">
      <alignment horizontal="center" vertical="center" wrapText="1"/>
    </xf>
    <xf numFmtId="3" fontId="10" fillId="30" borderId="39" xfId="2067" applyNumberFormat="1" applyFont="1" applyFill="1" applyBorder="1" applyAlignment="1">
      <alignment horizontal="center" vertical="center"/>
    </xf>
    <xf numFmtId="0" fontId="9" fillId="30" borderId="0" xfId="2067" applyFont="1" applyFill="1" applyAlignment="1">
      <alignment horizontal="center" vertical="center"/>
    </xf>
    <xf numFmtId="3" fontId="10" fillId="30" borderId="40" xfId="2067" applyNumberFormat="1" applyFont="1" applyFill="1" applyBorder="1" applyAlignment="1">
      <alignment horizontal="center" vertical="center" wrapText="1"/>
    </xf>
    <xf numFmtId="0" fontId="4" fillId="0" borderId="0" xfId="2067" applyAlignment="1">
      <alignment horizontal="center" vertical="center"/>
    </xf>
    <xf numFmtId="3" fontId="9" fillId="30" borderId="41" xfId="2067" applyNumberFormat="1" applyFont="1" applyFill="1" applyBorder="1" applyAlignment="1">
      <alignment horizontal="center" vertical="center" wrapText="1"/>
    </xf>
    <xf numFmtId="0" fontId="9" fillId="30" borderId="42" xfId="2067" applyFont="1" applyFill="1" applyBorder="1" applyAlignment="1">
      <alignment horizontal="center" vertical="center"/>
    </xf>
    <xf numFmtId="0" fontId="0" fillId="0" borderId="40" xfId="0" applyBorder="1"/>
    <xf numFmtId="0" fontId="4" fillId="30" borderId="0" xfId="0" applyFont="1" applyFill="1"/>
    <xf numFmtId="0" fontId="24" fillId="41" borderId="28" xfId="1766" applyFont="1" applyFill="1" applyBorder="1"/>
    <xf numFmtId="0" fontId="9" fillId="30" borderId="23" xfId="458" applyNumberFormat="1" applyFont="1" applyFill="1" applyBorder="1" applyAlignment="1" applyProtection="1"/>
    <xf numFmtId="0" fontId="14" fillId="0" borderId="28" xfId="1766" applyFont="1" applyBorder="1" applyAlignment="1">
      <alignment wrapText="1"/>
    </xf>
    <xf numFmtId="3" fontId="9" fillId="30" borderId="23" xfId="458" applyNumberFormat="1" applyFont="1" applyFill="1" applyBorder="1" applyAlignment="1" applyProtection="1"/>
    <xf numFmtId="0" fontId="14" fillId="0" borderId="28" xfId="2067" applyFont="1" applyBorder="1" applyAlignment="1">
      <alignment horizontal="left"/>
    </xf>
    <xf numFmtId="0" fontId="14" fillId="0" borderId="25" xfId="2067" applyFont="1" applyBorder="1" applyAlignment="1">
      <alignment vertical="center" wrapText="1"/>
    </xf>
    <xf numFmtId="0" fontId="14" fillId="0" borderId="43" xfId="2067" applyFont="1" applyBorder="1"/>
    <xf numFmtId="0" fontId="14" fillId="0" borderId="25" xfId="2067" applyFont="1" applyBorder="1" applyAlignment="1">
      <alignment wrapText="1"/>
    </xf>
    <xf numFmtId="0" fontId="14" fillId="0" borderId="43" xfId="2067" applyFont="1" applyBorder="1" applyAlignment="1">
      <alignment wrapText="1"/>
    </xf>
    <xf numFmtId="0" fontId="14" fillId="0" borderId="25" xfId="2067" applyFont="1" applyBorder="1"/>
    <xf numFmtId="0" fontId="99" fillId="0" borderId="44" xfId="2067" applyFont="1" applyBorder="1" applyAlignment="1">
      <alignment vertical="top" wrapText="1"/>
    </xf>
    <xf numFmtId="3" fontId="100" fillId="0" borderId="44" xfId="2067" applyNumberFormat="1" applyFont="1" applyBorder="1" applyAlignment="1">
      <alignment horizontal="center" vertical="center" wrapText="1"/>
    </xf>
    <xf numFmtId="4" fontId="100" fillId="0" borderId="44" xfId="2067" applyNumberFormat="1" applyFont="1" applyBorder="1" applyAlignment="1">
      <alignment horizontal="center"/>
    </xf>
    <xf numFmtId="0" fontId="100" fillId="0" borderId="45" xfId="458" applyNumberFormat="1" applyFont="1" applyFill="1" applyBorder="1" applyAlignment="1" applyProtection="1"/>
    <xf numFmtId="0" fontId="100" fillId="0" borderId="46" xfId="2067" applyFont="1" applyBorder="1"/>
    <xf numFmtId="0" fontId="100" fillId="0" borderId="44" xfId="2067" applyFont="1" applyBorder="1" applyAlignment="1">
      <alignment horizontal="center" wrapText="1"/>
    </xf>
    <xf numFmtId="0" fontId="100" fillId="0" borderId="44" xfId="2067" applyFont="1" applyBorder="1"/>
    <xf numFmtId="0" fontId="99" fillId="0" borderId="40" xfId="2067" applyFont="1" applyBorder="1"/>
    <xf numFmtId="3" fontId="100" fillId="0" borderId="40" xfId="2067" applyNumberFormat="1" applyFont="1" applyBorder="1" applyAlignment="1">
      <alignment horizontal="center" vertical="center" wrapText="1"/>
    </xf>
    <xf numFmtId="4" fontId="100" fillId="0" borderId="40" xfId="2067" applyNumberFormat="1" applyFont="1" applyBorder="1" applyAlignment="1">
      <alignment horizontal="center"/>
    </xf>
    <xf numFmtId="0" fontId="100" fillId="0" borderId="40" xfId="458" applyNumberFormat="1" applyFont="1" applyFill="1" applyBorder="1" applyAlignment="1" applyProtection="1"/>
    <xf numFmtId="0" fontId="100" fillId="0" borderId="40" xfId="2067" applyFont="1" applyBorder="1"/>
    <xf numFmtId="0" fontId="100" fillId="0" borderId="40" xfId="2067" applyFont="1" applyBorder="1" applyAlignment="1">
      <alignment horizontal="center"/>
    </xf>
    <xf numFmtId="0" fontId="100" fillId="0" borderId="40" xfId="2067" applyFont="1" applyBorder="1" applyAlignment="1">
      <alignment horizontal="center" wrapText="1"/>
    </xf>
    <xf numFmtId="3" fontId="100" fillId="0" borderId="40" xfId="458" applyNumberFormat="1" applyFont="1" applyFill="1" applyBorder="1" applyAlignment="1" applyProtection="1"/>
    <xf numFmtId="0" fontId="37" fillId="0" borderId="40" xfId="2064" applyFont="1" applyBorder="1" applyAlignment="1">
      <alignment horizontal="center" wrapText="1"/>
    </xf>
    <xf numFmtId="0" fontId="36" fillId="0" borderId="0" xfId="1766" applyFont="1"/>
    <xf numFmtId="3" fontId="36" fillId="0" borderId="0" xfId="1766" applyNumberFormat="1" applyFont="1"/>
    <xf numFmtId="0" fontId="36" fillId="0" borderId="0" xfId="1766" applyFont="1" applyAlignment="1">
      <alignment horizontal="center"/>
    </xf>
    <xf numFmtId="0" fontId="7" fillId="0" borderId="40" xfId="1766" applyFont="1" applyBorder="1" applyAlignment="1">
      <alignment horizontal="center" vertical="center"/>
    </xf>
    <xf numFmtId="3" fontId="7" fillId="0" borderId="40" xfId="1766" applyNumberFormat="1" applyFont="1" applyBorder="1" applyAlignment="1">
      <alignment horizontal="center" vertical="center"/>
    </xf>
    <xf numFmtId="0" fontId="14" fillId="30" borderId="43" xfId="2067" applyFont="1" applyFill="1" applyBorder="1"/>
    <xf numFmtId="0" fontId="30" fillId="30" borderId="42" xfId="2067" applyFont="1" applyFill="1" applyBorder="1" applyAlignment="1">
      <alignment horizontal="center" vertical="center"/>
    </xf>
    <xf numFmtId="0" fontId="37" fillId="0" borderId="40" xfId="0" applyFont="1" applyFill="1" applyBorder="1" applyAlignment="1">
      <alignment horizontal="center" wrapText="1"/>
    </xf>
    <xf numFmtId="0" fontId="37" fillId="0" borderId="40" xfId="0" applyFont="1" applyBorder="1" applyAlignment="1">
      <alignment horizontal="center" wrapText="1"/>
    </xf>
    <xf numFmtId="0" fontId="37" fillId="0" borderId="40" xfId="0" applyFont="1" applyBorder="1" applyAlignment="1" applyProtection="1">
      <alignment horizontal="center" wrapText="1"/>
      <protection hidden="1"/>
    </xf>
    <xf numFmtId="0" fontId="37" fillId="0" borderId="40" xfId="0" applyFont="1" applyFill="1" applyBorder="1" applyAlignment="1" applyProtection="1">
      <alignment horizontal="center" wrapText="1"/>
      <protection hidden="1"/>
    </xf>
    <xf numFmtId="49" fontId="37" fillId="0" borderId="40" xfId="0" applyNumberFormat="1" applyFont="1" applyBorder="1" applyAlignment="1">
      <alignment horizontal="center" wrapText="1"/>
    </xf>
    <xf numFmtId="0" fontId="37" fillId="0" borderId="40" xfId="0" applyFont="1" applyBorder="1" applyAlignment="1">
      <alignment horizontal="center" vertical="justify" wrapText="1"/>
    </xf>
    <xf numFmtId="0" fontId="37" fillId="0" borderId="0" xfId="0" applyFont="1" applyAlignment="1">
      <alignment wrapText="1"/>
    </xf>
    <xf numFmtId="0" fontId="37" fillId="0" borderId="40" xfId="0" applyFont="1" applyBorder="1" applyAlignment="1">
      <alignment horizontal="center" vertical="top" wrapText="1"/>
    </xf>
    <xf numFmtId="0" fontId="30" fillId="30" borderId="47" xfId="2067" applyFont="1" applyFill="1" applyBorder="1" applyAlignment="1">
      <alignment horizontal="center" vertical="center"/>
    </xf>
    <xf numFmtId="0" fontId="30" fillId="30" borderId="35" xfId="2067" applyFont="1" applyFill="1" applyBorder="1" applyAlignment="1">
      <alignment horizontal="center" vertical="center"/>
    </xf>
    <xf numFmtId="0" fontId="37" fillId="0" borderId="40" xfId="0" applyFont="1" applyBorder="1" applyAlignment="1">
      <alignment horizontal="center" vertical="center" wrapText="1"/>
    </xf>
    <xf numFmtId="178" fontId="10" fillId="30" borderId="38" xfId="2067" applyNumberFormat="1" applyFont="1" applyFill="1" applyBorder="1" applyAlignment="1">
      <alignment vertical="center"/>
    </xf>
    <xf numFmtId="186" fontId="0" fillId="0" borderId="0" xfId="452" applyNumberFormat="1" applyFont="1"/>
    <xf numFmtId="14" fontId="0" fillId="0" borderId="0" xfId="0" applyNumberFormat="1"/>
    <xf numFmtId="49" fontId="0" fillId="0" borderId="0" xfId="0" applyNumberFormat="1" applyAlignment="1">
      <alignment horizontal="center"/>
    </xf>
    <xf numFmtId="0" fontId="22" fillId="0" borderId="0" xfId="0" applyFont="1" applyAlignment="1">
      <alignment horizontal="center" vertical="center" wrapText="1"/>
    </xf>
    <xf numFmtId="0" fontId="101" fillId="42" borderId="40" xfId="0" applyFont="1" applyFill="1" applyBorder="1" applyAlignment="1">
      <alignment horizontal="center" vertical="center" wrapText="1"/>
    </xf>
    <xf numFmtId="49" fontId="101" fillId="42" borderId="40" xfId="0" applyNumberFormat="1" applyFont="1" applyFill="1" applyBorder="1" applyAlignment="1">
      <alignment horizontal="center" vertical="center" wrapText="1"/>
    </xf>
    <xf numFmtId="14" fontId="101" fillId="42" borderId="40" xfId="0" applyNumberFormat="1" applyFont="1" applyFill="1" applyBorder="1" applyAlignment="1">
      <alignment horizontal="center" vertical="center" wrapText="1"/>
    </xf>
    <xf numFmtId="49" fontId="0" fillId="0" borderId="40" xfId="0" applyNumberFormat="1" applyBorder="1" applyAlignment="1">
      <alignment horizontal="center"/>
    </xf>
    <xf numFmtId="186" fontId="0" fillId="0" borderId="40" xfId="452" applyNumberFormat="1" applyFont="1" applyBorder="1"/>
    <xf numFmtId="14" fontId="0" fillId="0" borderId="40" xfId="0" applyNumberFormat="1" applyBorder="1"/>
    <xf numFmtId="0" fontId="4" fillId="0" borderId="40" xfId="0" applyNumberFormat="1" applyFont="1" applyBorder="1" applyAlignment="1">
      <alignment horizontal="center"/>
    </xf>
    <xf numFmtId="0" fontId="4" fillId="0" borderId="40" xfId="0" applyFont="1" applyBorder="1"/>
    <xf numFmtId="14" fontId="102" fillId="0" borderId="40" xfId="0" applyNumberFormat="1" applyFont="1" applyBorder="1"/>
    <xf numFmtId="0" fontId="4" fillId="0" borderId="40" xfId="0" quotePrefix="1" applyFont="1" applyBorder="1"/>
    <xf numFmtId="0" fontId="4" fillId="30" borderId="0" xfId="0" applyFont="1" applyFill="1" applyBorder="1"/>
    <xf numFmtId="0" fontId="9" fillId="30" borderId="25" xfId="2067" applyFont="1" applyFill="1" applyBorder="1" applyAlignment="1">
      <alignment horizontal="center"/>
    </xf>
    <xf numFmtId="3" fontId="9" fillId="30" borderId="28" xfId="2067" applyNumberFormat="1" applyFont="1" applyFill="1" applyBorder="1" applyAlignment="1">
      <alignment horizontal="center" vertical="center" wrapText="1"/>
    </xf>
    <xf numFmtId="176" fontId="9" fillId="30" borderId="26" xfId="2067" applyNumberFormat="1" applyFont="1" applyFill="1" applyBorder="1" applyAlignment="1">
      <alignment horizontal="center" vertical="center" wrapText="1"/>
    </xf>
    <xf numFmtId="0" fontId="4" fillId="0" borderId="0" xfId="1919"/>
    <xf numFmtId="0" fontId="46" fillId="30" borderId="40" xfId="2066" applyFont="1" applyFill="1" applyBorder="1" applyAlignment="1">
      <alignment horizontal="left"/>
    </xf>
    <xf numFmtId="0" fontId="22" fillId="41" borderId="28" xfId="1919" applyFont="1" applyFill="1" applyBorder="1" applyAlignment="1">
      <alignment horizontal="center"/>
    </xf>
    <xf numFmtId="0" fontId="22" fillId="41" borderId="36" xfId="1919" applyFont="1" applyFill="1" applyBorder="1" applyAlignment="1">
      <alignment horizontal="center"/>
    </xf>
    <xf numFmtId="0" fontId="4" fillId="41" borderId="28" xfId="1919" applyFill="1" applyBorder="1" applyAlignment="1">
      <alignment vertical="top" wrapText="1"/>
    </xf>
    <xf numFmtId="0" fontId="4" fillId="41" borderId="36" xfId="1919" applyFill="1" applyBorder="1"/>
    <xf numFmtId="3" fontId="4" fillId="41" borderId="28" xfId="1919" applyNumberFormat="1" applyFill="1" applyBorder="1" applyAlignment="1">
      <alignment vertical="center" wrapText="1"/>
    </xf>
    <xf numFmtId="3" fontId="4" fillId="41" borderId="28" xfId="1919" applyNumberFormat="1" applyFill="1" applyBorder="1" applyAlignment="1">
      <alignment horizontal="left" vertical="center" wrapText="1"/>
    </xf>
    <xf numFmtId="0" fontId="4" fillId="41" borderId="28" xfId="1919" applyFill="1" applyBorder="1" applyAlignment="1">
      <alignment horizontal="right"/>
    </xf>
    <xf numFmtId="3" fontId="4" fillId="41" borderId="36" xfId="1919" applyNumberFormat="1" applyFill="1" applyBorder="1" applyAlignment="1">
      <alignment vertical="center" wrapText="1"/>
    </xf>
    <xf numFmtId="0" fontId="4" fillId="41" borderId="36" xfId="1919" applyFill="1" applyBorder="1" applyAlignment="1">
      <alignment horizontal="right"/>
    </xf>
    <xf numFmtId="0" fontId="22" fillId="41" borderId="40" xfId="1919" applyFont="1" applyFill="1" applyBorder="1" applyAlignment="1">
      <alignment horizontal="left"/>
    </xf>
    <xf numFmtId="176" fontId="22" fillId="41" borderId="48" xfId="1919" quotePrefix="1" applyNumberFormat="1" applyFont="1" applyFill="1" applyBorder="1" applyAlignment="1">
      <alignment horizontal="right"/>
    </xf>
    <xf numFmtId="4" fontId="4" fillId="41" borderId="40" xfId="1919" applyNumberFormat="1" applyFill="1" applyBorder="1" applyAlignment="1">
      <alignment horizontal="center"/>
    </xf>
    <xf numFmtId="176" fontId="22" fillId="41" borderId="35" xfId="1919" quotePrefix="1" applyNumberFormat="1" applyFont="1" applyFill="1" applyBorder="1" applyAlignment="1">
      <alignment horizontal="right"/>
    </xf>
    <xf numFmtId="4" fontId="4" fillId="41" borderId="35" xfId="1919" applyNumberFormat="1" applyFill="1" applyBorder="1" applyAlignment="1">
      <alignment horizontal="center"/>
    </xf>
    <xf numFmtId="0" fontId="22" fillId="41" borderId="40" xfId="1919" applyFont="1" applyFill="1" applyBorder="1" applyAlignment="1">
      <alignment horizontal="left" vertical="center"/>
    </xf>
    <xf numFmtId="176" fontId="4" fillId="41" borderId="35" xfId="1919" quotePrefix="1" applyNumberFormat="1" applyFill="1" applyBorder="1" applyAlignment="1">
      <alignment horizontal="left" vertical="center"/>
    </xf>
    <xf numFmtId="176" fontId="4" fillId="41" borderId="48" xfId="1919" quotePrefix="1" applyNumberFormat="1" applyFill="1" applyBorder="1" applyAlignment="1">
      <alignment horizontal="left" vertical="center"/>
    </xf>
    <xf numFmtId="0" fontId="22" fillId="41" borderId="47" xfId="1919" applyFont="1" applyFill="1" applyBorder="1" applyAlignment="1">
      <alignment horizontal="left" vertical="center" wrapText="1"/>
    </xf>
    <xf numFmtId="0" fontId="22" fillId="41" borderId="47" xfId="1919" applyFont="1" applyFill="1" applyBorder="1" applyAlignment="1">
      <alignment horizontal="center" vertical="center" wrapText="1"/>
    </xf>
    <xf numFmtId="0" fontId="22" fillId="41" borderId="35" xfId="1919" applyFont="1" applyFill="1" applyBorder="1" applyAlignment="1">
      <alignment horizontal="center" vertical="center" wrapText="1"/>
    </xf>
    <xf numFmtId="0" fontId="22" fillId="41" borderId="48" xfId="1919" applyFont="1" applyFill="1" applyBorder="1" applyAlignment="1">
      <alignment horizontal="center" vertical="center" wrapText="1"/>
    </xf>
    <xf numFmtId="0" fontId="4" fillId="41" borderId="0" xfId="1919" applyFill="1"/>
    <xf numFmtId="0" fontId="4" fillId="0" borderId="49" xfId="1919" applyBorder="1"/>
    <xf numFmtId="0" fontId="4" fillId="0" borderId="0" xfId="1919" applyBorder="1"/>
    <xf numFmtId="0" fontId="10" fillId="0" borderId="40" xfId="1919" applyFont="1" applyBorder="1" applyAlignment="1">
      <alignment horizontal="left" vertical="center"/>
    </xf>
    <xf numFmtId="0" fontId="10" fillId="41" borderId="35" xfId="1919" applyFont="1" applyFill="1" applyBorder="1" applyAlignment="1" applyProtection="1">
      <alignment horizontal="center" vertical="center" wrapText="1"/>
      <protection locked="0"/>
    </xf>
    <xf numFmtId="0" fontId="10" fillId="41" borderId="48" xfId="1919" applyFont="1" applyFill="1" applyBorder="1" applyAlignment="1" applyProtection="1">
      <alignment horizontal="center" vertical="center" wrapText="1"/>
      <protection locked="0"/>
    </xf>
    <xf numFmtId="0" fontId="9" fillId="41" borderId="35" xfId="1919" applyFont="1" applyFill="1" applyBorder="1" applyAlignment="1" applyProtection="1">
      <alignment horizontal="left" vertical="center" wrapText="1"/>
      <protection locked="0"/>
    </xf>
    <xf numFmtId="0" fontId="9" fillId="41" borderId="48" xfId="1919" applyFont="1" applyFill="1" applyBorder="1" applyAlignment="1" applyProtection="1">
      <alignment horizontal="left" vertical="center" wrapText="1"/>
      <protection locked="0"/>
    </xf>
    <xf numFmtId="0" fontId="10" fillId="0" borderId="50" xfId="1919" applyFont="1" applyBorder="1" applyAlignment="1">
      <alignment horizontal="left" vertical="center"/>
    </xf>
    <xf numFmtId="0" fontId="10" fillId="41" borderId="46" xfId="1919" applyFont="1" applyFill="1" applyBorder="1" applyAlignment="1" applyProtection="1">
      <alignment horizontal="center" vertical="center" wrapText="1"/>
      <protection locked="0"/>
    </xf>
    <xf numFmtId="0" fontId="10" fillId="41" borderId="51" xfId="1919" applyFont="1" applyFill="1" applyBorder="1" applyAlignment="1" applyProtection="1">
      <alignment horizontal="center" vertical="center" wrapText="1"/>
      <protection locked="0"/>
    </xf>
    <xf numFmtId="0" fontId="48" fillId="0" borderId="0" xfId="1919" applyFont="1" applyAlignment="1">
      <alignment vertical="center"/>
    </xf>
    <xf numFmtId="0" fontId="4" fillId="0" borderId="0" xfId="1919" applyAlignment="1">
      <alignment vertical="center"/>
    </xf>
    <xf numFmtId="0" fontId="14" fillId="0" borderId="0" xfId="1919" applyFont="1" applyAlignment="1">
      <alignment vertical="center"/>
    </xf>
    <xf numFmtId="0" fontId="4" fillId="41" borderId="0" xfId="2068" applyFill="1"/>
    <xf numFmtId="0" fontId="30" fillId="30" borderId="40" xfId="2068" applyFont="1" applyFill="1" applyBorder="1" applyAlignment="1">
      <alignment horizontal="left"/>
    </xf>
    <xf numFmtId="0" fontId="30" fillId="30" borderId="40" xfId="2068" applyFont="1" applyFill="1" applyBorder="1" applyAlignment="1">
      <alignment horizontal="left" wrapText="1"/>
    </xf>
    <xf numFmtId="0" fontId="30" fillId="41" borderId="52" xfId="0" applyFont="1" applyFill="1" applyBorder="1" applyAlignment="1">
      <alignment horizontal="center" vertical="center" wrapText="1"/>
    </xf>
    <xf numFmtId="0" fontId="30" fillId="41" borderId="50" xfId="0" applyFont="1" applyFill="1" applyBorder="1" applyAlignment="1">
      <alignment horizontal="center" vertical="center"/>
    </xf>
    <xf numFmtId="0" fontId="30" fillId="41" borderId="51" xfId="0" applyFont="1" applyFill="1" applyBorder="1" applyAlignment="1">
      <alignment vertical="center" wrapText="1"/>
    </xf>
    <xf numFmtId="0" fontId="30" fillId="41" borderId="50" xfId="0" applyFont="1" applyFill="1" applyBorder="1" applyAlignment="1">
      <alignment horizontal="center" vertical="center" wrapText="1"/>
    </xf>
    <xf numFmtId="0" fontId="30" fillId="41" borderId="53" xfId="0" applyFont="1" applyFill="1" applyBorder="1" applyAlignment="1">
      <alignment horizontal="center" vertical="center"/>
    </xf>
    <xf numFmtId="176" fontId="30" fillId="41" borderId="40" xfId="0" applyNumberFormat="1" applyFont="1" applyFill="1" applyBorder="1" applyAlignment="1">
      <alignment horizontal="center" vertical="center" wrapText="1"/>
    </xf>
    <xf numFmtId="176" fontId="30" fillId="41" borderId="48" xfId="0" applyNumberFormat="1" applyFont="1" applyFill="1" applyBorder="1" applyAlignment="1">
      <alignment horizontal="center" vertical="center" wrapText="1"/>
    </xf>
    <xf numFmtId="176" fontId="30" fillId="41" borderId="48" xfId="0" applyNumberFormat="1" applyFont="1" applyFill="1" applyBorder="1" applyAlignment="1">
      <alignment horizontal="center"/>
    </xf>
    <xf numFmtId="0" fontId="49" fillId="41" borderId="52" xfId="0" applyFont="1" applyFill="1" applyBorder="1" applyAlignment="1">
      <alignment horizontal="center" vertical="center" wrapText="1"/>
    </xf>
    <xf numFmtId="4" fontId="30" fillId="41" borderId="40" xfId="0" applyNumberFormat="1" applyFont="1" applyFill="1" applyBorder="1" applyAlignment="1">
      <alignment horizontal="center" vertical="center"/>
    </xf>
    <xf numFmtId="3" fontId="30" fillId="43" borderId="54" xfId="0" applyNumberFormat="1" applyFont="1" applyFill="1" applyBorder="1" applyAlignment="1">
      <alignment horizontal="center" vertical="center"/>
    </xf>
    <xf numFmtId="0" fontId="4" fillId="0" borderId="0" xfId="2068"/>
    <xf numFmtId="0" fontId="30" fillId="30" borderId="47" xfId="2068" applyFont="1" applyFill="1" applyBorder="1" applyAlignment="1">
      <alignment vertical="top" wrapText="1"/>
    </xf>
    <xf numFmtId="0" fontId="30" fillId="30" borderId="47" xfId="2068" applyFont="1" applyFill="1" applyBorder="1" applyAlignment="1">
      <alignment horizontal="left" vertical="top"/>
    </xf>
    <xf numFmtId="0" fontId="49" fillId="30" borderId="47" xfId="2068" applyFont="1" applyFill="1" applyBorder="1" applyAlignment="1">
      <alignment horizontal="left" vertical="top"/>
    </xf>
    <xf numFmtId="0" fontId="49" fillId="30" borderId="47" xfId="2068" applyFont="1" applyFill="1" applyBorder="1" applyAlignment="1">
      <alignment vertical="top" wrapText="1"/>
    </xf>
    <xf numFmtId="0" fontId="49" fillId="41" borderId="55" xfId="0" applyFont="1" applyFill="1" applyBorder="1" applyAlignment="1">
      <alignment horizontal="left" vertical="top" wrapText="1"/>
    </xf>
    <xf numFmtId="0" fontId="49" fillId="41" borderId="0" xfId="2068" applyFont="1" applyFill="1"/>
    <xf numFmtId="175" fontId="4" fillId="41" borderId="0" xfId="780" applyFill="1"/>
    <xf numFmtId="187" fontId="4" fillId="41" borderId="0" xfId="780" applyNumberFormat="1" applyFill="1"/>
    <xf numFmtId="0" fontId="49" fillId="0" borderId="0" xfId="2068" applyFont="1"/>
    <xf numFmtId="0" fontId="129" fillId="0" borderId="0" xfId="2015"/>
    <xf numFmtId="3" fontId="129" fillId="0" borderId="0" xfId="2015" applyNumberFormat="1"/>
    <xf numFmtId="179" fontId="129" fillId="0" borderId="0" xfId="2015" applyNumberFormat="1"/>
    <xf numFmtId="180" fontId="0" fillId="0" borderId="0" xfId="514" applyNumberFormat="1" applyFont="1" applyBorder="1"/>
    <xf numFmtId="0" fontId="129" fillId="0" borderId="0" xfId="2015" applyAlignment="1">
      <alignment wrapText="1"/>
    </xf>
    <xf numFmtId="0" fontId="52" fillId="0" borderId="0" xfId="2015" applyFont="1" applyAlignment="1">
      <alignment horizontal="center" wrapText="1"/>
    </xf>
    <xf numFmtId="0" fontId="4" fillId="41" borderId="40" xfId="2053" applyFill="1" applyBorder="1" applyAlignment="1">
      <alignment horizontal="left" wrapText="1"/>
    </xf>
    <xf numFmtId="0" fontId="4" fillId="41" borderId="40" xfId="2053" applyFill="1" applyBorder="1" applyAlignment="1">
      <alignment horizontal="center" wrapText="1"/>
    </xf>
    <xf numFmtId="182" fontId="4" fillId="41" borderId="40" xfId="780" applyNumberFormat="1" applyFill="1" applyBorder="1" applyAlignment="1">
      <alignment horizontal="center" wrapText="1"/>
    </xf>
    <xf numFmtId="0" fontId="4" fillId="41" borderId="40" xfId="2053" applyFill="1" applyBorder="1" applyAlignment="1">
      <alignment wrapText="1"/>
    </xf>
    <xf numFmtId="181" fontId="55" fillId="0" borderId="40" xfId="2015" applyNumberFormat="1" applyFont="1" applyBorder="1" applyAlignment="1">
      <alignment wrapText="1"/>
    </xf>
    <xf numFmtId="3" fontId="0" fillId="41" borderId="40" xfId="0" applyNumberFormat="1" applyFill="1" applyBorder="1"/>
    <xf numFmtId="176" fontId="4" fillId="0" borderId="40" xfId="780" applyNumberFormat="1" applyBorder="1" applyAlignment="1">
      <alignment wrapText="1"/>
    </xf>
    <xf numFmtId="183" fontId="129" fillId="0" borderId="0" xfId="2015" applyNumberFormat="1" applyAlignment="1">
      <alignment wrapText="1"/>
    </xf>
    <xf numFmtId="182" fontId="55" fillId="0" borderId="40" xfId="2015" applyNumberFormat="1" applyFont="1" applyBorder="1" applyAlignment="1">
      <alignment wrapText="1"/>
    </xf>
    <xf numFmtId="181" fontId="129" fillId="0" borderId="40" xfId="2015" applyNumberFormat="1" applyBorder="1" applyAlignment="1">
      <alignment wrapText="1"/>
    </xf>
    <xf numFmtId="179" fontId="129" fillId="0" borderId="40" xfId="2015" applyNumberFormat="1" applyBorder="1" applyAlignment="1">
      <alignment wrapText="1"/>
    </xf>
    <xf numFmtId="14" fontId="4" fillId="41" borderId="40" xfId="2053" applyNumberFormat="1" applyFill="1" applyBorder="1" applyAlignment="1">
      <alignment horizontal="center" wrapText="1"/>
    </xf>
    <xf numFmtId="180" fontId="0" fillId="0" borderId="0" xfId="514" applyNumberFormat="1" applyFont="1"/>
    <xf numFmtId="3" fontId="30" fillId="41" borderId="47" xfId="0" applyNumberFormat="1" applyFont="1" applyFill="1" applyBorder="1" applyAlignment="1">
      <alignment vertical="center" wrapText="1"/>
    </xf>
    <xf numFmtId="3" fontId="30" fillId="41" borderId="40" xfId="0" applyNumberFormat="1" applyFont="1" applyFill="1" applyBorder="1" applyAlignment="1">
      <alignment vertical="center"/>
    </xf>
    <xf numFmtId="176" fontId="30" fillId="43" borderId="54" xfId="0" applyNumberFormat="1" applyFont="1" applyFill="1" applyBorder="1" applyAlignment="1">
      <alignment vertical="center"/>
    </xf>
    <xf numFmtId="0" fontId="30" fillId="41" borderId="35" xfId="0" applyFont="1" applyFill="1" applyBorder="1" applyAlignment="1">
      <alignment horizontal="left" vertical="top" wrapText="1"/>
    </xf>
    <xf numFmtId="0" fontId="30" fillId="30" borderId="40" xfId="2068" applyFont="1" applyFill="1" applyBorder="1" applyAlignment="1">
      <alignment vertical="top" wrapText="1"/>
    </xf>
    <xf numFmtId="0" fontId="49" fillId="30" borderId="35" xfId="2068" applyFont="1" applyFill="1" applyBorder="1" applyAlignment="1">
      <alignment horizontal="left" vertical="top"/>
    </xf>
    <xf numFmtId="0" fontId="4" fillId="0" borderId="0" xfId="2069"/>
    <xf numFmtId="0" fontId="30" fillId="30" borderId="40" xfId="2069" applyFont="1" applyFill="1" applyBorder="1" applyAlignment="1">
      <alignment horizontal="left"/>
    </xf>
    <xf numFmtId="0" fontId="30" fillId="30" borderId="40" xfId="2069" applyFont="1" applyFill="1" applyBorder="1" applyAlignment="1">
      <alignment horizontal="left" wrapText="1"/>
    </xf>
    <xf numFmtId="0" fontId="30" fillId="41" borderId="56" xfId="2053" applyFont="1" applyFill="1" applyBorder="1" applyAlignment="1">
      <alignment horizontal="center" vertical="center" wrapText="1"/>
    </xf>
    <xf numFmtId="0" fontId="30" fillId="41" borderId="50" xfId="2053" applyFont="1" applyFill="1" applyBorder="1" applyAlignment="1">
      <alignment horizontal="center" vertical="center" wrapText="1"/>
    </xf>
    <xf numFmtId="0" fontId="30" fillId="41" borderId="51" xfId="2053" applyFont="1" applyFill="1" applyBorder="1" applyAlignment="1">
      <alignment horizontal="center" vertical="center" wrapText="1"/>
    </xf>
    <xf numFmtId="0" fontId="30" fillId="41" borderId="50" xfId="2053" applyFont="1" applyFill="1" applyBorder="1" applyAlignment="1">
      <alignment horizontal="center" vertical="center"/>
    </xf>
    <xf numFmtId="2" fontId="49" fillId="41" borderId="40" xfId="2053" applyNumberFormat="1" applyFont="1" applyFill="1" applyBorder="1" applyAlignment="1">
      <alignment vertical="center" wrapText="1"/>
    </xf>
    <xf numFmtId="176" fontId="30" fillId="41" borderId="48" xfId="2053" applyNumberFormat="1" applyFont="1" applyFill="1" applyBorder="1" applyAlignment="1">
      <alignment horizontal="center" vertical="center"/>
    </xf>
    <xf numFmtId="176" fontId="30" fillId="43" borderId="48" xfId="2053" applyNumberFormat="1" applyFont="1" applyFill="1" applyBorder="1" applyAlignment="1">
      <alignment horizontal="center" vertical="center"/>
    </xf>
    <xf numFmtId="176" fontId="49" fillId="41" borderId="40" xfId="2053" applyNumberFormat="1" applyFont="1" applyFill="1" applyBorder="1" applyAlignment="1">
      <alignment vertical="center" wrapText="1"/>
    </xf>
    <xf numFmtId="0" fontId="49" fillId="0" borderId="28" xfId="2069" applyFont="1" applyBorder="1" applyAlignment="1">
      <alignment vertical="center"/>
    </xf>
    <xf numFmtId="0" fontId="30" fillId="41" borderId="47" xfId="2053" applyFont="1" applyFill="1" applyBorder="1" applyAlignment="1">
      <alignment vertical="center" wrapText="1"/>
    </xf>
    <xf numFmtId="0" fontId="30" fillId="41" borderId="35" xfId="2053" applyFont="1" applyFill="1" applyBorder="1" applyAlignment="1">
      <alignment vertical="center" wrapText="1"/>
    </xf>
    <xf numFmtId="0" fontId="30" fillId="41" borderId="48" xfId="2053" applyFont="1" applyFill="1" applyBorder="1" applyAlignment="1">
      <alignment vertical="center" wrapText="1"/>
    </xf>
    <xf numFmtId="4" fontId="30" fillId="43" borderId="48" xfId="2053" applyNumberFormat="1" applyFont="1" applyFill="1" applyBorder="1" applyAlignment="1">
      <alignment vertical="center"/>
    </xf>
    <xf numFmtId="0" fontId="30" fillId="41" borderId="47" xfId="2053" applyFont="1" applyFill="1" applyBorder="1" applyAlignment="1">
      <alignment horizontal="left" vertical="center" wrapText="1"/>
    </xf>
    <xf numFmtId="0" fontId="4" fillId="41" borderId="0" xfId="2069" applyFill="1"/>
    <xf numFmtId="0" fontId="49" fillId="41" borderId="0" xfId="2069" applyFont="1" applyFill="1"/>
    <xf numFmtId="0" fontId="49" fillId="0" borderId="0" xfId="2069" applyFont="1"/>
    <xf numFmtId="0" fontId="5" fillId="30" borderId="57" xfId="2067" applyFont="1" applyFill="1" applyBorder="1" applyAlignment="1">
      <alignment horizontal="left"/>
    </xf>
    <xf numFmtId="0" fontId="5" fillId="30" borderId="57" xfId="2067" applyFont="1" applyFill="1" applyBorder="1" applyAlignment="1">
      <alignment horizontal="left" wrapText="1"/>
    </xf>
    <xf numFmtId="0" fontId="8" fillId="30" borderId="57" xfId="2067" applyFont="1" applyFill="1" applyBorder="1" applyAlignment="1">
      <alignment vertical="center" wrapText="1"/>
    </xf>
    <xf numFmtId="0" fontId="8" fillId="30" borderId="58" xfId="2067" applyFont="1" applyFill="1" applyBorder="1" applyAlignment="1">
      <alignment vertical="center" wrapText="1"/>
    </xf>
    <xf numFmtId="0" fontId="10" fillId="30" borderId="59" xfId="2067" applyFont="1" applyFill="1" applyBorder="1" applyAlignment="1">
      <alignment horizontal="center" vertical="center"/>
    </xf>
    <xf numFmtId="0" fontId="10" fillId="30" borderId="60" xfId="2067" applyFont="1" applyFill="1" applyBorder="1" applyAlignment="1">
      <alignment horizontal="center" vertical="center"/>
    </xf>
    <xf numFmtId="0" fontId="11" fillId="30" borderId="57" xfId="2067" applyFont="1" applyFill="1" applyBorder="1" applyAlignment="1">
      <alignment horizontal="left"/>
    </xf>
    <xf numFmtId="0" fontId="9" fillId="30" borderId="57" xfId="2067" applyFont="1" applyFill="1" applyBorder="1" applyAlignment="1">
      <alignment horizontal="center" vertical="top" wrapText="1"/>
    </xf>
    <xf numFmtId="0" fontId="9" fillId="30" borderId="57" xfId="2067" applyFont="1" applyFill="1" applyBorder="1" applyAlignment="1">
      <alignment horizontal="center"/>
    </xf>
    <xf numFmtId="0" fontId="9" fillId="30" borderId="61" xfId="2067" applyFont="1" applyFill="1" applyBorder="1" applyAlignment="1">
      <alignment horizontal="center"/>
    </xf>
    <xf numFmtId="3" fontId="9" fillId="30" borderId="61" xfId="2067" applyNumberFormat="1" applyFont="1" applyFill="1" applyBorder="1" applyAlignment="1">
      <alignment horizontal="center" vertical="top" wrapText="1"/>
    </xf>
    <xf numFmtId="0" fontId="9" fillId="30" borderId="61" xfId="2067" applyFont="1" applyFill="1" applyBorder="1" applyAlignment="1">
      <alignment horizontal="center" vertical="top" wrapText="1"/>
    </xf>
    <xf numFmtId="0" fontId="9" fillId="30" borderId="62" xfId="2067" applyFont="1" applyFill="1" applyBorder="1" applyAlignment="1">
      <alignment horizontal="center"/>
    </xf>
    <xf numFmtId="0" fontId="9" fillId="30" borderId="63" xfId="2067" applyFont="1" applyFill="1" applyBorder="1" applyAlignment="1">
      <alignment horizontal="center"/>
    </xf>
    <xf numFmtId="178" fontId="10" fillId="30" borderId="64" xfId="2067" applyNumberFormat="1" applyFont="1" applyFill="1" applyBorder="1" applyAlignment="1">
      <alignment vertical="center"/>
    </xf>
    <xf numFmtId="178" fontId="10" fillId="30" borderId="65" xfId="2067" applyNumberFormat="1" applyFont="1" applyFill="1" applyBorder="1" applyAlignment="1">
      <alignment horizontal="right" vertical="center"/>
    </xf>
    <xf numFmtId="0" fontId="9" fillId="30" borderId="66" xfId="2067" applyFont="1" applyFill="1" applyBorder="1" applyAlignment="1">
      <alignment horizontal="center" vertical="center"/>
    </xf>
    <xf numFmtId="0" fontId="9" fillId="30" borderId="67" xfId="2067" applyFont="1" applyFill="1" applyBorder="1" applyAlignment="1">
      <alignment horizontal="center" vertical="center"/>
    </xf>
    <xf numFmtId="0" fontId="9" fillId="44" borderId="24" xfId="2067" applyFont="1" applyFill="1" applyBorder="1"/>
    <xf numFmtId="0" fontId="9" fillId="44" borderId="68" xfId="2067" applyFont="1" applyFill="1" applyBorder="1"/>
    <xf numFmtId="0" fontId="9" fillId="44" borderId="25" xfId="2067" applyFont="1" applyFill="1" applyBorder="1"/>
    <xf numFmtId="0" fontId="9" fillId="44" borderId="58" xfId="2067" applyFont="1" applyFill="1" applyBorder="1"/>
    <xf numFmtId="4" fontId="9" fillId="44" borderId="25" xfId="2067" applyNumberFormat="1" applyFont="1" applyFill="1" applyBorder="1" applyAlignment="1">
      <alignment horizontal="center"/>
    </xf>
    <xf numFmtId="4" fontId="9" fillId="44" borderId="37" xfId="2067" applyNumberFormat="1" applyFont="1" applyFill="1" applyBorder="1" applyAlignment="1">
      <alignment horizontal="center"/>
    </xf>
    <xf numFmtId="0" fontId="9" fillId="44" borderId="58" xfId="458" applyNumberFormat="1" applyFont="1" applyFill="1" applyBorder="1" applyAlignment="1" applyProtection="1">
      <alignment horizontal="center"/>
    </xf>
    <xf numFmtId="4" fontId="9" fillId="44" borderId="0" xfId="2067" applyNumberFormat="1" applyFont="1" applyFill="1" applyAlignment="1">
      <alignment horizontal="center"/>
    </xf>
    <xf numFmtId="174" fontId="9" fillId="44" borderId="58" xfId="2067" applyNumberFormat="1" applyFont="1" applyFill="1" applyBorder="1" applyAlignment="1">
      <alignment horizontal="center"/>
    </xf>
    <xf numFmtId="0" fontId="9" fillId="44" borderId="58" xfId="2067" applyFont="1" applyFill="1" applyBorder="1" applyAlignment="1">
      <alignment horizontal="center"/>
    </xf>
    <xf numFmtId="0" fontId="9" fillId="44" borderId="37" xfId="2067" applyFont="1" applyFill="1" applyBorder="1"/>
    <xf numFmtId="3" fontId="9" fillId="44" borderId="58" xfId="2067" applyNumberFormat="1" applyFont="1" applyFill="1" applyBorder="1"/>
    <xf numFmtId="0" fontId="9" fillId="44" borderId="69" xfId="2067" applyFont="1" applyFill="1" applyBorder="1"/>
    <xf numFmtId="0" fontId="9" fillId="44" borderId="70" xfId="2067" applyFont="1" applyFill="1" applyBorder="1"/>
    <xf numFmtId="0" fontId="9" fillId="44" borderId="71" xfId="2067" applyFont="1" applyFill="1" applyBorder="1"/>
    <xf numFmtId="0" fontId="9" fillId="44" borderId="72" xfId="2067" applyFont="1" applyFill="1" applyBorder="1"/>
    <xf numFmtId="176" fontId="9" fillId="30" borderId="40" xfId="2067" applyNumberFormat="1" applyFont="1" applyFill="1" applyBorder="1" applyAlignment="1">
      <alignment horizontal="center" vertical="center" wrapText="1"/>
    </xf>
    <xf numFmtId="176" fontId="9" fillId="45" borderId="40" xfId="2067" applyNumberFormat="1" applyFont="1" applyFill="1" applyBorder="1" applyAlignment="1">
      <alignment horizontal="center" vertical="center" wrapText="1"/>
    </xf>
    <xf numFmtId="176" fontId="9" fillId="45" borderId="25" xfId="2067" applyNumberFormat="1" applyFont="1" applyFill="1" applyBorder="1" applyAlignment="1">
      <alignment horizontal="center" vertical="center" wrapText="1"/>
    </xf>
    <xf numFmtId="176" fontId="9" fillId="45" borderId="28" xfId="2067" applyNumberFormat="1" applyFont="1" applyFill="1" applyBorder="1" applyAlignment="1">
      <alignment horizontal="center" vertical="center" wrapText="1"/>
    </xf>
    <xf numFmtId="0" fontId="14" fillId="43" borderId="28" xfId="2067" applyFont="1" applyFill="1" applyBorder="1" applyAlignment="1">
      <alignment wrapText="1"/>
    </xf>
    <xf numFmtId="0" fontId="14" fillId="43" borderId="50" xfId="2067" applyFont="1" applyFill="1" applyBorder="1" applyAlignment="1">
      <alignment wrapText="1"/>
    </xf>
    <xf numFmtId="3" fontId="9" fillId="45" borderId="40" xfId="2067" applyNumberFormat="1" applyFont="1" applyFill="1" applyBorder="1" applyAlignment="1">
      <alignment horizontal="center" vertical="center" wrapText="1"/>
    </xf>
    <xf numFmtId="0" fontId="9" fillId="43" borderId="73" xfId="2067" applyFont="1" applyFill="1" applyBorder="1" applyAlignment="1">
      <alignment horizontal="center" wrapText="1"/>
    </xf>
    <xf numFmtId="0" fontId="100" fillId="43" borderId="40" xfId="2067" applyFont="1" applyFill="1" applyBorder="1" applyAlignment="1">
      <alignment horizontal="center" wrapText="1"/>
    </xf>
    <xf numFmtId="0" fontId="9" fillId="45" borderId="37" xfId="2067" applyFont="1" applyFill="1" applyBorder="1" applyAlignment="1">
      <alignment horizontal="center" wrapText="1"/>
    </xf>
    <xf numFmtId="0" fontId="19" fillId="43" borderId="50" xfId="0" applyFont="1" applyFill="1" applyBorder="1" applyAlignment="1">
      <alignment horizontal="center" vertical="center"/>
    </xf>
    <xf numFmtId="0" fontId="19" fillId="43" borderId="40" xfId="0" applyFont="1" applyFill="1" applyBorder="1" applyAlignment="1">
      <alignment horizontal="center" vertical="center"/>
    </xf>
    <xf numFmtId="0" fontId="103" fillId="0" borderId="0" xfId="2067" applyFont="1"/>
    <xf numFmtId="49" fontId="39" fillId="0" borderId="40" xfId="0" applyNumberFormat="1" applyFont="1" applyFill="1" applyBorder="1" applyAlignment="1" applyProtection="1">
      <alignment horizontal="center" vertical="center"/>
      <protection locked="0" hidden="1"/>
    </xf>
    <xf numFmtId="49" fontId="39" fillId="41" borderId="40" xfId="0" applyNumberFormat="1"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0" xfId="0" applyAlignment="1">
      <alignment horizontal="center"/>
    </xf>
    <xf numFmtId="0" fontId="31" fillId="44" borderId="40" xfId="1766" applyFont="1" applyFill="1" applyBorder="1" applyAlignment="1">
      <alignment horizontal="center" vertical="center" wrapText="1"/>
    </xf>
    <xf numFmtId="0" fontId="22" fillId="43" borderId="28" xfId="1919" applyFont="1" applyFill="1" applyBorder="1" applyAlignment="1">
      <alignment horizontal="center"/>
    </xf>
    <xf numFmtId="0" fontId="4" fillId="43" borderId="28" xfId="1919" applyFill="1" applyBorder="1" applyAlignment="1">
      <alignment horizontal="center"/>
    </xf>
    <xf numFmtId="3" fontId="4" fillId="43" borderId="28" xfId="1919" applyNumberFormat="1" applyFill="1" applyBorder="1" applyAlignment="1"/>
    <xf numFmtId="4" fontId="4" fillId="43" borderId="28" xfId="1919" applyNumberFormat="1" applyFill="1" applyBorder="1" applyAlignment="1">
      <alignment horizontal="center"/>
    </xf>
    <xf numFmtId="0" fontId="4" fillId="43" borderId="28" xfId="459" applyNumberFormat="1" applyFont="1" applyFill="1" applyBorder="1"/>
    <xf numFmtId="3" fontId="4" fillId="43" borderId="28" xfId="459" applyNumberFormat="1" applyFont="1" applyFill="1" applyBorder="1"/>
    <xf numFmtId="0" fontId="4" fillId="43" borderId="36" xfId="459" applyNumberFormat="1" applyFont="1" applyFill="1" applyBorder="1"/>
    <xf numFmtId="176" fontId="30" fillId="43" borderId="48" xfId="0" applyNumberFormat="1" applyFont="1" applyFill="1" applyBorder="1" applyAlignment="1">
      <alignment horizontal="center" vertical="center" wrapText="1"/>
    </xf>
    <xf numFmtId="176" fontId="30" fillId="43" borderId="48" xfId="0" applyNumberFormat="1" applyFont="1" applyFill="1" applyBorder="1" applyAlignment="1">
      <alignment horizontal="center"/>
    </xf>
    <xf numFmtId="0" fontId="53" fillId="42" borderId="74" xfId="2015" applyFont="1" applyFill="1" applyBorder="1" applyAlignment="1">
      <alignment horizontal="center" vertical="center" wrapText="1"/>
    </xf>
    <xf numFmtId="0" fontId="53" fillId="42" borderId="75" xfId="2015" applyFont="1" applyFill="1" applyBorder="1" applyAlignment="1">
      <alignment horizontal="center" vertical="center" wrapText="1"/>
    </xf>
    <xf numFmtId="3" fontId="53" fillId="42" borderId="66" xfId="2015" applyNumberFormat="1" applyFont="1" applyFill="1" applyBorder="1" applyAlignment="1">
      <alignment horizontal="center" vertical="center" wrapText="1"/>
    </xf>
    <xf numFmtId="179" fontId="53" fillId="42" borderId="75" xfId="2015" applyNumberFormat="1" applyFont="1" applyFill="1" applyBorder="1" applyAlignment="1">
      <alignment horizontal="center" vertical="center" wrapText="1"/>
    </xf>
    <xf numFmtId="180" fontId="54" fillId="42" borderId="76" xfId="514" applyNumberFormat="1" applyFont="1" applyFill="1" applyBorder="1" applyAlignment="1">
      <alignment horizontal="center" vertical="center" wrapText="1"/>
    </xf>
    <xf numFmtId="0" fontId="129" fillId="42" borderId="0" xfId="2015" applyFill="1" applyAlignment="1">
      <alignment wrapText="1"/>
    </xf>
    <xf numFmtId="0" fontId="49" fillId="30" borderId="47" xfId="2068" applyFont="1" applyFill="1" applyBorder="1" applyAlignment="1">
      <alignment horizontal="left" vertical="center"/>
    </xf>
    <xf numFmtId="0" fontId="49" fillId="30" borderId="47" xfId="2068" applyFont="1" applyFill="1" applyBorder="1" applyAlignment="1">
      <alignment horizontal="left" vertical="center" wrapText="1"/>
    </xf>
    <xf numFmtId="176" fontId="30" fillId="41" borderId="40" xfId="2053" applyNumberFormat="1" applyFont="1" applyFill="1" applyBorder="1" applyAlignment="1">
      <alignment horizontal="center" vertical="center" wrapText="1"/>
    </xf>
    <xf numFmtId="176" fontId="30" fillId="43" borderId="48" xfId="2053" applyNumberFormat="1" applyFont="1" applyFill="1" applyBorder="1" applyAlignment="1">
      <alignment vertical="center" wrapText="1"/>
    </xf>
    <xf numFmtId="0" fontId="4" fillId="0" borderId="0" xfId="1837"/>
    <xf numFmtId="0" fontId="56" fillId="30" borderId="40" xfId="2066" applyFont="1" applyFill="1" applyBorder="1" applyAlignment="1">
      <alignment horizontal="left"/>
    </xf>
    <xf numFmtId="0" fontId="56" fillId="30" borderId="40" xfId="2066" applyFont="1" applyFill="1" applyBorder="1"/>
    <xf numFmtId="0" fontId="26" fillId="41" borderId="77" xfId="1837" applyFont="1" applyFill="1" applyBorder="1" applyAlignment="1">
      <alignment horizontal="center" vertical="center" wrapText="1"/>
    </xf>
    <xf numFmtId="0" fontId="26" fillId="41" borderId="78" xfId="1837" applyFont="1" applyFill="1" applyBorder="1" applyAlignment="1">
      <alignment horizontal="center" vertical="center" wrapText="1"/>
    </xf>
    <xf numFmtId="0" fontId="28" fillId="0" borderId="79" xfId="1837" applyFont="1" applyFill="1" applyBorder="1" applyAlignment="1">
      <alignment horizontal="center"/>
    </xf>
    <xf numFmtId="0" fontId="29" fillId="0" borderId="80" xfId="1837" applyFont="1" applyFill="1" applyBorder="1"/>
    <xf numFmtId="0" fontId="28" fillId="0" borderId="81" xfId="1837" applyFont="1" applyFill="1" applyBorder="1" applyAlignment="1">
      <alignment horizontal="center" vertical="center"/>
    </xf>
    <xf numFmtId="0" fontId="29" fillId="0" borderId="36" xfId="1837" applyFont="1" applyFill="1" applyBorder="1" applyAlignment="1">
      <alignment horizontal="center" vertical="center" wrapText="1"/>
    </xf>
    <xf numFmtId="3" fontId="28" fillId="0" borderId="46" xfId="1837" applyNumberFormat="1" applyFont="1" applyFill="1" applyBorder="1" applyAlignment="1">
      <alignment horizontal="center" vertical="center"/>
    </xf>
    <xf numFmtId="0" fontId="28" fillId="41" borderId="48" xfId="1837" applyFont="1" applyFill="1" applyBorder="1" applyAlignment="1">
      <alignment horizontal="center" vertical="center" wrapText="1"/>
    </xf>
    <xf numFmtId="0" fontId="4" fillId="41" borderId="35" xfId="1837" applyFill="1" applyBorder="1"/>
    <xf numFmtId="0" fontId="4" fillId="41" borderId="48" xfId="1837" applyFill="1" applyBorder="1"/>
    <xf numFmtId="0" fontId="28" fillId="41" borderId="48" xfId="1837" applyFont="1" applyFill="1" applyBorder="1" applyAlignment="1">
      <alignment horizontal="center" wrapText="1"/>
    </xf>
    <xf numFmtId="0" fontId="22" fillId="30" borderId="47" xfId="1837" applyFont="1" applyFill="1" applyBorder="1" applyAlignment="1">
      <alignment horizontal="left" vertical="top"/>
    </xf>
    <xf numFmtId="0" fontId="22" fillId="30" borderId="35" xfId="1837" applyFont="1" applyFill="1" applyBorder="1" applyAlignment="1">
      <alignment horizontal="left" vertical="top"/>
    </xf>
    <xf numFmtId="0" fontId="22" fillId="30" borderId="48" xfId="1837" applyFont="1" applyFill="1" applyBorder="1" applyAlignment="1">
      <alignment horizontal="left" vertical="top"/>
    </xf>
    <xf numFmtId="0" fontId="4" fillId="0" borderId="0" xfId="2066"/>
    <xf numFmtId="0" fontId="4" fillId="41" borderId="0" xfId="2066" applyFill="1"/>
    <xf numFmtId="0" fontId="59" fillId="0" borderId="0" xfId="2066" applyFont="1"/>
    <xf numFmtId="0" fontId="28" fillId="43" borderId="81" xfId="1837" applyFont="1" applyFill="1" applyBorder="1" applyAlignment="1">
      <alignment horizontal="center" vertical="center"/>
    </xf>
    <xf numFmtId="0" fontId="29" fillId="43" borderId="28" xfId="1837" applyFont="1" applyFill="1" applyBorder="1"/>
    <xf numFmtId="190" fontId="28" fillId="43" borderId="28" xfId="780" applyNumberFormat="1" applyFont="1" applyFill="1" applyBorder="1" applyAlignment="1">
      <alignment horizontal="center" vertical="center" wrapText="1"/>
    </xf>
    <xf numFmtId="0" fontId="29" fillId="43" borderId="28" xfId="1837" applyFont="1" applyFill="1" applyBorder="1" applyAlignment="1">
      <alignment horizontal="center" vertical="center" wrapText="1"/>
    </xf>
    <xf numFmtId="0" fontId="29" fillId="43" borderId="41" xfId="1837" applyFont="1" applyFill="1" applyBorder="1" applyAlignment="1">
      <alignment horizontal="center"/>
    </xf>
    <xf numFmtId="0" fontId="29" fillId="43" borderId="36" xfId="1837" applyFont="1" applyFill="1" applyBorder="1" applyAlignment="1">
      <alignment horizontal="center"/>
    </xf>
    <xf numFmtId="3" fontId="28" fillId="43" borderId="40" xfId="780" applyNumberFormat="1" applyFont="1" applyFill="1" applyBorder="1" applyAlignment="1">
      <alignment horizontal="center" vertical="top"/>
    </xf>
    <xf numFmtId="3" fontId="28" fillId="43" borderId="50" xfId="780" applyNumberFormat="1" applyFont="1" applyFill="1" applyBorder="1" applyAlignment="1">
      <alignment horizontal="center" vertical="top"/>
    </xf>
    <xf numFmtId="0" fontId="39" fillId="0" borderId="40" xfId="0" applyFont="1" applyFill="1" applyBorder="1" applyAlignment="1" applyProtection="1">
      <alignment horizontal="center" vertical="center"/>
      <protection locked="0" hidden="1"/>
    </xf>
    <xf numFmtId="0" fontId="39" fillId="41" borderId="40" xfId="0" applyFont="1" applyFill="1" applyBorder="1" applyAlignment="1" applyProtection="1">
      <alignment horizontal="center" vertical="center"/>
      <protection locked="0" hidden="1"/>
    </xf>
    <xf numFmtId="0" fontId="0" fillId="0" borderId="0" xfId="0" applyAlignment="1">
      <alignment horizontal="center" wrapText="1"/>
    </xf>
    <xf numFmtId="0" fontId="104" fillId="0" borderId="0" xfId="0" applyFont="1" applyAlignment="1">
      <alignment horizontal="center"/>
    </xf>
    <xf numFmtId="1" fontId="39" fillId="0" borderId="40" xfId="0" quotePrefix="1" applyNumberFormat="1" applyFont="1" applyFill="1" applyBorder="1" applyAlignment="1" applyProtection="1">
      <alignment horizontal="center" vertical="center"/>
      <protection locked="0" hidden="1"/>
    </xf>
    <xf numFmtId="3" fontId="39" fillId="0" borderId="40" xfId="0" applyNumberFormat="1" applyFont="1" applyFill="1" applyBorder="1" applyAlignment="1" applyProtection="1">
      <alignment horizontal="center" vertical="center"/>
      <protection locked="0" hidden="1"/>
    </xf>
    <xf numFmtId="176" fontId="39" fillId="0" borderId="40" xfId="0" applyNumberFormat="1" applyFont="1" applyFill="1" applyBorder="1" applyAlignment="1" applyProtection="1">
      <alignment horizontal="center" vertical="center"/>
      <protection locked="0" hidden="1"/>
    </xf>
    <xf numFmtId="1" fontId="39" fillId="0" borderId="40" xfId="0" applyNumberFormat="1" applyFont="1" applyFill="1" applyBorder="1" applyAlignment="1" applyProtection="1">
      <alignment horizontal="center" vertical="center"/>
      <protection locked="0" hidden="1"/>
    </xf>
    <xf numFmtId="1" fontId="39" fillId="41" borderId="40" xfId="0" applyNumberFormat="1" applyFont="1" applyFill="1" applyBorder="1" applyAlignment="1" applyProtection="1">
      <alignment horizontal="center" vertical="center"/>
      <protection locked="0" hidden="1"/>
    </xf>
    <xf numFmtId="3" fontId="39" fillId="41" borderId="40" xfId="0" applyNumberFormat="1" applyFont="1" applyFill="1" applyBorder="1" applyAlignment="1" applyProtection="1">
      <alignment horizontal="center" vertical="center"/>
      <protection locked="0" hidden="1"/>
    </xf>
    <xf numFmtId="176" fontId="39" fillId="41" borderId="40" xfId="0" applyNumberFormat="1" applyFont="1" applyFill="1" applyBorder="1" applyAlignment="1" applyProtection="1">
      <alignment horizontal="center" vertical="center"/>
      <protection locked="0" hidden="1"/>
    </xf>
    <xf numFmtId="0" fontId="0" fillId="41" borderId="0" xfId="0" applyFill="1" applyAlignment="1">
      <alignment horizontal="center"/>
    </xf>
    <xf numFmtId="176" fontId="0" fillId="0" borderId="0" xfId="0" applyNumberFormat="1" applyAlignment="1">
      <alignment horizontal="center"/>
    </xf>
    <xf numFmtId="0" fontId="4" fillId="0" borderId="0" xfId="0" applyFont="1" applyAlignment="1">
      <alignment horizontal="center"/>
    </xf>
    <xf numFmtId="0" fontId="0" fillId="43" borderId="40" xfId="0" applyFill="1" applyBorder="1" applyAlignment="1">
      <alignment horizontal="center"/>
    </xf>
    <xf numFmtId="186" fontId="97" fillId="43" borderId="40" xfId="780" applyNumberFormat="1" applyFont="1" applyFill="1" applyBorder="1" applyAlignment="1">
      <alignment horizontal="center"/>
    </xf>
    <xf numFmtId="0" fontId="22" fillId="43" borderId="40" xfId="0" applyFont="1" applyFill="1" applyBorder="1" applyAlignment="1">
      <alignment horizontal="center"/>
    </xf>
    <xf numFmtId="186" fontId="97" fillId="43" borderId="79" xfId="780" applyNumberFormat="1" applyFont="1" applyFill="1" applyBorder="1" applyAlignment="1">
      <alignment horizontal="center"/>
    </xf>
    <xf numFmtId="0" fontId="0" fillId="43" borderId="47" xfId="0" applyFill="1" applyBorder="1" applyAlignment="1">
      <alignment horizontal="center"/>
    </xf>
    <xf numFmtId="186" fontId="98" fillId="43" borderId="82" xfId="0" applyNumberFormat="1" applyFont="1" applyFill="1" applyBorder="1" applyAlignment="1">
      <alignment horizontal="center"/>
    </xf>
    <xf numFmtId="0" fontId="105" fillId="46" borderId="40" xfId="0" applyFont="1" applyFill="1" applyBorder="1" applyAlignment="1" applyProtection="1">
      <alignment horizontal="center" vertical="center"/>
      <protection hidden="1"/>
    </xf>
    <xf numFmtId="1" fontId="105" fillId="46" borderId="40" xfId="0" applyNumberFormat="1" applyFont="1" applyFill="1" applyBorder="1" applyAlignment="1" applyProtection="1">
      <alignment horizontal="center" vertical="center" wrapText="1"/>
      <protection hidden="1"/>
    </xf>
    <xf numFmtId="3" fontId="105" fillId="46" borderId="40" xfId="0" applyNumberFormat="1" applyFont="1" applyFill="1" applyBorder="1" applyAlignment="1" applyProtection="1">
      <alignment horizontal="center" vertical="center"/>
      <protection hidden="1"/>
    </xf>
    <xf numFmtId="49" fontId="105" fillId="46" borderId="40" xfId="0" applyNumberFormat="1" applyFont="1" applyFill="1" applyBorder="1" applyAlignment="1" applyProtection="1">
      <alignment horizontal="center" vertical="center"/>
      <protection hidden="1"/>
    </xf>
    <xf numFmtId="0" fontId="105" fillId="46" borderId="40" xfId="0" applyFont="1" applyFill="1" applyBorder="1" applyAlignment="1" applyProtection="1">
      <alignment horizontal="center" vertical="center" wrapText="1"/>
      <protection hidden="1"/>
    </xf>
    <xf numFmtId="0" fontId="102" fillId="0" borderId="0" xfId="1837" applyFont="1"/>
    <xf numFmtId="0" fontId="106" fillId="42" borderId="82" xfId="0" applyFont="1" applyFill="1" applyBorder="1" applyAlignment="1">
      <alignment horizontal="center" vertical="center" wrapText="1"/>
    </xf>
    <xf numFmtId="0" fontId="106" fillId="42" borderId="83" xfId="0" applyFont="1" applyFill="1" applyBorder="1" applyAlignment="1">
      <alignment horizontal="center" vertical="center" wrapText="1"/>
    </xf>
    <xf numFmtId="0" fontId="107" fillId="47" borderId="47" xfId="0" applyFont="1" applyFill="1" applyBorder="1" applyAlignment="1">
      <alignment horizontal="center" vertical="center" wrapText="1"/>
    </xf>
    <xf numFmtId="0" fontId="106" fillId="47" borderId="40" xfId="1837" applyFont="1" applyFill="1" applyBorder="1" applyAlignment="1">
      <alignment horizontal="center" vertical="center" wrapText="1"/>
    </xf>
    <xf numFmtId="187" fontId="4" fillId="41" borderId="84" xfId="452" applyNumberFormat="1" applyFont="1" applyFill="1" applyBorder="1" applyAlignment="1">
      <alignment horizontal="center" vertical="center"/>
    </xf>
    <xf numFmtId="0" fontId="49" fillId="43" borderId="47" xfId="0" applyFont="1" applyFill="1" applyBorder="1" applyAlignment="1">
      <alignment vertical="center" wrapText="1"/>
    </xf>
    <xf numFmtId="0" fontId="30" fillId="43" borderId="47" xfId="0" applyFont="1" applyFill="1" applyBorder="1" applyAlignment="1">
      <alignment vertical="center" wrapText="1"/>
    </xf>
    <xf numFmtId="0" fontId="30" fillId="43" borderId="85" xfId="0" applyFont="1" applyFill="1" applyBorder="1" applyAlignment="1">
      <alignment vertical="center" wrapText="1"/>
    </xf>
    <xf numFmtId="0" fontId="107" fillId="47" borderId="40" xfId="0" applyFont="1" applyFill="1" applyBorder="1" applyAlignment="1">
      <alignment horizontal="center" vertical="center" wrapText="1"/>
    </xf>
    <xf numFmtId="0" fontId="49" fillId="43" borderId="40" xfId="0" applyFont="1" applyFill="1" applyBorder="1" applyAlignment="1">
      <alignment horizontal="center" vertical="center" wrapText="1"/>
    </xf>
    <xf numFmtId="2" fontId="4" fillId="0" borderId="40" xfId="2066" applyNumberFormat="1" applyBorder="1" applyAlignment="1">
      <alignment horizontal="center" vertical="center"/>
    </xf>
    <xf numFmtId="176" fontId="102" fillId="41" borderId="47" xfId="1919" applyNumberFormat="1" applyFont="1" applyFill="1" applyBorder="1" applyAlignment="1">
      <alignment horizontal="left" vertical="center"/>
    </xf>
    <xf numFmtId="0" fontId="129" fillId="48" borderId="0" xfId="2015" applyFill="1"/>
    <xf numFmtId="0" fontId="108" fillId="0" borderId="0" xfId="2015" applyFont="1"/>
    <xf numFmtId="3" fontId="108" fillId="0" borderId="0" xfId="2015" applyNumberFormat="1" applyFont="1"/>
    <xf numFmtId="179" fontId="108" fillId="0" borderId="0" xfId="2015" applyNumberFormat="1" applyFont="1"/>
    <xf numFmtId="0" fontId="108" fillId="0" borderId="0" xfId="2015" applyFont="1" applyAlignment="1">
      <alignment wrapText="1"/>
    </xf>
    <xf numFmtId="0" fontId="53" fillId="42" borderId="66" xfId="2015" applyFont="1" applyFill="1" applyBorder="1" applyAlignment="1">
      <alignment horizontal="center" vertical="center" wrapText="1"/>
    </xf>
    <xf numFmtId="0" fontId="108" fillId="42" borderId="0" xfId="2015" applyFont="1" applyFill="1" applyAlignment="1">
      <alignment wrapText="1"/>
    </xf>
    <xf numFmtId="15" fontId="4" fillId="0" borderId="40" xfId="0" applyNumberFormat="1" applyFont="1" applyBorder="1"/>
    <xf numFmtId="3" fontId="4" fillId="41" borderId="40" xfId="0" applyNumberFormat="1" applyFont="1" applyFill="1" applyBorder="1"/>
    <xf numFmtId="183" fontId="108" fillId="0" borderId="0" xfId="2015" applyNumberFormat="1" applyFont="1" applyAlignment="1">
      <alignment wrapText="1"/>
    </xf>
    <xf numFmtId="0" fontId="4" fillId="0" borderId="40" xfId="0" applyNumberFormat="1" applyFont="1" applyBorder="1"/>
    <xf numFmtId="181" fontId="108" fillId="0" borderId="40" xfId="2015" applyNumberFormat="1" applyFont="1" applyBorder="1" applyAlignment="1">
      <alignment wrapText="1"/>
    </xf>
    <xf numFmtId="179" fontId="108" fillId="0" borderId="40" xfId="2015" applyNumberFormat="1" applyFont="1" applyBorder="1" applyAlignment="1">
      <alignment wrapText="1"/>
    </xf>
    <xf numFmtId="179" fontId="108" fillId="0" borderId="40" xfId="2015" applyNumberFormat="1" applyFont="1" applyBorder="1"/>
    <xf numFmtId="0" fontId="4" fillId="48" borderId="40" xfId="0" applyFont="1" applyFill="1" applyBorder="1"/>
    <xf numFmtId="15" fontId="4" fillId="48" borderId="40" xfId="0" applyNumberFormat="1" applyFont="1" applyFill="1" applyBorder="1"/>
    <xf numFmtId="179" fontId="108" fillId="48" borderId="40" xfId="2015" applyNumberFormat="1" applyFont="1" applyFill="1" applyBorder="1"/>
    <xf numFmtId="3" fontId="4" fillId="48" borderId="40" xfId="0" applyNumberFormat="1" applyFont="1" applyFill="1" applyBorder="1"/>
    <xf numFmtId="0" fontId="108" fillId="48" borderId="0" xfId="2015" applyFont="1" applyFill="1"/>
    <xf numFmtId="187" fontId="4" fillId="0" borderId="0" xfId="780" applyNumberFormat="1"/>
    <xf numFmtId="187" fontId="4" fillId="0" borderId="0" xfId="780" applyNumberFormat="1" applyAlignment="1">
      <alignment wrapText="1"/>
    </xf>
    <xf numFmtId="187" fontId="4" fillId="0" borderId="40" xfId="780" applyNumberFormat="1" applyBorder="1" applyAlignment="1">
      <alignment wrapText="1"/>
    </xf>
    <xf numFmtId="187" fontId="4" fillId="0" borderId="40" xfId="780" applyNumberFormat="1" applyBorder="1"/>
    <xf numFmtId="187" fontId="4" fillId="0" borderId="40" xfId="780" applyNumberFormat="1" applyFill="1" applyBorder="1" applyAlignment="1">
      <alignment horizontal="right"/>
    </xf>
    <xf numFmtId="9" fontId="4" fillId="0" borderId="40" xfId="2077" applyBorder="1"/>
    <xf numFmtId="0" fontId="30" fillId="41" borderId="52" xfId="2059" applyFont="1" applyFill="1" applyBorder="1" applyAlignment="1">
      <alignment horizontal="center" vertical="center" wrapText="1"/>
    </xf>
    <xf numFmtId="3" fontId="30" fillId="41" borderId="47" xfId="2059" applyNumberFormat="1" applyFont="1" applyFill="1" applyBorder="1" applyAlignment="1">
      <alignment vertical="center" wrapText="1"/>
    </xf>
    <xf numFmtId="0" fontId="30" fillId="41" borderId="50" xfId="2059" applyFont="1" applyFill="1" applyBorder="1" applyAlignment="1">
      <alignment horizontal="center" vertical="center" wrapText="1"/>
    </xf>
    <xf numFmtId="0" fontId="30" fillId="41" borderId="53" xfId="2059" applyFont="1" applyFill="1" applyBorder="1" applyAlignment="1">
      <alignment horizontal="center" vertical="center"/>
    </xf>
    <xf numFmtId="176" fontId="30" fillId="41" borderId="48" xfId="2059" applyNumberFormat="1" applyFont="1" applyFill="1" applyBorder="1" applyAlignment="1">
      <alignment horizontal="center" vertical="center" wrapText="1"/>
    </xf>
    <xf numFmtId="3" fontId="30" fillId="41" borderId="40" xfId="2059" applyNumberFormat="1" applyFont="1" applyFill="1" applyBorder="1" applyAlignment="1">
      <alignment vertical="center"/>
    </xf>
    <xf numFmtId="176" fontId="30" fillId="43" borderId="54" xfId="2059" applyNumberFormat="1" applyFont="1" applyFill="1" applyBorder="1" applyAlignment="1">
      <alignment vertical="center"/>
    </xf>
    <xf numFmtId="0" fontId="30" fillId="41" borderId="35" xfId="2059" applyFont="1" applyFill="1" applyBorder="1" applyAlignment="1">
      <alignment horizontal="left" vertical="top" wrapText="1"/>
    </xf>
    <xf numFmtId="0" fontId="30" fillId="41" borderId="50" xfId="2059" applyFont="1" applyFill="1" applyBorder="1" applyAlignment="1">
      <alignment horizontal="center" vertical="center"/>
    </xf>
    <xf numFmtId="0" fontId="30" fillId="41" borderId="51" xfId="2059" applyFont="1" applyFill="1" applyBorder="1" applyAlignment="1">
      <alignment vertical="center" wrapText="1"/>
    </xf>
    <xf numFmtId="176" fontId="30" fillId="41" borderId="40" xfId="2059" applyNumberFormat="1" applyFont="1" applyFill="1" applyBorder="1" applyAlignment="1">
      <alignment horizontal="center" vertical="center" wrapText="1"/>
    </xf>
    <xf numFmtId="176" fontId="30" fillId="43" borderId="48" xfId="2059" applyNumberFormat="1" applyFont="1" applyFill="1" applyBorder="1" applyAlignment="1">
      <alignment horizontal="center" vertical="center" wrapText="1"/>
    </xf>
    <xf numFmtId="176" fontId="30" fillId="41" borderId="48" xfId="2059" applyNumberFormat="1" applyFont="1" applyFill="1" applyBorder="1" applyAlignment="1">
      <alignment horizontal="center"/>
    </xf>
    <xf numFmtId="176" fontId="30" fillId="43" borderId="48" xfId="2059" applyNumberFormat="1" applyFont="1" applyFill="1" applyBorder="1" applyAlignment="1">
      <alignment horizontal="center"/>
    </xf>
    <xf numFmtId="0" fontId="49" fillId="41" borderId="52" xfId="2059" applyFont="1" applyFill="1" applyBorder="1" applyAlignment="1">
      <alignment horizontal="center" vertical="center" wrapText="1"/>
    </xf>
    <xf numFmtId="4" fontId="30" fillId="41" borderId="40" xfId="2059" applyNumberFormat="1" applyFont="1" applyFill="1" applyBorder="1" applyAlignment="1">
      <alignment horizontal="center" vertical="center"/>
    </xf>
    <xf numFmtId="3" fontId="30" fillId="43" borderId="54" xfId="2059" applyNumberFormat="1" applyFont="1" applyFill="1" applyBorder="1" applyAlignment="1">
      <alignment horizontal="center" vertical="center"/>
    </xf>
    <xf numFmtId="0" fontId="49" fillId="41" borderId="55" xfId="2059" applyFont="1" applyFill="1" applyBorder="1" applyAlignment="1">
      <alignment horizontal="left" vertical="top" wrapText="1"/>
    </xf>
    <xf numFmtId="0" fontId="107" fillId="47" borderId="47" xfId="2059" applyFont="1" applyFill="1" applyBorder="1" applyAlignment="1">
      <alignment horizontal="center" vertical="center" wrapText="1"/>
    </xf>
    <xf numFmtId="0" fontId="107" fillId="47" borderId="40" xfId="2059" applyFont="1" applyFill="1" applyBorder="1" applyAlignment="1">
      <alignment horizontal="center" vertical="center" wrapText="1"/>
    </xf>
    <xf numFmtId="0" fontId="49" fillId="43" borderId="47" xfId="2059" applyFont="1" applyFill="1" applyBorder="1" applyAlignment="1">
      <alignment vertical="center" wrapText="1"/>
    </xf>
    <xf numFmtId="0" fontId="49" fillId="43" borderId="40" xfId="2059" applyFont="1" applyFill="1" applyBorder="1" applyAlignment="1">
      <alignment horizontal="center" vertical="center" wrapText="1"/>
    </xf>
    <xf numFmtId="175" fontId="4" fillId="41" borderId="0" xfId="782" applyFill="1"/>
    <xf numFmtId="187" fontId="4" fillId="41" borderId="0" xfId="782" applyNumberFormat="1" applyFill="1"/>
    <xf numFmtId="0" fontId="40" fillId="30" borderId="86" xfId="0" applyFont="1" applyFill="1" applyBorder="1" applyAlignment="1">
      <alignment horizontal="left" wrapText="1"/>
    </xf>
    <xf numFmtId="0" fontId="40" fillId="30" borderId="42" xfId="0" applyFont="1" applyFill="1" applyBorder="1" applyAlignment="1">
      <alignment horizontal="left" wrapText="1"/>
    </xf>
    <xf numFmtId="0" fontId="41" fillId="30" borderId="47" xfId="0" applyFont="1" applyFill="1" applyBorder="1" applyAlignment="1">
      <alignment horizontal="left" wrapText="1"/>
    </xf>
    <xf numFmtId="0" fontId="41" fillId="30" borderId="48" xfId="0" applyFont="1" applyFill="1" applyBorder="1" applyAlignment="1">
      <alignment horizontal="left" wrapText="1"/>
    </xf>
    <xf numFmtId="0" fontId="41" fillId="30" borderId="87" xfId="0" applyFont="1" applyFill="1" applyBorder="1" applyAlignment="1">
      <alignment horizontal="left"/>
    </xf>
    <xf numFmtId="0" fontId="40" fillId="30" borderId="0" xfId="0" applyFont="1" applyFill="1" applyBorder="1"/>
    <xf numFmtId="0" fontId="4" fillId="30" borderId="57" xfId="0" applyFont="1" applyFill="1" applyBorder="1"/>
    <xf numFmtId="0" fontId="4" fillId="30" borderId="88" xfId="0" applyFont="1" applyFill="1" applyBorder="1"/>
    <xf numFmtId="0" fontId="4" fillId="30" borderId="89" xfId="0" applyFont="1" applyFill="1" applyBorder="1"/>
    <xf numFmtId="0" fontId="4" fillId="30" borderId="90" xfId="0" applyFont="1" applyFill="1" applyBorder="1"/>
    <xf numFmtId="0" fontId="4" fillId="30" borderId="91" xfId="0" applyFont="1" applyFill="1" applyBorder="1"/>
    <xf numFmtId="0" fontId="4" fillId="0" borderId="0" xfId="1837" applyFill="1"/>
    <xf numFmtId="0" fontId="41" fillId="30" borderId="40" xfId="0" applyFont="1" applyFill="1" applyBorder="1" applyAlignment="1">
      <alignment vertical="center" wrapText="1"/>
    </xf>
    <xf numFmtId="0" fontId="40" fillId="41" borderId="40" xfId="0" applyNumberFormat="1" applyFont="1" applyFill="1" applyBorder="1" applyAlignment="1">
      <alignment horizontal="left"/>
    </xf>
    <xf numFmtId="3" fontId="41" fillId="30" borderId="47" xfId="0" applyNumberFormat="1" applyFont="1" applyFill="1" applyBorder="1" applyAlignment="1">
      <alignment horizontal="right" vertical="center" wrapText="1"/>
    </xf>
    <xf numFmtId="176" fontId="40" fillId="30" borderId="47" xfId="0" applyNumberFormat="1" applyFont="1" applyFill="1" applyBorder="1" applyAlignment="1">
      <alignment horizontal="right" vertical="center" wrapText="1"/>
    </xf>
    <xf numFmtId="175" fontId="22" fillId="30" borderId="40" xfId="452" applyFont="1" applyFill="1" applyBorder="1" applyAlignment="1"/>
    <xf numFmtId="2" fontId="4" fillId="0" borderId="40" xfId="0" applyNumberFormat="1" applyFont="1" applyBorder="1" applyAlignment="1">
      <alignment horizontal="center" vertical="center" wrapText="1"/>
    </xf>
    <xf numFmtId="175" fontId="12" fillId="43" borderId="28" xfId="452" applyFont="1" applyFill="1" applyBorder="1" applyAlignment="1">
      <alignment vertical="center" wrapText="1"/>
    </xf>
    <xf numFmtId="175" fontId="12" fillId="43" borderId="28" xfId="452" applyFont="1" applyFill="1" applyBorder="1" applyAlignment="1">
      <alignment horizontal="center" vertical="center" wrapText="1"/>
    </xf>
    <xf numFmtId="0" fontId="4" fillId="41" borderId="40" xfId="0" applyFont="1" applyFill="1" applyBorder="1" applyAlignment="1">
      <alignment horizontal="left" vertical="center" wrapText="1" indent="1"/>
    </xf>
    <xf numFmtId="3" fontId="4" fillId="0" borderId="47" xfId="0" applyNumberFormat="1" applyFont="1" applyFill="1" applyBorder="1" applyAlignment="1">
      <alignment horizontal="right" vertical="center" wrapText="1" indent="1"/>
    </xf>
    <xf numFmtId="0" fontId="4" fillId="0" borderId="40" xfId="0" applyFont="1" applyBorder="1" applyAlignment="1">
      <alignment horizontal="left" vertical="center" wrapText="1" indent="1"/>
    </xf>
    <xf numFmtId="3" fontId="4" fillId="0" borderId="0" xfId="0" applyNumberFormat="1" applyFont="1" applyFill="1" applyBorder="1" applyAlignment="1">
      <alignment horizontal="right" vertical="center" wrapText="1" indent="1"/>
    </xf>
    <xf numFmtId="14" fontId="4" fillId="30" borderId="0" xfId="0" applyNumberFormat="1" applyFont="1" applyFill="1" applyBorder="1"/>
    <xf numFmtId="0" fontId="22" fillId="30" borderId="0" xfId="0" applyFont="1" applyFill="1" applyBorder="1"/>
    <xf numFmtId="14" fontId="22" fillId="30" borderId="0" xfId="0" applyNumberFormat="1" applyFont="1" applyFill="1" applyBorder="1"/>
    <xf numFmtId="3" fontId="4" fillId="30" borderId="0" xfId="0" applyNumberFormat="1" applyFont="1" applyFill="1" applyBorder="1"/>
    <xf numFmtId="2" fontId="4" fillId="30" borderId="0" xfId="0" applyNumberFormat="1" applyFont="1" applyFill="1" applyBorder="1"/>
    <xf numFmtId="44" fontId="4" fillId="30" borderId="0" xfId="796" applyFont="1" applyFill="1" applyBorder="1"/>
    <xf numFmtId="176" fontId="4" fillId="30" borderId="0" xfId="0" applyNumberFormat="1" applyFont="1" applyFill="1" applyBorder="1"/>
    <xf numFmtId="44" fontId="4" fillId="30" borderId="0" xfId="0" applyNumberFormat="1" applyFont="1" applyFill="1" applyBorder="1"/>
    <xf numFmtId="0" fontId="4" fillId="41" borderId="0" xfId="0" applyFont="1" applyFill="1" applyBorder="1" applyAlignment="1">
      <alignment vertical="center" wrapText="1"/>
    </xf>
    <xf numFmtId="0" fontId="4" fillId="30" borderId="0" xfId="0" applyFont="1" applyFill="1" applyBorder="1" applyAlignment="1">
      <alignment wrapText="1"/>
    </xf>
    <xf numFmtId="3" fontId="4" fillId="41" borderId="47" xfId="0" applyNumberFormat="1" applyFont="1" applyFill="1" applyBorder="1" applyAlignment="1">
      <alignment horizontal="right" vertical="center" wrapText="1" indent="1"/>
    </xf>
    <xf numFmtId="0" fontId="41" fillId="30" borderId="29" xfId="0" applyFont="1" applyFill="1" applyBorder="1" applyAlignment="1">
      <alignment horizontal="left"/>
    </xf>
    <xf numFmtId="0" fontId="40" fillId="30" borderId="40" xfId="0" applyFont="1" applyFill="1" applyBorder="1" applyAlignment="1">
      <alignment horizontal="left"/>
    </xf>
    <xf numFmtId="0" fontId="40" fillId="30" borderId="40" xfId="0" applyFont="1" applyFill="1" applyBorder="1" applyAlignment="1">
      <alignment horizontal="left" wrapText="1"/>
    </xf>
    <xf numFmtId="0" fontId="4" fillId="41" borderId="137" xfId="0" applyFont="1" applyFill="1" applyBorder="1" applyAlignment="1">
      <alignment horizontal="center" vertical="center" wrapText="1"/>
    </xf>
    <xf numFmtId="0" fontId="4" fillId="41" borderId="138" xfId="0" applyFont="1" applyFill="1" applyBorder="1" applyAlignment="1">
      <alignment horizontal="center" vertical="center" wrapText="1"/>
    </xf>
    <xf numFmtId="0" fontId="4" fillId="41" borderId="40" xfId="0" applyFont="1" applyFill="1" applyBorder="1" applyAlignment="1">
      <alignment horizontal="center" vertical="center" wrapText="1"/>
    </xf>
    <xf numFmtId="0" fontId="4" fillId="41" borderId="100" xfId="0" applyFont="1" applyFill="1" applyBorder="1" applyAlignment="1">
      <alignment horizontal="center" vertical="center" wrapText="1"/>
    </xf>
    <xf numFmtId="0" fontId="22" fillId="0" borderId="101" xfId="1826" applyFont="1" applyFill="1" applyBorder="1" applyAlignment="1">
      <alignment horizontal="center" vertical="center" wrapText="1"/>
    </xf>
    <xf numFmtId="0" fontId="40" fillId="30" borderId="50" xfId="0" applyFont="1" applyFill="1" applyBorder="1" applyAlignment="1">
      <alignment horizontal="left"/>
    </xf>
    <xf numFmtId="0" fontId="4" fillId="41" borderId="57" xfId="0" applyFont="1" applyFill="1" applyBorder="1" applyAlignment="1">
      <alignment horizontal="center" vertical="center" wrapText="1"/>
    </xf>
    <xf numFmtId="0" fontId="4" fillId="41" borderId="132" xfId="0" applyFont="1" applyFill="1" applyBorder="1" applyAlignment="1">
      <alignment horizontal="center" vertical="center" wrapText="1"/>
    </xf>
    <xf numFmtId="0" fontId="4" fillId="30" borderId="89" xfId="0" applyFont="1" applyFill="1" applyBorder="1" applyAlignment="1">
      <alignment horizontal="center" vertical="center"/>
    </xf>
    <xf numFmtId="0" fontId="22" fillId="41" borderId="101" xfId="1826" applyFont="1" applyFill="1" applyBorder="1" applyAlignment="1">
      <alignment horizontal="center" vertical="center" wrapText="1"/>
    </xf>
    <xf numFmtId="0" fontId="22" fillId="41" borderId="140" xfId="1826" applyFont="1" applyFill="1" applyBorder="1" applyAlignment="1">
      <alignment horizontal="center" vertical="center" wrapText="1"/>
    </xf>
    <xf numFmtId="3" fontId="40" fillId="45" borderId="92" xfId="0" applyNumberFormat="1" applyFont="1" applyFill="1" applyBorder="1" applyAlignment="1">
      <alignment vertical="center"/>
    </xf>
    <xf numFmtId="3" fontId="40" fillId="45" borderId="92" xfId="0" applyNumberFormat="1" applyFont="1" applyFill="1" applyBorder="1"/>
    <xf numFmtId="174" fontId="41" fillId="45" borderId="92" xfId="0" applyNumberFormat="1" applyFont="1" applyFill="1" applyBorder="1" applyAlignment="1">
      <alignment horizontal="right"/>
    </xf>
    <xf numFmtId="174" fontId="41" fillId="45" borderId="66" xfId="0" applyNumberFormat="1" applyFont="1" applyFill="1" applyBorder="1" applyAlignment="1">
      <alignment horizontal="right"/>
    </xf>
    <xf numFmtId="0" fontId="0" fillId="41" borderId="0" xfId="0" applyFill="1"/>
    <xf numFmtId="0" fontId="92" fillId="41" borderId="40" xfId="1659" applyFont="1" applyFill="1" applyBorder="1" applyAlignment="1">
      <alignment horizontal="center" vertical="center" wrapText="1"/>
    </xf>
    <xf numFmtId="0" fontId="94" fillId="41" borderId="40" xfId="1659" applyFont="1" applyFill="1" applyBorder="1" applyAlignment="1">
      <alignment horizontal="center" vertical="center" wrapText="1"/>
    </xf>
    <xf numFmtId="180" fontId="95" fillId="41" borderId="40" xfId="475" applyNumberFormat="1" applyFont="1" applyFill="1" applyBorder="1" applyAlignment="1">
      <alignment vertical="center" wrapText="1"/>
    </xf>
    <xf numFmtId="180" fontId="96" fillId="41" borderId="40" xfId="475" applyNumberFormat="1" applyFont="1" applyFill="1" applyBorder="1" applyAlignment="1">
      <alignment vertical="center" wrapText="1"/>
    </xf>
    <xf numFmtId="187" fontId="4" fillId="41" borderId="0" xfId="467" applyNumberFormat="1" applyFill="1"/>
    <xf numFmtId="0" fontId="22" fillId="41" borderId="0" xfId="1659" applyFont="1" applyFill="1" applyAlignment="1">
      <alignment vertical="center" wrapText="1"/>
    </xf>
    <xf numFmtId="0" fontId="4" fillId="41" borderId="0" xfId="1659" applyFill="1"/>
    <xf numFmtId="180" fontId="4" fillId="41" borderId="0" xfId="1659" applyNumberFormat="1" applyFill="1" applyAlignment="1">
      <alignment vertical="center" wrapText="1"/>
    </xf>
    <xf numFmtId="187" fontId="0" fillId="41" borderId="0" xfId="0" applyNumberFormat="1" applyFill="1"/>
    <xf numFmtId="0" fontId="4" fillId="41" borderId="0" xfId="0" applyFont="1" applyFill="1"/>
    <xf numFmtId="0" fontId="0" fillId="41" borderId="0" xfId="0" applyFill="1" applyAlignment="1">
      <alignment horizontal="center" vertical="center" wrapText="1"/>
    </xf>
    <xf numFmtId="180" fontId="123" fillId="53" borderId="40" xfId="1659" applyNumberFormat="1" applyFont="1" applyFill="1" applyBorder="1" applyAlignment="1">
      <alignment vertical="center" wrapText="1"/>
    </xf>
    <xf numFmtId="180" fontId="123" fillId="53" borderId="40" xfId="475" applyNumberFormat="1" applyFont="1" applyFill="1" applyBorder="1" applyAlignment="1">
      <alignment vertical="center" wrapText="1"/>
    </xf>
    <xf numFmtId="0" fontId="0" fillId="41" borderId="132" xfId="0" applyFill="1" applyBorder="1"/>
    <xf numFmtId="0" fontId="0" fillId="41" borderId="136" xfId="0" applyFill="1" applyBorder="1"/>
    <xf numFmtId="0" fontId="0" fillId="41" borderId="133" xfId="0" applyFill="1" applyBorder="1"/>
    <xf numFmtId="0" fontId="92" fillId="41" borderId="63" xfId="1659" applyFont="1" applyFill="1" applyBorder="1" applyAlignment="1">
      <alignment horizontal="center" vertical="center" wrapText="1"/>
    </xf>
    <xf numFmtId="0" fontId="92" fillId="41" borderId="92" xfId="1659" applyFont="1" applyFill="1" applyBorder="1" applyAlignment="1">
      <alignment horizontal="center" vertical="center" wrapText="1"/>
    </xf>
    <xf numFmtId="0" fontId="94" fillId="41" borderId="92" xfId="1659" applyFont="1" applyFill="1" applyBorder="1" applyAlignment="1">
      <alignment horizontal="center" vertical="center" wrapText="1"/>
    </xf>
    <xf numFmtId="0" fontId="95" fillId="41" borderId="63" xfId="1659" applyFont="1" applyFill="1" applyBorder="1" applyAlignment="1">
      <alignment vertical="center" wrapText="1"/>
    </xf>
    <xf numFmtId="180" fontId="95" fillId="41" borderId="92" xfId="475" applyNumberFormat="1" applyFont="1" applyFill="1" applyBorder="1" applyAlignment="1">
      <alignment vertical="center" wrapText="1"/>
    </xf>
    <xf numFmtId="0" fontId="94" fillId="41" borderId="63" xfId="1659" applyFont="1" applyFill="1" applyBorder="1" applyAlignment="1">
      <alignment vertical="center" wrapText="1"/>
    </xf>
    <xf numFmtId="0" fontId="92" fillId="41" borderId="63" xfId="1659" applyFont="1" applyFill="1" applyBorder="1" applyAlignment="1">
      <alignment vertical="center" wrapText="1"/>
    </xf>
    <xf numFmtId="180" fontId="96" fillId="41" borderId="92" xfId="475" applyNumberFormat="1" applyFont="1" applyFill="1" applyBorder="1" applyAlignment="1">
      <alignment vertical="center" wrapText="1"/>
    </xf>
    <xf numFmtId="0" fontId="123" fillId="53" borderId="63" xfId="1659" applyFont="1" applyFill="1" applyBorder="1" applyAlignment="1">
      <alignment vertical="center" wrapText="1"/>
    </xf>
    <xf numFmtId="180" fontId="123" fillId="53" borderId="92" xfId="1659" applyNumberFormat="1" applyFont="1" applyFill="1" applyBorder="1" applyAlignment="1">
      <alignment vertical="center" wrapText="1"/>
    </xf>
    <xf numFmtId="0" fontId="15" fillId="41" borderId="142" xfId="1659" applyFont="1" applyFill="1" applyBorder="1" applyAlignment="1">
      <alignment vertical="center" wrapText="1"/>
    </xf>
    <xf numFmtId="0" fontId="15" fillId="41" borderId="143" xfId="1659" applyFont="1" applyFill="1" applyBorder="1" applyAlignment="1">
      <alignment vertical="center" wrapText="1"/>
    </xf>
    <xf numFmtId="0" fontId="14" fillId="41" borderId="143" xfId="1659" applyFont="1" applyFill="1" applyBorder="1" applyAlignment="1">
      <alignment vertical="center" wrapText="1"/>
    </xf>
    <xf numFmtId="0" fontId="4" fillId="41" borderId="50" xfId="0" applyFont="1" applyFill="1" applyBorder="1" applyAlignment="1">
      <alignment horizontal="left" vertical="center" wrapText="1" indent="1"/>
    </xf>
    <xf numFmtId="3" fontId="4" fillId="0" borderId="56" xfId="0" applyNumberFormat="1" applyFont="1" applyFill="1" applyBorder="1" applyAlignment="1">
      <alignment horizontal="right" vertical="center" wrapText="1" indent="1"/>
    </xf>
    <xf numFmtId="3" fontId="40" fillId="45" borderId="84" xfId="0" applyNumberFormat="1" applyFont="1" applyFill="1" applyBorder="1" applyAlignment="1">
      <alignment vertical="center"/>
    </xf>
    <xf numFmtId="3" fontId="122" fillId="52" borderId="145" xfId="0" applyNumberFormat="1" applyFont="1" applyFill="1" applyBorder="1" applyAlignment="1">
      <alignment horizontal="center"/>
    </xf>
    <xf numFmtId="0" fontId="122" fillId="52" borderId="146" xfId="0" applyFont="1" applyFill="1" applyBorder="1" applyAlignment="1">
      <alignment horizontal="center"/>
    </xf>
    <xf numFmtId="0" fontId="22" fillId="41" borderId="147" xfId="1826" applyFont="1" applyFill="1" applyBorder="1" applyAlignment="1">
      <alignment horizontal="center" vertical="center" wrapText="1"/>
    </xf>
    <xf numFmtId="0" fontId="4" fillId="41" borderId="89" xfId="0" applyFont="1" applyFill="1" applyBorder="1" applyAlignment="1">
      <alignment horizontal="center" vertical="center" wrapText="1"/>
    </xf>
    <xf numFmtId="0" fontId="46" fillId="30" borderId="30" xfId="0" applyFont="1" applyFill="1" applyBorder="1" applyAlignment="1">
      <alignment horizontal="left"/>
    </xf>
    <xf numFmtId="174" fontId="46" fillId="30" borderId="47" xfId="0" applyNumberFormat="1" applyFont="1" applyFill="1" applyBorder="1" applyAlignment="1"/>
    <xf numFmtId="3" fontId="46" fillId="45" borderId="92" xfId="0" applyNumberFormat="1" applyFont="1" applyFill="1" applyBorder="1"/>
    <xf numFmtId="0" fontId="22" fillId="41" borderId="50" xfId="1826" applyFont="1" applyFill="1" applyBorder="1" applyAlignment="1">
      <alignment horizontal="center" vertical="center" wrapText="1"/>
    </xf>
    <xf numFmtId="0" fontId="22" fillId="41" borderId="101" xfId="1826" applyFont="1" applyFill="1" applyBorder="1" applyAlignment="1">
      <alignment horizontal="center" wrapText="1"/>
    </xf>
    <xf numFmtId="2" fontId="22" fillId="41" borderId="79" xfId="0" applyNumberFormat="1" applyFont="1" applyFill="1" applyBorder="1" applyAlignment="1">
      <alignment horizontal="center"/>
    </xf>
    <xf numFmtId="0" fontId="4" fillId="30" borderId="100" xfId="0" applyFont="1" applyFill="1" applyBorder="1"/>
    <xf numFmtId="2" fontId="22" fillId="0" borderId="101" xfId="0" applyNumberFormat="1" applyFont="1" applyFill="1" applyBorder="1" applyAlignment="1">
      <alignment horizontal="center" vertical="center" wrapText="1"/>
    </xf>
    <xf numFmtId="2" fontId="4" fillId="0" borderId="101" xfId="0" applyNumberFormat="1" applyFont="1" applyFill="1" applyBorder="1" applyAlignment="1">
      <alignment vertical="top" wrapText="1"/>
    </xf>
    <xf numFmtId="2" fontId="41" fillId="0" borderId="101" xfId="0" applyNumberFormat="1" applyFont="1" applyFill="1" applyBorder="1" applyAlignment="1">
      <alignment horizontal="center" vertical="center"/>
    </xf>
    <xf numFmtId="188" fontId="4" fillId="0" borderId="102" xfId="1826" applyNumberFormat="1" applyFont="1" applyFill="1" applyBorder="1" applyAlignment="1">
      <alignment horizontal="center" vertical="center"/>
    </xf>
    <xf numFmtId="2" fontId="41" fillId="0" borderId="101" xfId="0" applyNumberFormat="1" applyFont="1" applyFill="1" applyBorder="1" applyAlignment="1">
      <alignment horizontal="left" vertical="center" wrapText="1"/>
    </xf>
    <xf numFmtId="2" fontId="4" fillId="0" borderId="101" xfId="0" applyNumberFormat="1" applyFont="1" applyFill="1" applyBorder="1" applyAlignment="1">
      <alignment horizontal="center" vertical="center" wrapText="1"/>
    </xf>
    <xf numFmtId="2" fontId="22" fillId="41" borderId="101" xfId="0" applyNumberFormat="1" applyFont="1" applyFill="1" applyBorder="1" applyAlignment="1">
      <alignment horizontal="center" vertical="center" wrapText="1"/>
    </xf>
    <xf numFmtId="2" fontId="4" fillId="41" borderId="101" xfId="0" applyNumberFormat="1" applyFont="1" applyFill="1" applyBorder="1" applyAlignment="1">
      <alignment vertical="top" wrapText="1"/>
    </xf>
    <xf numFmtId="2" fontId="4" fillId="0" borderId="101" xfId="0" applyNumberFormat="1" applyFont="1" applyFill="1" applyBorder="1" applyAlignment="1">
      <alignment horizontal="left" vertical="top" wrapText="1"/>
    </xf>
    <xf numFmtId="2" fontId="40" fillId="0" borderId="101" xfId="0" applyNumberFormat="1" applyFont="1" applyFill="1" applyBorder="1" applyAlignment="1">
      <alignment horizontal="center" vertical="center"/>
    </xf>
    <xf numFmtId="3" fontId="4" fillId="41" borderId="102" xfId="1826" applyNumberFormat="1" applyFont="1" applyFill="1" applyBorder="1" applyAlignment="1">
      <alignment horizontal="center" vertical="center"/>
    </xf>
    <xf numFmtId="0" fontId="4" fillId="30" borderId="76" xfId="0" applyFont="1" applyFill="1" applyBorder="1"/>
    <xf numFmtId="0" fontId="22" fillId="41" borderId="74" xfId="1826" applyFont="1" applyFill="1" applyBorder="1" applyAlignment="1">
      <alignment horizontal="center"/>
    </xf>
    <xf numFmtId="0" fontId="0" fillId="41" borderId="0" xfId="0" applyFill="1" applyAlignment="1">
      <alignment vertical="center" wrapText="1"/>
    </xf>
    <xf numFmtId="0" fontId="22" fillId="41" borderId="132" xfId="0" applyFont="1" applyFill="1" applyBorder="1" applyAlignment="1">
      <alignment vertical="center"/>
    </xf>
    <xf numFmtId="0" fontId="0" fillId="41" borderId="57" xfId="0" applyFill="1" applyBorder="1" applyAlignment="1">
      <alignment horizontal="center" vertical="center" wrapText="1"/>
    </xf>
    <xf numFmtId="0" fontId="0" fillId="41" borderId="0" xfId="0" applyFill="1" applyBorder="1" applyAlignment="1">
      <alignment horizontal="center" vertical="center" wrapText="1"/>
    </xf>
    <xf numFmtId="0" fontId="0" fillId="41" borderId="88" xfId="0" applyFill="1" applyBorder="1" applyAlignment="1">
      <alignment horizontal="center" vertical="center" wrapText="1"/>
    </xf>
    <xf numFmtId="49" fontId="4" fillId="41" borderId="40" xfId="0" applyNumberFormat="1" applyFont="1" applyFill="1" applyBorder="1" applyAlignment="1">
      <alignment horizontal="center" vertical="center" wrapText="1"/>
    </xf>
    <xf numFmtId="0" fontId="0" fillId="41" borderId="40" xfId="0" applyFill="1" applyBorder="1" applyAlignment="1">
      <alignment horizontal="center" vertical="center" wrapText="1"/>
    </xf>
    <xf numFmtId="180" fontId="0" fillId="41" borderId="92" xfId="769" applyNumberFormat="1" applyFont="1" applyFill="1" applyBorder="1" applyAlignment="1">
      <alignment horizontal="center" vertical="center" wrapText="1"/>
    </xf>
    <xf numFmtId="180" fontId="0" fillId="41" borderId="152" xfId="769" applyNumberFormat="1" applyFont="1" applyFill="1" applyBorder="1" applyAlignment="1">
      <alignment vertical="center" wrapText="1"/>
    </xf>
    <xf numFmtId="180" fontId="22" fillId="41" borderId="0" xfId="0" applyNumberFormat="1" applyFont="1" applyFill="1" applyAlignment="1">
      <alignment horizontal="center" vertical="center" wrapText="1"/>
    </xf>
    <xf numFmtId="180" fontId="4" fillId="41" borderId="0" xfId="452" applyNumberFormat="1" applyFont="1" applyFill="1" applyAlignment="1">
      <alignment horizontal="center" vertical="center" wrapText="1"/>
    </xf>
    <xf numFmtId="0" fontId="4" fillId="41" borderId="0" xfId="0" applyFont="1" applyFill="1" applyAlignment="1">
      <alignment horizontal="center" vertical="center" wrapText="1"/>
    </xf>
    <xf numFmtId="187" fontId="23" fillId="41" borderId="0" xfId="452" applyNumberFormat="1" applyFill="1" applyAlignment="1">
      <alignment horizontal="center" vertical="center" wrapText="1"/>
    </xf>
    <xf numFmtId="180" fontId="0" fillId="41" borderId="0" xfId="452" applyNumberFormat="1" applyFont="1" applyFill="1" applyAlignment="1">
      <alignment horizontal="center" vertical="center" wrapText="1"/>
    </xf>
    <xf numFmtId="0" fontId="22" fillId="41" borderId="0" xfId="0" applyFont="1" applyFill="1" applyAlignment="1">
      <alignment horizontal="center" vertical="center" wrapText="1"/>
    </xf>
    <xf numFmtId="187" fontId="22" fillId="41" borderId="0" xfId="452" applyNumberFormat="1" applyFont="1" applyFill="1" applyAlignment="1">
      <alignment horizontal="center" vertical="center" wrapText="1"/>
    </xf>
    <xf numFmtId="0" fontId="0" fillId="41" borderId="90" xfId="0" applyFill="1" applyBorder="1" applyAlignment="1">
      <alignment horizontal="center" vertical="center" wrapText="1"/>
    </xf>
    <xf numFmtId="180" fontId="22" fillId="41" borderId="91" xfId="0" applyNumberFormat="1" applyFont="1" applyFill="1" applyBorder="1" applyAlignment="1">
      <alignment horizontal="center" vertical="center" wrapText="1"/>
    </xf>
    <xf numFmtId="0" fontId="12" fillId="41" borderId="0" xfId="2067" applyFont="1" applyFill="1"/>
    <xf numFmtId="2" fontId="4" fillId="41" borderId="0" xfId="2067" applyNumberFormat="1" applyFill="1"/>
    <xf numFmtId="0" fontId="4" fillId="41" borderId="28" xfId="0" applyFont="1" applyFill="1" applyBorder="1" applyAlignment="1">
      <alignment horizontal="left" vertical="center" wrapText="1"/>
    </xf>
    <xf numFmtId="4" fontId="4" fillId="45" borderId="25" xfId="2067" applyNumberFormat="1" applyFill="1" applyBorder="1" applyAlignment="1">
      <alignment horizontal="center"/>
    </xf>
    <xf numFmtId="175" fontId="4" fillId="45" borderId="25" xfId="452" applyFont="1" applyFill="1" applyBorder="1" applyAlignment="1">
      <alignment horizontal="right" vertical="center"/>
    </xf>
    <xf numFmtId="0" fontId="4" fillId="41" borderId="50" xfId="0" applyFont="1" applyFill="1" applyBorder="1" applyAlignment="1">
      <alignment horizontal="left" vertical="center" wrapText="1"/>
    </xf>
    <xf numFmtId="4" fontId="22" fillId="45" borderId="25" xfId="2067" applyNumberFormat="1" applyFont="1" applyFill="1" applyBorder="1" applyAlignment="1">
      <alignment horizontal="center"/>
    </xf>
    <xf numFmtId="0" fontId="4" fillId="41" borderId="40" xfId="0" applyFont="1" applyFill="1" applyBorder="1" applyAlignment="1">
      <alignment horizontal="left" vertical="center" wrapText="1"/>
    </xf>
    <xf numFmtId="3" fontId="4" fillId="41" borderId="40" xfId="2067" applyNumberFormat="1" applyFill="1" applyBorder="1" applyAlignment="1">
      <alignment vertical="center" wrapText="1"/>
    </xf>
    <xf numFmtId="3" fontId="4" fillId="41" borderId="73" xfId="2067" applyNumberFormat="1" applyFill="1" applyBorder="1" applyAlignment="1">
      <alignment vertical="center" wrapText="1"/>
    </xf>
    <xf numFmtId="4" fontId="4" fillId="45" borderId="37" xfId="2067" applyNumberFormat="1" applyFill="1" applyBorder="1" applyAlignment="1">
      <alignment horizontal="center"/>
    </xf>
    <xf numFmtId="0" fontId="22" fillId="30" borderId="47" xfId="2067" applyFont="1" applyFill="1" applyBorder="1"/>
    <xf numFmtId="3" fontId="4" fillId="45" borderId="69" xfId="2067" applyNumberFormat="1" applyFill="1" applyBorder="1" applyAlignment="1">
      <alignment vertical="center" wrapText="1"/>
    </xf>
    <xf numFmtId="0" fontId="22" fillId="30" borderId="48" xfId="2067" applyFont="1" applyFill="1" applyBorder="1" applyAlignment="1">
      <alignment horizontal="center" vertical="center"/>
    </xf>
    <xf numFmtId="0" fontId="22" fillId="30" borderId="40" xfId="2067" applyFont="1" applyFill="1" applyBorder="1"/>
    <xf numFmtId="0" fontId="22" fillId="30" borderId="40" xfId="2067" applyFont="1" applyFill="1" applyBorder="1" applyAlignment="1">
      <alignment horizontal="center" vertical="center"/>
    </xf>
    <xf numFmtId="0" fontId="22" fillId="30" borderId="86" xfId="2067" applyFont="1" applyFill="1" applyBorder="1"/>
    <xf numFmtId="0" fontId="4" fillId="41" borderId="0" xfId="2067" applyFill="1" applyAlignment="1">
      <alignment vertical="center"/>
    </xf>
    <xf numFmtId="0" fontId="22" fillId="44" borderId="101" xfId="2067" applyFont="1" applyFill="1" applyBorder="1" applyAlignment="1">
      <alignment horizontal="center" vertical="center"/>
    </xf>
    <xf numFmtId="0" fontId="22" fillId="44" borderId="102" xfId="2067" applyFont="1" applyFill="1" applyBorder="1" applyAlignment="1">
      <alignment horizontal="center" vertical="center"/>
    </xf>
    <xf numFmtId="0" fontId="22" fillId="30" borderId="79" xfId="2067" applyFont="1" applyFill="1" applyBorder="1"/>
    <xf numFmtId="0" fontId="22" fillId="30" borderId="79" xfId="2067" applyFont="1" applyFill="1" applyBorder="1" applyAlignment="1">
      <alignment horizontal="center" vertical="center"/>
    </xf>
    <xf numFmtId="0" fontId="4" fillId="45" borderId="58" xfId="457" applyNumberFormat="1" applyFont="1" applyFill="1" applyBorder="1" applyAlignment="1" applyProtection="1"/>
    <xf numFmtId="174" fontId="4" fillId="45" borderId="58" xfId="2067" applyNumberFormat="1" applyFill="1" applyBorder="1" applyAlignment="1">
      <alignment horizontal="right" vertical="center"/>
    </xf>
    <xf numFmtId="187" fontId="4" fillId="45" borderId="58" xfId="452" applyNumberFormat="1" applyFont="1" applyFill="1" applyBorder="1" applyAlignment="1" applyProtection="1"/>
    <xf numFmtId="187" fontId="4" fillId="45" borderId="64" xfId="452" applyNumberFormat="1" applyFont="1" applyFill="1" applyBorder="1" applyAlignment="1">
      <alignment horizontal="right"/>
    </xf>
    <xf numFmtId="187" fontId="4" fillId="45" borderId="65" xfId="452" applyNumberFormat="1" applyFont="1" applyFill="1" applyBorder="1" applyAlignment="1">
      <alignment horizontal="right"/>
    </xf>
    <xf numFmtId="187" fontId="4" fillId="45" borderId="74" xfId="452" applyNumberFormat="1" applyFont="1" applyFill="1" applyBorder="1" applyAlignment="1">
      <alignment horizontal="right"/>
    </xf>
    <xf numFmtId="0" fontId="4" fillId="41" borderId="100" xfId="2067" applyFill="1" applyBorder="1"/>
    <xf numFmtId="0" fontId="4" fillId="41" borderId="100" xfId="2067" applyFill="1" applyBorder="1" applyAlignment="1">
      <alignment horizontal="center" vertical="center"/>
    </xf>
    <xf numFmtId="0" fontId="4" fillId="41" borderId="0" xfId="2067" applyFill="1" applyAlignment="1">
      <alignment horizontal="center" vertical="center"/>
    </xf>
    <xf numFmtId="0" fontId="22" fillId="41" borderId="101" xfId="1826" applyFont="1" applyFill="1" applyBorder="1" applyAlignment="1">
      <alignment vertical="top" wrapText="1"/>
    </xf>
    <xf numFmtId="0" fontId="22" fillId="41" borderId="101" xfId="0" applyFont="1" applyFill="1" applyBorder="1" applyAlignment="1">
      <alignment horizontal="center" vertical="center" wrapText="1"/>
    </xf>
    <xf numFmtId="0" fontId="22" fillId="41" borderId="101" xfId="2042" applyFont="1" applyFill="1" applyBorder="1" applyAlignment="1">
      <alignment horizontal="center" vertical="center" wrapText="1"/>
    </xf>
    <xf numFmtId="0" fontId="4" fillId="41" borderId="137" xfId="2067" applyFill="1" applyBorder="1" applyAlignment="1">
      <alignment horizontal="center" vertical="center"/>
    </xf>
    <xf numFmtId="2" fontId="22" fillId="41" borderId="147" xfId="0" applyNumberFormat="1" applyFont="1" applyFill="1" applyBorder="1" applyAlignment="1">
      <alignment horizontal="center" vertical="center" wrapText="1"/>
    </xf>
    <xf numFmtId="0" fontId="4" fillId="41" borderId="138" xfId="2067" applyFill="1" applyBorder="1" applyAlignment="1">
      <alignment horizontal="center" vertical="center"/>
    </xf>
    <xf numFmtId="2" fontId="22" fillId="41" borderId="140" xfId="0" applyNumberFormat="1" applyFont="1" applyFill="1" applyBorder="1" applyAlignment="1">
      <alignment horizontal="center" vertical="center" wrapText="1"/>
    </xf>
    <xf numFmtId="0" fontId="4" fillId="55" borderId="100" xfId="2067" applyFill="1" applyBorder="1" applyAlignment="1">
      <alignment horizontal="center" vertical="center"/>
    </xf>
    <xf numFmtId="0" fontId="22" fillId="55" borderId="101" xfId="0" applyFont="1" applyFill="1" applyBorder="1" applyAlignment="1">
      <alignment horizontal="center" vertical="center" wrapText="1"/>
    </xf>
    <xf numFmtId="0" fontId="122" fillId="46" borderId="147" xfId="0" applyFont="1" applyFill="1" applyBorder="1" applyAlignment="1">
      <alignment horizontal="center" vertical="center" wrapText="1"/>
    </xf>
    <xf numFmtId="0" fontId="122" fillId="46" borderId="148" xfId="0" applyFont="1" applyFill="1" applyBorder="1" applyAlignment="1">
      <alignment horizontal="center" vertical="center" wrapText="1"/>
    </xf>
    <xf numFmtId="0" fontId="22" fillId="43" borderId="101" xfId="0" applyFont="1" applyFill="1" applyBorder="1" applyAlignment="1">
      <alignment horizontal="center" vertical="center" wrapText="1"/>
    </xf>
    <xf numFmtId="4" fontId="4" fillId="41" borderId="102" xfId="0" applyNumberFormat="1" applyFont="1" applyFill="1" applyBorder="1" applyAlignment="1">
      <alignment horizontal="center" vertical="center" wrapText="1"/>
    </xf>
    <xf numFmtId="0" fontId="4" fillId="41" borderId="57" xfId="2067" applyFill="1" applyBorder="1"/>
    <xf numFmtId="0" fontId="34" fillId="41" borderId="0" xfId="2067" applyFont="1" applyFill="1"/>
    <xf numFmtId="0" fontId="41" fillId="41" borderId="101" xfId="0" applyFont="1" applyFill="1" applyBorder="1" applyAlignment="1">
      <alignment horizontal="center" vertical="center" wrapText="1"/>
    </xf>
    <xf numFmtId="193" fontId="4" fillId="41" borderId="0" xfId="2067" applyNumberFormat="1" applyFill="1"/>
    <xf numFmtId="0" fontId="41" fillId="41" borderId="147" xfId="0" applyFont="1" applyFill="1" applyBorder="1" applyAlignment="1">
      <alignment horizontal="center" vertical="center" wrapText="1"/>
    </xf>
    <xf numFmtId="0" fontId="4" fillId="55" borderId="137" xfId="2067" applyFill="1" applyBorder="1" applyAlignment="1">
      <alignment horizontal="center" vertical="center"/>
    </xf>
    <xf numFmtId="0" fontId="41" fillId="55" borderId="147" xfId="0" applyFont="1" applyFill="1" applyBorder="1" applyAlignment="1">
      <alignment horizontal="center" vertical="center" wrapText="1"/>
    </xf>
    <xf numFmtId="0" fontId="122" fillId="46" borderId="101" xfId="2067" applyFont="1" applyFill="1" applyBorder="1" applyAlignment="1">
      <alignment horizontal="center" vertical="center"/>
    </xf>
    <xf numFmtId="0" fontId="4" fillId="41" borderId="132" xfId="2067" applyFill="1" applyBorder="1" applyAlignment="1">
      <alignment horizontal="center" vertical="center"/>
    </xf>
    <xf numFmtId="0" fontId="22" fillId="0" borderId="101" xfId="0" applyFont="1" applyFill="1" applyBorder="1" applyAlignment="1">
      <alignment horizontal="center" vertical="center" wrapText="1"/>
    </xf>
    <xf numFmtId="0" fontId="22" fillId="0" borderId="101" xfId="0" applyFont="1" applyFill="1" applyBorder="1" applyAlignment="1">
      <alignment horizontal="left" vertical="top" wrapText="1"/>
    </xf>
    <xf numFmtId="0" fontId="4" fillId="0" borderId="102" xfId="0" applyFont="1" applyFill="1" applyBorder="1" applyAlignment="1">
      <alignment vertical="top" wrapText="1"/>
    </xf>
    <xf numFmtId="0" fontId="22" fillId="0" borderId="101" xfId="0" applyFont="1" applyFill="1" applyBorder="1" applyAlignment="1">
      <alignment horizontal="center" vertical="top" wrapText="1"/>
    </xf>
    <xf numFmtId="0" fontId="22" fillId="0" borderId="102" xfId="0" applyFont="1" applyFill="1" applyBorder="1" applyAlignment="1">
      <alignment horizontal="center" vertical="center" wrapText="1"/>
    </xf>
    <xf numFmtId="0" fontId="4" fillId="41" borderId="137" xfId="2067" applyFill="1" applyBorder="1"/>
    <xf numFmtId="0" fontId="22" fillId="0" borderId="147" xfId="0" applyFont="1" applyFill="1" applyBorder="1" applyAlignment="1">
      <alignment horizontal="center" vertical="center" wrapText="1"/>
    </xf>
    <xf numFmtId="0" fontId="22" fillId="0" borderId="147" xfId="0" applyFont="1" applyFill="1" applyBorder="1" applyAlignment="1">
      <alignment horizontal="center" vertical="top" wrapText="1"/>
    </xf>
    <xf numFmtId="0" fontId="22" fillId="0" borderId="148" xfId="0" applyFont="1" applyFill="1" applyBorder="1" applyAlignment="1">
      <alignment horizontal="center" vertical="center" wrapText="1"/>
    </xf>
    <xf numFmtId="0" fontId="22" fillId="41" borderId="101" xfId="0" applyFont="1" applyFill="1" applyBorder="1" applyAlignment="1">
      <alignment horizontal="center" wrapText="1"/>
    </xf>
    <xf numFmtId="0" fontId="22" fillId="41" borderId="102" xfId="0" applyFont="1" applyFill="1" applyBorder="1" applyAlignment="1">
      <alignment horizontal="center" wrapText="1"/>
    </xf>
    <xf numFmtId="0" fontId="12" fillId="41" borderId="57" xfId="2067" applyFont="1" applyFill="1" applyBorder="1"/>
    <xf numFmtId="0" fontId="4" fillId="41" borderId="57" xfId="2067" applyFill="1" applyBorder="1" applyAlignment="1">
      <alignment horizontal="center" vertical="center"/>
    </xf>
    <xf numFmtId="0" fontId="19" fillId="41" borderId="0" xfId="1837" applyFont="1" applyFill="1"/>
    <xf numFmtId="14" fontId="19" fillId="41" borderId="0" xfId="1837" applyNumberFormat="1" applyFont="1" applyFill="1"/>
    <xf numFmtId="0" fontId="19" fillId="41" borderId="0" xfId="2066" applyFont="1" applyFill="1"/>
    <xf numFmtId="0" fontId="19" fillId="41" borderId="0" xfId="2067" applyFont="1" applyFill="1"/>
    <xf numFmtId="0" fontId="126" fillId="41" borderId="0" xfId="2066" applyFont="1" applyFill="1"/>
    <xf numFmtId="0" fontId="4" fillId="41" borderId="0" xfId="0" applyFont="1" applyFill="1" applyBorder="1" applyAlignment="1">
      <alignment vertical="top"/>
    </xf>
    <xf numFmtId="0" fontId="4" fillId="41" borderId="100" xfId="0" applyFont="1" applyFill="1" applyBorder="1" applyAlignment="1">
      <alignment horizontal="center" vertical="center"/>
    </xf>
    <xf numFmtId="0" fontId="4" fillId="41" borderId="50" xfId="0" applyFont="1" applyFill="1" applyBorder="1" applyAlignment="1">
      <alignment horizontal="center" vertical="center"/>
    </xf>
    <xf numFmtId="0" fontId="4" fillId="41" borderId="137" xfId="0" applyFont="1" applyFill="1" applyBorder="1" applyAlignment="1">
      <alignment horizontal="center" vertical="center"/>
    </xf>
    <xf numFmtId="193" fontId="122" fillId="53" borderId="40" xfId="0" applyNumberFormat="1" applyFont="1" applyFill="1" applyBorder="1" applyAlignment="1">
      <alignment horizontal="center" vertical="center" wrapText="1"/>
    </xf>
    <xf numFmtId="193" fontId="122" fillId="53" borderId="143" xfId="0" applyNumberFormat="1" applyFont="1" applyFill="1" applyBorder="1" applyAlignment="1">
      <alignment horizontal="center"/>
    </xf>
    <xf numFmtId="0" fontId="22" fillId="41" borderId="28" xfId="0" applyFont="1" applyFill="1" applyBorder="1" applyAlignment="1">
      <alignment horizontal="center"/>
    </xf>
    <xf numFmtId="0" fontId="4" fillId="41" borderId="36" xfId="0" applyFont="1" applyFill="1" applyBorder="1"/>
    <xf numFmtId="176" fontId="34" fillId="43" borderId="160" xfId="0" applyNumberFormat="1" applyFont="1" applyFill="1" applyBorder="1" applyAlignment="1">
      <alignment vertical="center" wrapText="1"/>
    </xf>
    <xf numFmtId="0" fontId="4" fillId="41" borderId="40" xfId="0" applyFont="1" applyFill="1" applyBorder="1" applyAlignment="1">
      <alignment vertical="center" wrapText="1"/>
    </xf>
    <xf numFmtId="176" fontId="4" fillId="41" borderId="40" xfId="0" applyNumberFormat="1" applyFont="1" applyFill="1" applyBorder="1"/>
    <xf numFmtId="176" fontId="4" fillId="41" borderId="50" xfId="0" applyNumberFormat="1" applyFont="1" applyFill="1" applyBorder="1" applyAlignment="1">
      <alignment horizontal="center"/>
    </xf>
    <xf numFmtId="3" fontId="12" fillId="43" borderId="41" xfId="0" applyNumberFormat="1" applyFont="1" applyFill="1" applyBorder="1" applyAlignment="1"/>
    <xf numFmtId="3" fontId="12" fillId="43" borderId="160" xfId="0" applyNumberFormat="1" applyFont="1" applyFill="1" applyBorder="1" applyAlignment="1"/>
    <xf numFmtId="176" fontId="4" fillId="41" borderId="40" xfId="0" applyNumberFormat="1" applyFont="1" applyFill="1" applyBorder="1" applyAlignment="1">
      <alignment horizontal="center"/>
    </xf>
    <xf numFmtId="176" fontId="4" fillId="41" borderId="40" xfId="0" applyNumberFormat="1" applyFont="1" applyFill="1" applyBorder="1" applyAlignment="1">
      <alignment vertical="center"/>
    </xf>
    <xf numFmtId="176" fontId="4" fillId="41" borderId="40" xfId="0" applyNumberFormat="1" applyFont="1" applyFill="1" applyBorder="1" applyAlignment="1">
      <alignment horizontal="center" vertical="center"/>
    </xf>
    <xf numFmtId="3" fontId="34" fillId="43" borderId="79" xfId="0" applyNumberFormat="1" applyFont="1" applyFill="1" applyBorder="1" applyAlignment="1">
      <alignment horizontal="center" vertical="center" wrapText="1"/>
    </xf>
    <xf numFmtId="3" fontId="34" fillId="43" borderId="74" xfId="0" applyNumberFormat="1" applyFont="1" applyFill="1" applyBorder="1" applyAlignment="1">
      <alignment horizontal="center" vertical="center" wrapText="1"/>
    </xf>
    <xf numFmtId="3" fontId="34" fillId="43" borderId="40" xfId="0" applyNumberFormat="1" applyFont="1" applyFill="1" applyBorder="1" applyAlignment="1">
      <alignment horizontal="center" vertical="center" wrapText="1"/>
    </xf>
    <xf numFmtId="3" fontId="34" fillId="43" borderId="92" xfId="0" applyNumberFormat="1" applyFont="1" applyFill="1" applyBorder="1" applyAlignment="1">
      <alignment horizontal="center" vertical="center" wrapText="1"/>
    </xf>
    <xf numFmtId="0" fontId="122" fillId="53" borderId="133" xfId="0" applyFont="1" applyFill="1" applyBorder="1" applyAlignment="1">
      <alignment horizontal="center" vertical="center" wrapText="1"/>
    </xf>
    <xf numFmtId="0" fontId="127" fillId="46" borderId="36" xfId="1837" applyFont="1" applyFill="1" applyBorder="1" applyAlignment="1">
      <alignment horizontal="center" vertical="center" wrapText="1"/>
    </xf>
    <xf numFmtId="0" fontId="19" fillId="0" borderId="40" xfId="1837" applyFont="1" applyFill="1" applyBorder="1"/>
    <xf numFmtId="0" fontId="16" fillId="0" borderId="40" xfId="1837" applyFont="1" applyFill="1" applyBorder="1" applyAlignment="1">
      <alignment horizontal="center" vertical="center"/>
    </xf>
    <xf numFmtId="0" fontId="19" fillId="41" borderId="40" xfId="1837" applyFont="1" applyFill="1" applyBorder="1" applyAlignment="1">
      <alignment horizontal="center" vertical="center" wrapText="1"/>
    </xf>
    <xf numFmtId="3" fontId="16" fillId="41" borderId="40" xfId="1837" applyNumberFormat="1" applyFont="1" applyFill="1" applyBorder="1" applyAlignment="1">
      <alignment vertical="center" wrapText="1"/>
    </xf>
    <xf numFmtId="3" fontId="16" fillId="41" borderId="40" xfId="1837" applyNumberFormat="1" applyFont="1" applyFill="1" applyBorder="1" applyAlignment="1">
      <alignment horizontal="center" vertical="center"/>
    </xf>
    <xf numFmtId="0" fontId="16" fillId="41" borderId="40" xfId="1837" applyFont="1" applyFill="1" applyBorder="1" applyAlignment="1">
      <alignment horizontal="center" vertical="center" wrapText="1"/>
    </xf>
    <xf numFmtId="0" fontId="19" fillId="41" borderId="40" xfId="1837" applyFont="1" applyFill="1" applyBorder="1"/>
    <xf numFmtId="0" fontId="16" fillId="41" borderId="143" xfId="1837" applyFont="1" applyFill="1" applyBorder="1" applyAlignment="1">
      <alignment horizontal="center" vertical="center" wrapText="1"/>
    </xf>
    <xf numFmtId="0" fontId="19" fillId="41" borderId="143" xfId="1837" applyFont="1" applyFill="1" applyBorder="1"/>
    <xf numFmtId="0" fontId="19" fillId="41" borderId="100" xfId="1837" applyFont="1" applyFill="1" applyBorder="1" applyAlignment="1">
      <alignment horizontal="center" vertical="center"/>
    </xf>
    <xf numFmtId="0" fontId="19" fillId="41" borderId="137" xfId="1837" applyFont="1" applyFill="1" applyBorder="1" applyAlignment="1">
      <alignment horizontal="center" vertical="center"/>
    </xf>
    <xf numFmtId="0" fontId="16" fillId="0" borderId="101" xfId="0" applyNumberFormat="1" applyFont="1" applyBorder="1" applyAlignment="1">
      <alignment horizontal="center" vertical="center" wrapText="1"/>
    </xf>
    <xf numFmtId="0" fontId="16" fillId="0" borderId="147" xfId="0" applyNumberFormat="1" applyFont="1" applyBorder="1" applyAlignment="1">
      <alignment horizontal="center" vertical="center" wrapText="1"/>
    </xf>
    <xf numFmtId="0" fontId="16" fillId="0" borderId="101" xfId="0" applyFont="1" applyBorder="1" applyAlignment="1">
      <alignment horizontal="center" vertical="center" wrapText="1"/>
    </xf>
    <xf numFmtId="0" fontId="16" fillId="41" borderId="0" xfId="1837" applyFont="1" applyFill="1"/>
    <xf numFmtId="0" fontId="16" fillId="41" borderId="100" xfId="1837" applyFont="1" applyFill="1" applyBorder="1" applyAlignment="1">
      <alignment horizontal="center" vertical="center"/>
    </xf>
    <xf numFmtId="0" fontId="16" fillId="41" borderId="101" xfId="1837" applyFont="1" applyFill="1" applyBorder="1" applyAlignment="1">
      <alignment vertical="center" wrapText="1"/>
    </xf>
    <xf numFmtId="0" fontId="16" fillId="41" borderId="101" xfId="1837" applyFont="1" applyFill="1" applyBorder="1" applyAlignment="1">
      <alignment horizontal="center" vertical="center" wrapText="1"/>
    </xf>
    <xf numFmtId="0" fontId="16" fillId="0" borderId="101" xfId="1837" applyFont="1" applyFill="1" applyBorder="1" applyAlignment="1">
      <alignment horizontal="center" vertical="center" wrapText="1"/>
    </xf>
    <xf numFmtId="0" fontId="127" fillId="46" borderId="102" xfId="1837" applyFont="1" applyFill="1" applyBorder="1" applyAlignment="1">
      <alignment horizontal="center" vertical="center" wrapText="1"/>
    </xf>
    <xf numFmtId="2" fontId="19" fillId="0" borderId="102" xfId="2066" applyNumberFormat="1" applyFont="1" applyBorder="1" applyAlignment="1">
      <alignment horizontal="center" vertical="center"/>
    </xf>
    <xf numFmtId="0" fontId="16" fillId="0" borderId="101" xfId="1837" applyFont="1" applyFill="1" applyBorder="1" applyAlignment="1">
      <alignment vertical="top" wrapText="1"/>
    </xf>
    <xf numFmtId="0" fontId="19" fillId="0" borderId="102" xfId="1837" applyFont="1" applyFill="1" applyBorder="1" applyAlignment="1">
      <alignment vertical="top" wrapText="1"/>
    </xf>
    <xf numFmtId="2" fontId="19" fillId="0" borderId="102" xfId="2066" applyNumberFormat="1" applyFont="1" applyBorder="1" applyAlignment="1">
      <alignment horizontal="center" vertical="center" wrapText="1"/>
    </xf>
    <xf numFmtId="0" fontId="19" fillId="41" borderId="156" xfId="1837" applyFont="1" applyFill="1" applyBorder="1" applyAlignment="1">
      <alignment horizontal="left" vertical="top" wrapText="1"/>
    </xf>
    <xf numFmtId="0" fontId="16" fillId="43" borderId="156" xfId="1837" applyFont="1" applyFill="1" applyBorder="1" applyAlignment="1">
      <alignment horizontal="center" vertical="center" wrapText="1"/>
    </xf>
    <xf numFmtId="2" fontId="19" fillId="0" borderId="157" xfId="2066" applyNumberFormat="1" applyFont="1" applyBorder="1" applyAlignment="1">
      <alignment horizontal="center" vertical="center"/>
    </xf>
    <xf numFmtId="0" fontId="4" fillId="41" borderId="0" xfId="1837" applyFill="1"/>
    <xf numFmtId="4" fontId="4" fillId="41" borderId="0" xfId="1837" applyNumberFormat="1" applyFill="1"/>
    <xf numFmtId="0" fontId="4" fillId="41" borderId="0" xfId="1837" applyFill="1" applyAlignment="1">
      <alignment vertical="center"/>
    </xf>
    <xf numFmtId="0" fontId="4" fillId="41" borderId="0" xfId="1837" applyFill="1" applyAlignment="1">
      <alignment horizontal="center" vertical="center" wrapText="1"/>
    </xf>
    <xf numFmtId="0" fontId="22" fillId="41" borderId="0" xfId="1837" applyFont="1" applyFill="1" applyAlignment="1">
      <alignment wrapText="1"/>
    </xf>
    <xf numFmtId="0" fontId="22" fillId="41" borderId="40" xfId="1837" applyFont="1" applyFill="1" applyBorder="1"/>
    <xf numFmtId="3" fontId="22" fillId="41" borderId="40" xfId="1837" applyNumberFormat="1" applyFont="1" applyFill="1" applyBorder="1" applyAlignment="1">
      <alignment horizontal="center"/>
    </xf>
    <xf numFmtId="194" fontId="22" fillId="41" borderId="40" xfId="1837" applyNumberFormat="1" applyFont="1" applyFill="1" applyBorder="1" applyAlignment="1">
      <alignment vertical="center" wrapText="1"/>
    </xf>
    <xf numFmtId="0" fontId="4" fillId="41" borderId="40" xfId="1837" applyFill="1" applyBorder="1" applyAlignment="1">
      <alignment horizontal="center"/>
    </xf>
    <xf numFmtId="0" fontId="4" fillId="41" borderId="40" xfId="1837" applyFill="1" applyBorder="1" applyAlignment="1">
      <alignment horizontal="left"/>
    </xf>
    <xf numFmtId="197" fontId="22" fillId="41" borderId="40" xfId="1650" applyNumberFormat="1" applyFont="1" applyFill="1" applyBorder="1" applyAlignment="1">
      <alignment vertical="center" wrapText="1"/>
    </xf>
    <xf numFmtId="197" fontId="22" fillId="41" borderId="40" xfId="1650" applyNumberFormat="1" applyFont="1" applyFill="1" applyBorder="1" applyAlignment="1">
      <alignment horizontal="center" vertical="center" wrapText="1"/>
    </xf>
    <xf numFmtId="176" fontId="22" fillId="41" borderId="40" xfId="1837" applyNumberFormat="1" applyFont="1" applyFill="1" applyBorder="1" applyAlignment="1">
      <alignment horizontal="center"/>
    </xf>
    <xf numFmtId="2" fontId="4" fillId="41" borderId="28" xfId="1837" applyNumberFormat="1" applyFill="1" applyBorder="1" applyAlignment="1"/>
    <xf numFmtId="2" fontId="4" fillId="41" borderId="50" xfId="1837" applyNumberFormat="1" applyFill="1" applyBorder="1" applyAlignment="1"/>
    <xf numFmtId="0" fontId="127" fillId="46" borderId="101" xfId="1837" applyFont="1" applyFill="1" applyBorder="1" applyAlignment="1">
      <alignment horizontal="center" vertical="center" wrapText="1"/>
    </xf>
    <xf numFmtId="0" fontId="127" fillId="46" borderId="101" xfId="1837" applyFont="1" applyFill="1" applyBorder="1" applyAlignment="1">
      <alignment horizontal="center" vertical="center"/>
    </xf>
    <xf numFmtId="0" fontId="127" fillId="46" borderId="102" xfId="1837" applyFont="1" applyFill="1" applyBorder="1" applyAlignment="1">
      <alignment horizontal="center" vertical="center"/>
    </xf>
    <xf numFmtId="2" fontId="4" fillId="41" borderId="147" xfId="1837" applyNumberFormat="1" applyFill="1" applyBorder="1" applyAlignment="1"/>
    <xf numFmtId="196" fontId="4" fillId="41" borderId="148" xfId="1650" applyNumberFormat="1" applyFont="1" applyFill="1" applyBorder="1" applyAlignment="1"/>
    <xf numFmtId="196" fontId="4" fillId="41" borderId="160" xfId="1650" applyNumberFormat="1" applyFont="1" applyFill="1" applyBorder="1" applyAlignment="1"/>
    <xf numFmtId="196" fontId="4" fillId="41" borderId="84" xfId="1650" applyNumberFormat="1" applyFont="1" applyFill="1" applyBorder="1" applyAlignment="1"/>
    <xf numFmtId="3" fontId="4" fillId="41" borderId="92" xfId="1837" applyNumberFormat="1" applyFill="1" applyBorder="1" applyAlignment="1">
      <alignment horizontal="center"/>
    </xf>
    <xf numFmtId="3" fontId="22" fillId="41" borderId="92" xfId="1837" applyNumberFormat="1" applyFont="1" applyFill="1" applyBorder="1" applyAlignment="1">
      <alignment horizontal="center"/>
    </xf>
    <xf numFmtId="194" fontId="22" fillId="41" borderId="92" xfId="1837" applyNumberFormat="1" applyFont="1" applyFill="1" applyBorder="1" applyAlignment="1">
      <alignment vertical="center" wrapText="1"/>
    </xf>
    <xf numFmtId="176" fontId="22" fillId="41" borderId="143" xfId="1837" applyNumberFormat="1" applyFont="1" applyFill="1" applyBorder="1" applyAlignment="1">
      <alignment horizontal="center" vertical="center"/>
    </xf>
    <xf numFmtId="176" fontId="22" fillId="41" borderId="143" xfId="460" applyNumberFormat="1" applyFont="1" applyFill="1" applyBorder="1" applyAlignment="1">
      <alignment vertical="center" wrapText="1"/>
    </xf>
    <xf numFmtId="3" fontId="22" fillId="41" borderId="152" xfId="1837" applyNumberFormat="1" applyFont="1" applyFill="1" applyBorder="1" applyAlignment="1">
      <alignment horizontal="center"/>
    </xf>
    <xf numFmtId="0" fontId="4" fillId="41" borderId="100" xfId="1837" applyFill="1" applyBorder="1" applyAlignment="1">
      <alignment horizontal="center" vertical="center"/>
    </xf>
    <xf numFmtId="0" fontId="22" fillId="41" borderId="101" xfId="1837" applyFont="1" applyFill="1" applyBorder="1" applyAlignment="1">
      <alignment horizontal="center" vertical="center" wrapText="1"/>
    </xf>
    <xf numFmtId="0" fontId="22" fillId="41" borderId="101" xfId="1837" applyFont="1" applyFill="1" applyBorder="1" applyAlignment="1">
      <alignment vertical="center" wrapText="1"/>
    </xf>
    <xf numFmtId="0" fontId="121" fillId="46" borderId="102" xfId="0" applyFont="1" applyFill="1" applyBorder="1" applyAlignment="1">
      <alignment horizontal="center" vertical="center" wrapText="1"/>
    </xf>
    <xf numFmtId="0" fontId="4" fillId="41" borderId="101" xfId="1837" applyFill="1" applyBorder="1" applyAlignment="1">
      <alignment horizontal="center" vertical="center" wrapText="1"/>
    </xf>
    <xf numFmtId="0" fontId="4" fillId="41" borderId="102" xfId="0" applyFont="1" applyFill="1" applyBorder="1"/>
    <xf numFmtId="0" fontId="22" fillId="41" borderId="36" xfId="1837" applyFont="1" applyFill="1" applyBorder="1" applyAlignment="1">
      <alignment vertical="center" wrapText="1"/>
    </xf>
    <xf numFmtId="0" fontId="4" fillId="41" borderId="0" xfId="2067" applyFill="1" applyAlignment="1">
      <alignment horizontal="center" vertical="center" wrapText="1"/>
    </xf>
    <xf numFmtId="0" fontId="127" fillId="54" borderId="163" xfId="2067" applyFont="1" applyFill="1" applyBorder="1" applyAlignment="1">
      <alignment horizontal="center" vertical="center"/>
    </xf>
    <xf numFmtId="3" fontId="127" fillId="54" borderId="164" xfId="2067" applyNumberFormat="1" applyFont="1" applyFill="1" applyBorder="1" applyAlignment="1">
      <alignment horizontal="center" vertical="center"/>
    </xf>
    <xf numFmtId="0" fontId="127" fillId="54" borderId="165" xfId="2067" applyFont="1" applyFill="1" applyBorder="1" applyAlignment="1">
      <alignment horizontal="center" vertical="center"/>
    </xf>
    <xf numFmtId="0" fontId="128" fillId="54" borderId="136" xfId="2067" applyFont="1" applyFill="1" applyBorder="1" applyAlignment="1">
      <alignment horizontal="center" vertical="center"/>
    </xf>
    <xf numFmtId="0" fontId="127" fillId="54" borderId="136" xfId="2067" applyFont="1" applyFill="1" applyBorder="1" applyAlignment="1">
      <alignment horizontal="center" vertical="center"/>
    </xf>
    <xf numFmtId="3" fontId="127" fillId="54" borderId="135" xfId="2067" applyNumberFormat="1" applyFont="1" applyFill="1" applyBorder="1" applyAlignment="1">
      <alignment horizontal="center" vertical="center" wrapText="1"/>
    </xf>
    <xf numFmtId="3" fontId="127" fillId="54" borderId="147" xfId="2067" applyNumberFormat="1" applyFont="1" applyFill="1" applyBorder="1" applyAlignment="1">
      <alignment horizontal="center" vertical="center" wrapText="1"/>
    </xf>
    <xf numFmtId="3" fontId="127" fillId="54" borderId="136" xfId="2067" applyNumberFormat="1" applyFont="1" applyFill="1" applyBorder="1" applyAlignment="1">
      <alignment horizontal="center" vertical="center"/>
    </xf>
    <xf numFmtId="0" fontId="127" fillId="54" borderId="166" xfId="2067" applyFont="1" applyFill="1" applyBorder="1" applyAlignment="1">
      <alignment horizontal="center" vertical="center" wrapText="1"/>
    </xf>
    <xf numFmtId="0" fontId="0" fillId="57" borderId="0" xfId="0" applyFill="1"/>
    <xf numFmtId="0" fontId="0" fillId="57" borderId="57" xfId="0" applyFill="1" applyBorder="1"/>
    <xf numFmtId="0" fontId="0" fillId="57" borderId="0" xfId="0" applyFill="1" applyBorder="1"/>
    <xf numFmtId="0" fontId="0" fillId="57" borderId="88" xfId="0" applyFill="1" applyBorder="1"/>
    <xf numFmtId="0" fontId="0" fillId="0" borderId="91" xfId="0" applyBorder="1"/>
    <xf numFmtId="187" fontId="4" fillId="57" borderId="0" xfId="467" applyNumberFormat="1" applyFill="1"/>
    <xf numFmtId="187" fontId="0" fillId="57" borderId="0" xfId="0" applyNumberFormat="1" applyFill="1"/>
    <xf numFmtId="0" fontId="4" fillId="57" borderId="0" xfId="0" applyFont="1" applyFill="1"/>
    <xf numFmtId="2" fontId="0" fillId="41" borderId="40" xfId="0" applyNumberFormat="1" applyFill="1" applyBorder="1" applyAlignment="1">
      <alignment horizontal="center" vertical="center" wrapText="1"/>
    </xf>
    <xf numFmtId="176" fontId="0" fillId="41" borderId="40" xfId="0" applyNumberFormat="1" applyFill="1" applyBorder="1" applyAlignment="1">
      <alignment horizontal="right" vertical="center" wrapText="1"/>
    </xf>
    <xf numFmtId="0" fontId="0" fillId="41" borderId="40" xfId="0" applyFill="1" applyBorder="1"/>
    <xf numFmtId="0" fontId="109" fillId="46" borderId="159" xfId="0" applyFont="1" applyFill="1" applyBorder="1" applyAlignment="1">
      <alignment horizontal="center" vertical="center" wrapText="1"/>
    </xf>
    <xf numFmtId="0" fontId="109" fillId="46" borderId="156" xfId="0" applyFont="1" applyFill="1" applyBorder="1" applyAlignment="1">
      <alignment horizontal="center" vertical="center" wrapText="1"/>
    </xf>
    <xf numFmtId="0" fontId="109" fillId="46" borderId="157" xfId="0" applyFont="1" applyFill="1" applyBorder="1" applyAlignment="1">
      <alignment horizontal="center" vertical="center" wrapText="1"/>
    </xf>
    <xf numFmtId="0" fontId="0" fillId="41" borderId="63" xfId="0" applyFill="1" applyBorder="1" applyAlignment="1">
      <alignment horizontal="center" vertical="center" wrapText="1"/>
    </xf>
    <xf numFmtId="0" fontId="0" fillId="41" borderId="142" xfId="0" applyFill="1" applyBorder="1" applyAlignment="1">
      <alignment horizontal="center" vertical="center" wrapText="1"/>
    </xf>
    <xf numFmtId="0" fontId="0" fillId="41" borderId="143" xfId="0" applyFill="1" applyBorder="1" applyAlignment="1">
      <alignment horizontal="center" vertical="center" wrapText="1"/>
    </xf>
    <xf numFmtId="0" fontId="4" fillId="41" borderId="143" xfId="0" applyFont="1" applyFill="1" applyBorder="1" applyAlignment="1">
      <alignment horizontal="center" vertical="center" wrapText="1"/>
    </xf>
    <xf numFmtId="180" fontId="0" fillId="41" borderId="143" xfId="769" applyNumberFormat="1" applyFont="1" applyFill="1" applyBorder="1" applyAlignment="1">
      <alignment horizontal="center" vertical="center" wrapText="1"/>
    </xf>
    <xf numFmtId="0" fontId="0" fillId="0" borderId="143" xfId="0" applyBorder="1"/>
    <xf numFmtId="180" fontId="0" fillId="41" borderId="143" xfId="769" applyNumberFormat="1" applyFont="1" applyFill="1" applyBorder="1" applyAlignment="1">
      <alignment vertical="center" wrapText="1"/>
    </xf>
    <xf numFmtId="0" fontId="19" fillId="58" borderId="48" xfId="2067" applyFont="1" applyFill="1" applyBorder="1"/>
    <xf numFmtId="3" fontId="19" fillId="58" borderId="40" xfId="2067" applyNumberFormat="1" applyFont="1" applyFill="1" applyBorder="1" applyAlignment="1">
      <alignment horizontal="right"/>
    </xf>
    <xf numFmtId="0" fontId="19" fillId="58" borderId="40" xfId="2067" applyFont="1" applyFill="1" applyBorder="1" applyAlignment="1">
      <alignment horizontal="center"/>
    </xf>
    <xf numFmtId="3" fontId="19" fillId="58" borderId="40" xfId="2067" applyNumberFormat="1" applyFont="1" applyFill="1" applyBorder="1"/>
    <xf numFmtId="0" fontId="19" fillId="58" borderId="40" xfId="2067" applyFont="1" applyFill="1" applyBorder="1"/>
    <xf numFmtId="0" fontId="90" fillId="57" borderId="48" xfId="1766" applyFont="1" applyFill="1" applyBorder="1"/>
    <xf numFmtId="187" fontId="19" fillId="58" borderId="92" xfId="452" applyNumberFormat="1" applyFont="1" applyFill="1" applyBorder="1" applyAlignment="1">
      <alignment vertical="center"/>
    </xf>
    <xf numFmtId="187" fontId="19" fillId="58" borderId="92" xfId="452" applyNumberFormat="1" applyFont="1" applyFill="1" applyBorder="1" applyAlignment="1">
      <alignment horizontal="right" vertical="center"/>
    </xf>
    <xf numFmtId="0" fontId="0" fillId="57" borderId="40" xfId="0" applyFill="1" applyBorder="1"/>
    <xf numFmtId="0" fontId="0" fillId="57" borderId="50" xfId="0" applyFill="1" applyBorder="1"/>
    <xf numFmtId="0" fontId="19" fillId="58" borderId="47" xfId="2067" applyFont="1" applyFill="1" applyBorder="1"/>
    <xf numFmtId="0" fontId="0" fillId="57" borderId="47" xfId="0" applyFill="1" applyBorder="1"/>
    <xf numFmtId="0" fontId="19" fillId="58" borderId="86" xfId="2067" applyFont="1" applyFill="1" applyBorder="1"/>
    <xf numFmtId="0" fontId="0" fillId="57" borderId="41" xfId="0" applyFill="1" applyBorder="1"/>
    <xf numFmtId="0" fontId="0" fillId="57" borderId="56" xfId="0" applyFill="1" applyBorder="1"/>
    <xf numFmtId="187" fontId="19" fillId="58" borderId="56" xfId="452" applyNumberFormat="1" applyFont="1" applyFill="1" applyBorder="1" applyAlignment="1">
      <alignment horizontal="center" vertical="center" wrapText="1"/>
    </xf>
    <xf numFmtId="0" fontId="0" fillId="57" borderId="86" xfId="0" applyFill="1" applyBorder="1"/>
    <xf numFmtId="0" fontId="22" fillId="57" borderId="50" xfId="0" applyFont="1" applyFill="1" applyBorder="1"/>
    <xf numFmtId="0" fontId="22" fillId="57" borderId="40" xfId="0" applyFont="1" applyFill="1" applyBorder="1"/>
    <xf numFmtId="176" fontId="22" fillId="57" borderId="41" xfId="0" applyNumberFormat="1" applyFont="1" applyFill="1" applyBorder="1"/>
    <xf numFmtId="176" fontId="22" fillId="59" borderId="41" xfId="0" applyNumberFormat="1" applyFont="1" applyFill="1" applyBorder="1"/>
    <xf numFmtId="0" fontId="19" fillId="57" borderId="48" xfId="1766" applyFont="1" applyFill="1" applyBorder="1" applyAlignment="1">
      <alignment vertical="center" wrapText="1"/>
    </xf>
    <xf numFmtId="0" fontId="19" fillId="57" borderId="48" xfId="2067" applyFont="1" applyFill="1" applyBorder="1" applyAlignment="1">
      <alignment horizontal="left" vertical="center"/>
    </xf>
    <xf numFmtId="0" fontId="0" fillId="0" borderId="40" xfId="0" applyBorder="1" applyAlignment="1">
      <alignment horizontal="center" vertical="center"/>
    </xf>
    <xf numFmtId="0" fontId="132" fillId="60" borderId="147" xfId="0" applyFont="1" applyFill="1" applyBorder="1" applyAlignment="1">
      <alignment horizontal="center" vertical="center"/>
    </xf>
    <xf numFmtId="0" fontId="132" fillId="60" borderId="148" xfId="0" applyFont="1" applyFill="1" applyBorder="1" applyAlignment="1">
      <alignment horizontal="center" vertical="center"/>
    </xf>
    <xf numFmtId="0" fontId="22" fillId="0" borderId="40" xfId="0" applyFont="1" applyBorder="1" applyAlignment="1">
      <alignment horizontal="center" vertical="center" wrapText="1"/>
    </xf>
    <xf numFmtId="0" fontId="4" fillId="41" borderId="63" xfId="2067" applyFill="1" applyBorder="1" applyAlignment="1">
      <alignment horizontal="center" vertical="center"/>
    </xf>
    <xf numFmtId="0" fontId="0" fillId="0" borderId="83" xfId="0" applyBorder="1" applyAlignment="1">
      <alignment horizontal="center" vertical="center"/>
    </xf>
    <xf numFmtId="0" fontId="0" fillId="0" borderId="82" xfId="0" applyBorder="1" applyAlignment="1">
      <alignment horizontal="center" vertical="center"/>
    </xf>
    <xf numFmtId="0" fontId="4" fillId="41" borderId="76" xfId="2067" applyFill="1" applyBorder="1" applyAlignment="1">
      <alignment horizontal="center" vertical="center"/>
    </xf>
    <xf numFmtId="0" fontId="22" fillId="0" borderId="101" xfId="0" applyFont="1" applyBorder="1" applyAlignment="1">
      <alignment horizontal="center" vertical="center" wrapText="1"/>
    </xf>
    <xf numFmtId="0" fontId="0" fillId="0" borderId="101" xfId="0" applyBorder="1"/>
    <xf numFmtId="0" fontId="0" fillId="0" borderId="102" xfId="0" applyBorder="1"/>
    <xf numFmtId="0" fontId="4" fillId="41" borderId="141" xfId="2067" applyFill="1" applyBorder="1" applyAlignment="1">
      <alignment horizontal="center" vertical="center"/>
    </xf>
    <xf numFmtId="0" fontId="22" fillId="0" borderId="28" xfId="0" applyFont="1" applyBorder="1" applyAlignment="1">
      <alignment horizontal="center" vertical="center" wrapText="1"/>
    </xf>
    <xf numFmtId="0" fontId="0" fillId="0" borderId="28" xfId="0" applyBorder="1"/>
    <xf numFmtId="0" fontId="0" fillId="0" borderId="160" xfId="0" applyBorder="1"/>
    <xf numFmtId="0" fontId="0" fillId="57" borderId="74" xfId="0" applyFill="1" applyBorder="1"/>
    <xf numFmtId="0" fontId="0" fillId="57" borderId="160" xfId="0" applyFill="1" applyBorder="1"/>
    <xf numFmtId="0" fontId="0" fillId="57" borderId="161" xfId="0" applyFill="1" applyBorder="1"/>
    <xf numFmtId="0" fontId="0" fillId="57" borderId="84" xfId="0" applyFill="1" applyBorder="1"/>
    <xf numFmtId="187" fontId="19" fillId="58" borderId="84" xfId="452" applyNumberFormat="1" applyFont="1" applyFill="1" applyBorder="1" applyAlignment="1">
      <alignment vertical="center"/>
    </xf>
    <xf numFmtId="0" fontId="0" fillId="0" borderId="63" xfId="0" applyBorder="1" applyAlignment="1">
      <alignment horizontal="center" vertical="center"/>
    </xf>
    <xf numFmtId="207" fontId="4" fillId="0" borderId="50" xfId="796" applyNumberFormat="1" applyFont="1" applyBorder="1" applyAlignment="1">
      <alignment horizontal="center" vertical="center" wrapText="1"/>
    </xf>
    <xf numFmtId="3" fontId="4" fillId="0" borderId="40" xfId="0" applyNumberFormat="1" applyFont="1" applyFill="1" applyBorder="1" applyAlignment="1">
      <alignment horizontal="right" vertical="center" wrapText="1" indent="1"/>
    </xf>
    <xf numFmtId="208" fontId="0" fillId="0" borderId="40" xfId="0" applyNumberFormat="1" applyBorder="1"/>
    <xf numFmtId="208" fontId="0" fillId="41" borderId="0" xfId="0" applyNumberFormat="1" applyFill="1"/>
    <xf numFmtId="0" fontId="41" fillId="41" borderId="63" xfId="0" applyFont="1" applyFill="1" applyBorder="1" applyAlignment="1">
      <alignment horizontal="center" vertical="center" wrapText="1"/>
    </xf>
    <xf numFmtId="0" fontId="41" fillId="41" borderId="40" xfId="0" applyFont="1" applyFill="1" applyBorder="1" applyAlignment="1">
      <alignment horizontal="center" vertical="center" wrapText="1"/>
    </xf>
    <xf numFmtId="0" fontId="4" fillId="41" borderId="94" xfId="2067" applyFill="1" applyBorder="1" applyAlignment="1">
      <alignment horizontal="center"/>
    </xf>
    <xf numFmtId="0" fontId="4" fillId="41" borderId="35" xfId="2067" applyFill="1" applyBorder="1" applyAlignment="1">
      <alignment horizontal="center"/>
    </xf>
    <xf numFmtId="0" fontId="4" fillId="41" borderId="48" xfId="2067" applyFill="1" applyBorder="1" applyAlignment="1">
      <alignment horizontal="center"/>
    </xf>
    <xf numFmtId="0" fontId="122" fillId="46" borderId="67" xfId="0" applyFont="1" applyFill="1" applyBorder="1" applyAlignment="1">
      <alignment horizontal="center" vertical="center" wrapText="1"/>
    </xf>
    <xf numFmtId="0" fontId="122" fillId="46" borderId="42" xfId="0" applyFont="1" applyFill="1" applyBorder="1" applyAlignment="1">
      <alignment horizontal="center" vertical="center" wrapText="1"/>
    </xf>
    <xf numFmtId="0" fontId="122" fillId="46" borderId="66" xfId="0" applyFont="1" applyFill="1" applyBorder="1" applyAlignment="1">
      <alignment horizontal="center" vertical="center" wrapText="1"/>
    </xf>
    <xf numFmtId="0" fontId="22" fillId="41" borderId="89" xfId="0" applyFont="1" applyFill="1" applyBorder="1" applyAlignment="1">
      <alignment horizontal="center" vertical="center"/>
    </xf>
    <xf numFmtId="0" fontId="22" fillId="41" borderId="90" xfId="0" applyFont="1" applyFill="1" applyBorder="1" applyAlignment="1">
      <alignment horizontal="center" vertical="center"/>
    </xf>
    <xf numFmtId="0" fontId="22" fillId="41" borderId="91" xfId="0" applyFont="1" applyFill="1" applyBorder="1" applyAlignment="1">
      <alignment horizontal="center" vertical="center"/>
    </xf>
    <xf numFmtId="0" fontId="22" fillId="0" borderId="40" xfId="0" applyFont="1" applyFill="1" applyBorder="1" applyAlignment="1">
      <alignment horizontal="center" vertical="center" wrapText="1"/>
    </xf>
    <xf numFmtId="0" fontId="22" fillId="0" borderId="92" xfId="0" applyFont="1" applyFill="1" applyBorder="1" applyAlignment="1">
      <alignment horizontal="center" vertical="center" wrapText="1"/>
    </xf>
    <xf numFmtId="0" fontId="40" fillId="41" borderId="101" xfId="0" applyFont="1" applyFill="1" applyBorder="1" applyAlignment="1">
      <alignment horizontal="left" vertical="center" wrapText="1"/>
    </xf>
    <xf numFmtId="0" fontId="40" fillId="41" borderId="102" xfId="0" applyFont="1" applyFill="1" applyBorder="1" applyAlignment="1">
      <alignment horizontal="left" vertical="center" wrapText="1"/>
    </xf>
    <xf numFmtId="0" fontId="22" fillId="41" borderId="132" xfId="0" applyFont="1" applyFill="1" applyBorder="1" applyAlignment="1">
      <alignment horizontal="left" vertical="center" wrapText="1"/>
    </xf>
    <xf numFmtId="0" fontId="22" fillId="41" borderId="136" xfId="0" applyFont="1" applyFill="1" applyBorder="1" applyAlignment="1">
      <alignment horizontal="left" vertical="center" wrapText="1"/>
    </xf>
    <xf numFmtId="0" fontId="22" fillId="41" borderId="133" xfId="0" applyFont="1" applyFill="1" applyBorder="1" applyAlignment="1">
      <alignment horizontal="left" vertical="center" wrapText="1"/>
    </xf>
    <xf numFmtId="0" fontId="4" fillId="41" borderId="63" xfId="2067" applyFill="1" applyBorder="1" applyAlignment="1">
      <alignment horizontal="center"/>
    </xf>
    <xf numFmtId="0" fontId="4" fillId="41" borderId="40" xfId="2067" applyFill="1" applyBorder="1" applyAlignment="1">
      <alignment horizontal="center"/>
    </xf>
    <xf numFmtId="0" fontId="4" fillId="41" borderId="92" xfId="2067" applyFill="1" applyBorder="1" applyAlignment="1">
      <alignment horizontal="center"/>
    </xf>
    <xf numFmtId="0" fontId="22" fillId="41" borderId="63" xfId="0" applyFont="1" applyFill="1" applyBorder="1" applyAlignment="1">
      <alignment horizontal="center" vertical="center" wrapText="1"/>
    </xf>
    <xf numFmtId="0" fontId="22" fillId="41" borderId="40" xfId="0" applyFont="1" applyFill="1" applyBorder="1" applyAlignment="1">
      <alignment horizontal="center" vertical="center" wrapText="1"/>
    </xf>
    <xf numFmtId="0" fontId="22" fillId="41" borderId="104" xfId="0" applyFont="1" applyFill="1" applyBorder="1" applyAlignment="1">
      <alignment horizontal="left" vertical="top" wrapText="1"/>
    </xf>
    <xf numFmtId="0" fontId="22" fillId="41" borderId="105" xfId="0" applyFont="1" applyFill="1" applyBorder="1" applyAlignment="1">
      <alignment horizontal="left" vertical="top" wrapText="1"/>
    </xf>
    <xf numFmtId="0" fontId="22" fillId="0" borderId="105" xfId="0" applyFont="1" applyBorder="1" applyAlignment="1">
      <alignment horizontal="left" vertical="top" wrapText="1"/>
    </xf>
    <xf numFmtId="0" fontId="22" fillId="0" borderId="83" xfId="0" applyFont="1" applyBorder="1" applyAlignment="1">
      <alignment horizontal="left" vertical="top" wrapText="1"/>
    </xf>
    <xf numFmtId="0" fontId="4" fillId="41" borderId="101" xfId="0" applyFont="1" applyFill="1" applyBorder="1" applyAlignment="1">
      <alignment horizontal="left" vertical="top" wrapText="1"/>
    </xf>
    <xf numFmtId="0" fontId="4" fillId="0" borderId="101" xfId="0" applyFont="1" applyFill="1" applyBorder="1" applyAlignment="1">
      <alignment horizontal="left" vertical="top" wrapText="1"/>
    </xf>
    <xf numFmtId="0" fontId="122" fillId="53" borderId="132" xfId="0" applyFont="1" applyFill="1" applyBorder="1" applyAlignment="1">
      <alignment horizontal="center" vertical="center" wrapText="1"/>
    </xf>
    <xf numFmtId="0" fontId="122" fillId="53" borderId="136" xfId="0" applyFont="1" applyFill="1" applyBorder="1" applyAlignment="1">
      <alignment horizontal="center" vertical="center" wrapText="1"/>
    </xf>
    <xf numFmtId="0" fontId="122" fillId="53" borderId="151" xfId="0" applyFont="1" applyFill="1" applyBorder="1" applyAlignment="1">
      <alignment horizontal="center" vertical="center" wrapText="1"/>
    </xf>
    <xf numFmtId="0" fontId="4" fillId="0" borderId="147" xfId="0" applyFont="1" applyFill="1" applyBorder="1" applyAlignment="1">
      <alignment horizontal="left" vertical="top" wrapText="1"/>
    </xf>
    <xf numFmtId="0" fontId="22" fillId="41" borderId="100" xfId="0" applyFont="1" applyFill="1" applyBorder="1" applyAlignment="1">
      <alignment horizontal="center" vertical="top" wrapText="1"/>
    </xf>
    <xf numFmtId="0" fontId="22" fillId="41" borderId="101" xfId="0" applyFont="1" applyFill="1" applyBorder="1" applyAlignment="1">
      <alignment horizontal="center" vertical="top" wrapText="1"/>
    </xf>
    <xf numFmtId="0" fontId="40" fillId="41" borderId="147" xfId="0" applyFont="1" applyFill="1" applyBorder="1" applyAlignment="1">
      <alignment horizontal="left" vertical="center" wrapText="1"/>
    </xf>
    <xf numFmtId="0" fontId="40" fillId="41" borderId="148" xfId="0" applyFont="1" applyFill="1" applyBorder="1" applyAlignment="1">
      <alignment horizontal="left" vertical="center" wrapText="1"/>
    </xf>
    <xf numFmtId="0" fontId="22" fillId="41" borderId="83" xfId="0" applyFont="1" applyFill="1" applyBorder="1" applyAlignment="1">
      <alignment horizontal="left" vertical="top" wrapText="1"/>
    </xf>
    <xf numFmtId="193" fontId="22" fillId="41" borderId="0" xfId="0" applyNumberFormat="1" applyFont="1" applyFill="1" applyBorder="1" applyAlignment="1">
      <alignment horizontal="center" vertical="center" wrapText="1"/>
    </xf>
    <xf numFmtId="193" fontId="22" fillId="41" borderId="36" xfId="0" applyNumberFormat="1" applyFont="1" applyFill="1" applyBorder="1" applyAlignment="1">
      <alignment horizontal="center" vertical="center" wrapText="1"/>
    </xf>
    <xf numFmtId="0" fontId="40" fillId="55" borderId="147" xfId="0" applyFont="1" applyFill="1" applyBorder="1" applyAlignment="1">
      <alignment horizontal="left" vertical="center" wrapText="1"/>
    </xf>
    <xf numFmtId="0" fontId="40" fillId="55" borderId="148" xfId="0" applyFont="1" applyFill="1" applyBorder="1" applyAlignment="1">
      <alignment horizontal="left" vertical="center" wrapText="1"/>
    </xf>
    <xf numFmtId="0" fontId="22" fillId="0" borderId="41"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22" fillId="0" borderId="88" xfId="0" applyFont="1" applyFill="1" applyBorder="1" applyAlignment="1">
      <alignment horizontal="left" vertical="center" wrapText="1"/>
    </xf>
    <xf numFmtId="0" fontId="12" fillId="53" borderId="57" xfId="2067" applyFont="1" applyFill="1" applyBorder="1" applyAlignment="1">
      <alignment horizontal="center"/>
    </xf>
    <xf numFmtId="0" fontId="12" fillId="53" borderId="0" xfId="2067" applyFont="1" applyFill="1" applyAlignment="1">
      <alignment horizontal="center"/>
    </xf>
    <xf numFmtId="0" fontId="12" fillId="53" borderId="36" xfId="2067" applyFont="1" applyFill="1" applyBorder="1" applyAlignment="1">
      <alignment horizontal="center"/>
    </xf>
    <xf numFmtId="0" fontId="12" fillId="53" borderId="89" xfId="2067" applyFont="1" applyFill="1" applyBorder="1" applyAlignment="1">
      <alignment horizontal="center"/>
    </xf>
    <xf numFmtId="0" fontId="12" fillId="53" borderId="90" xfId="2067" applyFont="1" applyFill="1" applyBorder="1" applyAlignment="1">
      <alignment horizontal="center"/>
    </xf>
    <xf numFmtId="0" fontId="12" fillId="53" borderId="158" xfId="2067" applyFont="1" applyFill="1" applyBorder="1" applyAlignment="1">
      <alignment horizontal="center"/>
    </xf>
    <xf numFmtId="193" fontId="22" fillId="41" borderId="79" xfId="0" applyNumberFormat="1" applyFont="1" applyFill="1" applyBorder="1" applyAlignment="1">
      <alignment horizontal="center" vertical="center" wrapText="1"/>
    </xf>
    <xf numFmtId="0" fontId="121" fillId="52" borderId="132" xfId="0" applyFont="1" applyFill="1" applyBorder="1" applyAlignment="1">
      <alignment horizontal="center" vertical="center" wrapText="1"/>
    </xf>
    <xf numFmtId="0" fontId="121" fillId="52" borderId="136" xfId="0" applyFont="1" applyFill="1" applyBorder="1" applyAlignment="1">
      <alignment horizontal="center" vertical="center" wrapText="1"/>
    </xf>
    <xf numFmtId="0" fontId="121" fillId="52" borderId="133" xfId="0" applyFont="1" applyFill="1" applyBorder="1" applyAlignment="1">
      <alignment horizontal="center" vertical="center" wrapText="1"/>
    </xf>
    <xf numFmtId="0" fontId="122" fillId="52" borderId="57" xfId="0" applyFont="1" applyFill="1" applyBorder="1" applyAlignment="1">
      <alignment horizontal="center" vertical="center" wrapText="1"/>
    </xf>
    <xf numFmtId="0" fontId="122" fillId="52" borderId="0" xfId="0" applyFont="1" applyFill="1" applyBorder="1" applyAlignment="1">
      <alignment horizontal="center" vertical="center" wrapText="1"/>
    </xf>
    <xf numFmtId="0" fontId="122" fillId="52" borderId="88" xfId="0" applyFont="1" applyFill="1" applyBorder="1" applyAlignment="1">
      <alignment horizontal="center" vertical="center" wrapText="1"/>
    </xf>
    <xf numFmtId="0" fontId="22" fillId="30" borderId="159" xfId="2067" applyFont="1" applyFill="1" applyBorder="1" applyAlignment="1">
      <alignment horizontal="left" vertical="center"/>
    </xf>
    <xf numFmtId="0" fontId="22" fillId="30" borderId="156" xfId="2067" applyFont="1" applyFill="1" applyBorder="1" applyAlignment="1">
      <alignment horizontal="left" vertical="center"/>
    </xf>
    <xf numFmtId="0" fontId="22" fillId="30" borderId="63" xfId="2067" applyFont="1" applyFill="1" applyBorder="1" applyAlignment="1">
      <alignment horizontal="left" vertical="center" wrapText="1"/>
    </xf>
    <xf numFmtId="0" fontId="22" fillId="30" borderId="40" xfId="2067" applyFont="1" applyFill="1" applyBorder="1" applyAlignment="1">
      <alignment horizontal="left" vertical="center" wrapText="1"/>
    </xf>
    <xf numFmtId="0" fontId="22" fillId="30" borderId="63" xfId="2067" applyFont="1" applyFill="1" applyBorder="1" applyAlignment="1">
      <alignment horizontal="left" vertical="center"/>
    </xf>
    <xf numFmtId="0" fontId="22" fillId="30" borderId="40" xfId="2067" applyFont="1" applyFill="1" applyBorder="1" applyAlignment="1">
      <alignment horizontal="left" vertical="center"/>
    </xf>
    <xf numFmtId="0" fontId="4" fillId="30" borderId="156" xfId="2067" applyFill="1" applyBorder="1" applyAlignment="1">
      <alignment horizontal="center" wrapText="1"/>
    </xf>
    <xf numFmtId="0" fontId="4" fillId="30" borderId="157" xfId="2067" applyFill="1" applyBorder="1" applyAlignment="1">
      <alignment horizontal="center" wrapText="1"/>
    </xf>
    <xf numFmtId="0" fontId="19" fillId="30" borderId="40" xfId="2067" applyFont="1" applyFill="1" applyBorder="1" applyAlignment="1">
      <alignment horizontal="center" wrapText="1"/>
    </xf>
    <xf numFmtId="0" fontId="19" fillId="30" borderId="92" xfId="2067" applyFont="1" applyFill="1" applyBorder="1" applyAlignment="1">
      <alignment horizontal="center" wrapText="1"/>
    </xf>
    <xf numFmtId="0" fontId="19" fillId="30" borderId="40" xfId="2067" applyFont="1" applyFill="1" applyBorder="1" applyAlignment="1">
      <alignment horizontal="center"/>
    </xf>
    <xf numFmtId="0" fontId="19" fillId="30" borderId="92" xfId="2067" applyFont="1" applyFill="1" applyBorder="1" applyAlignment="1">
      <alignment horizontal="center"/>
    </xf>
    <xf numFmtId="0" fontId="22" fillId="30" borderId="142" xfId="2067" applyFont="1" applyFill="1" applyBorder="1" applyAlignment="1">
      <alignment horizontal="left" vertical="center"/>
    </xf>
    <xf numFmtId="0" fontId="22" fillId="30" borderId="143" xfId="2067" applyFont="1" applyFill="1" applyBorder="1" applyAlignment="1">
      <alignment horizontal="left" vertical="center"/>
    </xf>
    <xf numFmtId="0" fontId="40" fillId="30" borderId="143" xfId="0" applyFont="1" applyFill="1" applyBorder="1" applyAlignment="1">
      <alignment horizontal="center" wrapText="1"/>
    </xf>
    <xf numFmtId="0" fontId="40" fillId="30" borderId="152" xfId="0" applyFont="1" applyFill="1" applyBorder="1" applyAlignment="1">
      <alignment horizontal="center" wrapText="1"/>
    </xf>
    <xf numFmtId="193" fontId="122" fillId="53" borderId="156" xfId="0" applyNumberFormat="1" applyFont="1" applyFill="1" applyBorder="1" applyAlignment="1">
      <alignment horizontal="center" vertical="center" wrapText="1"/>
    </xf>
    <xf numFmtId="0" fontId="122" fillId="53" borderId="132" xfId="0" applyFont="1" applyFill="1" applyBorder="1" applyAlignment="1">
      <alignment horizontal="center" vertical="center"/>
    </xf>
    <xf numFmtId="0" fontId="122" fillId="53" borderId="133" xfId="0" applyFont="1" applyFill="1" applyBorder="1" applyAlignment="1">
      <alignment horizontal="center" vertical="center"/>
    </xf>
    <xf numFmtId="0" fontId="122" fillId="53" borderId="57" xfId="0" applyFont="1" applyFill="1" applyBorder="1" applyAlignment="1">
      <alignment horizontal="center" vertical="center"/>
    </xf>
    <xf numFmtId="0" fontId="122" fillId="53" borderId="88" xfId="0" applyFont="1" applyFill="1" applyBorder="1" applyAlignment="1">
      <alignment horizontal="center" vertical="center"/>
    </xf>
    <xf numFmtId="0" fontId="122" fillId="53" borderId="89" xfId="0" applyFont="1" applyFill="1" applyBorder="1" applyAlignment="1">
      <alignment horizontal="center" vertical="center"/>
    </xf>
    <xf numFmtId="0" fontId="122" fillId="53" borderId="91" xfId="0" applyFont="1" applyFill="1" applyBorder="1" applyAlignment="1">
      <alignment horizontal="center" vertical="center"/>
    </xf>
    <xf numFmtId="0" fontId="127" fillId="46" borderId="104" xfId="0" applyFont="1" applyFill="1" applyBorder="1" applyAlignment="1">
      <alignment horizontal="center" vertical="center" wrapText="1"/>
    </xf>
    <xf numFmtId="0" fontId="127" fillId="46" borderId="105" xfId="0" applyFont="1" applyFill="1" applyBorder="1" applyAlignment="1">
      <alignment horizontal="center" vertical="center" wrapText="1"/>
    </xf>
    <xf numFmtId="0" fontId="127" fillId="46" borderId="83" xfId="0" applyFont="1" applyFill="1" applyBorder="1" applyAlignment="1">
      <alignment horizontal="center" vertical="center" wrapText="1"/>
    </xf>
    <xf numFmtId="193" fontId="22" fillId="41" borderId="40" xfId="0" applyNumberFormat="1" applyFont="1" applyFill="1" applyBorder="1" applyAlignment="1">
      <alignment horizontal="center" vertical="center" wrapText="1"/>
    </xf>
    <xf numFmtId="0" fontId="34" fillId="43" borderId="133" xfId="0" applyFont="1" applyFill="1" applyBorder="1" applyAlignment="1">
      <alignment horizontal="center" vertical="center"/>
    </xf>
    <xf numFmtId="0" fontId="34" fillId="43" borderId="88" xfId="0" applyFont="1" applyFill="1" applyBorder="1" applyAlignment="1">
      <alignment horizontal="center" vertical="center"/>
    </xf>
    <xf numFmtId="0" fontId="34" fillId="43" borderId="91" xfId="0" applyFont="1" applyFill="1" applyBorder="1" applyAlignment="1">
      <alignment horizontal="center" vertical="center"/>
    </xf>
    <xf numFmtId="0" fontId="4" fillId="41" borderId="79" xfId="0" applyFont="1" applyFill="1" applyBorder="1" applyAlignment="1">
      <alignment horizontal="left" vertical="center" wrapText="1"/>
    </xf>
    <xf numFmtId="0" fontId="4" fillId="41" borderId="28" xfId="0" applyFont="1" applyFill="1" applyBorder="1" applyAlignment="1">
      <alignment horizontal="left" vertical="center" wrapText="1"/>
    </xf>
    <xf numFmtId="0" fontId="4" fillId="41" borderId="50" xfId="0" applyFont="1" applyFill="1" applyBorder="1" applyAlignment="1">
      <alignment horizontal="left" vertical="center" wrapText="1"/>
    </xf>
    <xf numFmtId="176" fontId="22" fillId="41" borderId="41" xfId="0" applyNumberFormat="1" applyFont="1" applyFill="1" applyBorder="1" applyAlignment="1">
      <alignment horizontal="center" vertical="center" wrapText="1"/>
    </xf>
    <xf numFmtId="176" fontId="22" fillId="41" borderId="56" xfId="0" applyNumberFormat="1" applyFont="1" applyFill="1" applyBorder="1" applyAlignment="1">
      <alignment horizontal="center" vertical="center" wrapText="1"/>
    </xf>
    <xf numFmtId="176" fontId="22" fillId="41" borderId="36" xfId="0" applyNumberFormat="1" applyFont="1" applyFill="1" applyBorder="1" applyAlignment="1">
      <alignment horizontal="center" vertical="center" wrapText="1"/>
    </xf>
    <xf numFmtId="176" fontId="22" fillId="41" borderId="51" xfId="0" applyNumberFormat="1" applyFont="1" applyFill="1" applyBorder="1" applyAlignment="1">
      <alignment horizontal="center" vertical="center" wrapText="1"/>
    </xf>
    <xf numFmtId="0" fontId="34" fillId="43" borderId="147" xfId="0" applyFont="1" applyFill="1" applyBorder="1" applyAlignment="1">
      <alignment horizontal="center" vertical="center"/>
    </xf>
    <xf numFmtId="0" fontId="34" fillId="43" borderId="28" xfId="0" applyFont="1" applyFill="1" applyBorder="1" applyAlignment="1">
      <alignment horizontal="center" vertical="center"/>
    </xf>
    <xf numFmtId="0" fontId="34" fillId="43" borderId="140" xfId="0" applyFont="1" applyFill="1" applyBorder="1" applyAlignment="1">
      <alignment horizontal="center" vertical="center"/>
    </xf>
    <xf numFmtId="0" fontId="122" fillId="53" borderId="98" xfId="0" applyFont="1" applyFill="1" applyBorder="1" applyAlignment="1">
      <alignment horizontal="center" vertical="center" wrapText="1"/>
    </xf>
    <xf numFmtId="0" fontId="122" fillId="53" borderId="48" xfId="0" applyFont="1" applyFill="1" applyBorder="1" applyAlignment="1">
      <alignment horizontal="center" vertical="center" wrapText="1"/>
    </xf>
    <xf numFmtId="0" fontId="122" fillId="53" borderId="154" xfId="0" applyFont="1" applyFill="1" applyBorder="1" applyAlignment="1">
      <alignment horizontal="center" vertical="center" wrapText="1"/>
    </xf>
    <xf numFmtId="0" fontId="22" fillId="41" borderId="101" xfId="0" applyFont="1" applyFill="1" applyBorder="1" applyAlignment="1">
      <alignment horizontal="left" vertical="center"/>
    </xf>
    <xf numFmtId="0" fontId="22" fillId="41" borderId="102" xfId="0" applyFont="1" applyFill="1" applyBorder="1" applyAlignment="1">
      <alignment horizontal="left" vertical="center"/>
    </xf>
    <xf numFmtId="0" fontId="22" fillId="41" borderId="56" xfId="0" applyFont="1" applyFill="1" applyBorder="1" applyAlignment="1">
      <alignment horizontal="left" vertical="top" wrapText="1"/>
    </xf>
    <xf numFmtId="0" fontId="22" fillId="41" borderId="46" xfId="0" applyFont="1" applyFill="1" applyBorder="1" applyAlignment="1">
      <alignment horizontal="left" vertical="top" wrapText="1"/>
    </xf>
    <xf numFmtId="0" fontId="22" fillId="41" borderId="103" xfId="0" applyFont="1" applyFill="1" applyBorder="1" applyAlignment="1">
      <alignment horizontal="left" vertical="top" wrapText="1"/>
    </xf>
    <xf numFmtId="0" fontId="22" fillId="41" borderId="101" xfId="0" applyFont="1" applyFill="1" applyBorder="1" applyAlignment="1">
      <alignment horizontal="left" vertical="top" wrapText="1"/>
    </xf>
    <xf numFmtId="0" fontId="22" fillId="41" borderId="102" xfId="0" applyFont="1" applyFill="1" applyBorder="1" applyAlignment="1">
      <alignment horizontal="left" vertical="top" wrapText="1"/>
    </xf>
    <xf numFmtId="0" fontId="4" fillId="41" borderId="101" xfId="1826" applyFont="1" applyFill="1" applyBorder="1" applyAlignment="1">
      <alignment horizontal="left" vertical="center" wrapText="1"/>
    </xf>
    <xf numFmtId="0" fontId="4" fillId="41" borderId="102" xfId="1826" applyFont="1" applyFill="1" applyBorder="1" applyAlignment="1">
      <alignment horizontal="left" vertical="center" wrapText="1"/>
    </xf>
    <xf numFmtId="0" fontId="122" fillId="46" borderId="57" xfId="0" applyFont="1" applyFill="1" applyBorder="1" applyAlignment="1">
      <alignment horizontal="center" vertical="center" wrapText="1"/>
    </xf>
    <xf numFmtId="0" fontId="122" fillId="46" borderId="0" xfId="0" applyFont="1" applyFill="1" applyBorder="1" applyAlignment="1">
      <alignment horizontal="center" vertical="center" wrapText="1"/>
    </xf>
    <xf numFmtId="0" fontId="122" fillId="46" borderId="88" xfId="0" applyFont="1" applyFill="1" applyBorder="1" applyAlignment="1">
      <alignment horizontal="center" vertical="center" wrapText="1"/>
    </xf>
    <xf numFmtId="0" fontId="22" fillId="41" borderId="139" xfId="1826" applyFont="1" applyFill="1" applyBorder="1" applyAlignment="1">
      <alignment horizontal="left" vertical="center" wrapText="1"/>
    </xf>
    <xf numFmtId="0" fontId="22" fillId="41" borderId="105" xfId="1826" applyFont="1" applyFill="1" applyBorder="1" applyAlignment="1">
      <alignment horizontal="left" vertical="center" wrapText="1"/>
    </xf>
    <xf numFmtId="0" fontId="22" fillId="41" borderId="83" xfId="1826" applyFont="1" applyFill="1" applyBorder="1" applyAlignment="1">
      <alignment horizontal="left" vertical="center" wrapText="1"/>
    </xf>
    <xf numFmtId="0" fontId="32" fillId="41" borderId="0" xfId="0" applyFont="1" applyFill="1" applyBorder="1" applyAlignment="1">
      <alignment horizontal="center" vertical="center" wrapText="1"/>
    </xf>
    <xf numFmtId="0" fontId="122" fillId="52" borderId="50" xfId="0" applyFont="1" applyFill="1" applyBorder="1" applyAlignment="1">
      <alignment horizontal="center" vertical="center"/>
    </xf>
    <xf numFmtId="0" fontId="122" fillId="52" borderId="84" xfId="0" applyFont="1" applyFill="1" applyBorder="1" applyAlignment="1">
      <alignment horizontal="center" vertical="center"/>
    </xf>
    <xf numFmtId="0" fontId="22" fillId="41" borderId="41" xfId="1826" applyFont="1" applyFill="1" applyBorder="1" applyAlignment="1">
      <alignment horizontal="left" vertical="center" wrapText="1"/>
    </xf>
    <xf numFmtId="0" fontId="22" fillId="41" borderId="0" xfId="1826" applyFont="1" applyFill="1" applyBorder="1" applyAlignment="1">
      <alignment horizontal="left" vertical="center" wrapText="1"/>
    </xf>
    <xf numFmtId="0" fontId="22" fillId="41" borderId="88" xfId="1826" applyFont="1" applyFill="1" applyBorder="1" applyAlignment="1">
      <alignment horizontal="left" vertical="center" wrapText="1"/>
    </xf>
    <xf numFmtId="0" fontId="40" fillId="41" borderId="0" xfId="0" applyFont="1" applyFill="1" applyBorder="1" applyAlignment="1">
      <alignment horizontal="center" vertical="center" wrapText="1"/>
    </xf>
    <xf numFmtId="0" fontId="22" fillId="41" borderId="79" xfId="1826" applyFont="1" applyFill="1" applyBorder="1" applyAlignment="1">
      <alignment horizontal="center" vertical="center" wrapText="1"/>
    </xf>
    <xf numFmtId="0" fontId="122" fillId="52" borderId="132" xfId="0" applyFont="1" applyFill="1" applyBorder="1" applyAlignment="1">
      <alignment horizontal="center" vertical="center"/>
    </xf>
    <xf numFmtId="0" fontId="122" fillId="52" borderId="136" xfId="0" applyFont="1" applyFill="1" applyBorder="1" applyAlignment="1">
      <alignment horizontal="center" vertical="center"/>
    </xf>
    <xf numFmtId="0" fontId="122" fillId="52" borderId="151" xfId="0" applyFont="1" applyFill="1" applyBorder="1" applyAlignment="1">
      <alignment horizontal="center" vertical="center"/>
    </xf>
    <xf numFmtId="0" fontId="4" fillId="41" borderId="101" xfId="1826" applyFont="1" applyFill="1" applyBorder="1" applyAlignment="1">
      <alignment vertical="center" wrapText="1"/>
    </xf>
    <xf numFmtId="0" fontId="4" fillId="41" borderId="102" xfId="1826" applyFont="1" applyFill="1" applyBorder="1" applyAlignment="1">
      <alignment vertical="center" wrapText="1"/>
    </xf>
    <xf numFmtId="0" fontId="40" fillId="30" borderId="47" xfId="0" applyFont="1" applyFill="1" applyBorder="1" applyAlignment="1">
      <alignment horizontal="left" wrapText="1"/>
    </xf>
    <xf numFmtId="0" fontId="40" fillId="30" borderId="48" xfId="0" applyFont="1" applyFill="1" applyBorder="1" applyAlignment="1">
      <alignment horizontal="left" wrapText="1"/>
    </xf>
    <xf numFmtId="0" fontId="122" fillId="46" borderId="132" xfId="1826" applyFont="1" applyFill="1" applyBorder="1" applyAlignment="1">
      <alignment horizontal="center" vertical="center" wrapText="1"/>
    </xf>
    <xf numFmtId="0" fontId="122" fillId="46" borderId="136" xfId="1826" applyFont="1" applyFill="1" applyBorder="1" applyAlignment="1">
      <alignment horizontal="center" vertical="center" wrapText="1"/>
    </xf>
    <xf numFmtId="0" fontId="122" fillId="46" borderId="133" xfId="1826" applyFont="1" applyFill="1" applyBorder="1" applyAlignment="1">
      <alignment horizontal="center" vertical="center" wrapText="1"/>
    </xf>
    <xf numFmtId="2" fontId="4" fillId="0" borderId="139" xfId="0" applyNumberFormat="1" applyFont="1" applyFill="1" applyBorder="1" applyAlignment="1">
      <alignment horizontal="left" vertical="top" wrapText="1"/>
    </xf>
    <xf numFmtId="2" fontId="4" fillId="0" borderId="150" xfId="0" applyNumberFormat="1" applyFont="1" applyFill="1" applyBorder="1" applyAlignment="1">
      <alignment horizontal="left" vertical="top" wrapText="1"/>
    </xf>
    <xf numFmtId="2" fontId="22" fillId="0" borderId="104" xfId="0" applyNumberFormat="1" applyFont="1" applyFill="1" applyBorder="1" applyAlignment="1">
      <alignment horizontal="center" vertical="top" wrapText="1"/>
    </xf>
    <xf numFmtId="2" fontId="22" fillId="0" borderId="105" xfId="0" applyNumberFormat="1" applyFont="1" applyFill="1" applyBorder="1" applyAlignment="1">
      <alignment horizontal="center" vertical="top" wrapText="1"/>
    </xf>
    <xf numFmtId="2" fontId="22" fillId="0" borderId="83" xfId="0" applyNumberFormat="1" applyFont="1" applyFill="1" applyBorder="1" applyAlignment="1">
      <alignment horizontal="center" vertical="top" wrapText="1"/>
    </xf>
    <xf numFmtId="0" fontId="40" fillId="30" borderId="47" xfId="0" applyFont="1" applyFill="1" applyBorder="1" applyAlignment="1">
      <alignment horizontal="left" vertical="top" wrapText="1"/>
    </xf>
    <xf numFmtId="0" fontId="40" fillId="30" borderId="48" xfId="0" applyFont="1" applyFill="1" applyBorder="1" applyAlignment="1">
      <alignment horizontal="left" vertical="top" wrapText="1"/>
    </xf>
    <xf numFmtId="0" fontId="40" fillId="0" borderId="47" xfId="0" applyFont="1" applyFill="1" applyBorder="1" applyAlignment="1">
      <alignment horizontal="center" wrapText="1"/>
    </xf>
    <xf numFmtId="0" fontId="40" fillId="0" borderId="95" xfId="0" applyFont="1" applyFill="1" applyBorder="1" applyAlignment="1">
      <alignment horizontal="center" wrapText="1"/>
    </xf>
    <xf numFmtId="0" fontId="22" fillId="30" borderId="86" xfId="0" applyFont="1" applyFill="1" applyBorder="1" applyAlignment="1">
      <alignment horizontal="left"/>
    </xf>
    <xf numFmtId="0" fontId="22" fillId="30" borderId="42" xfId="0" applyFont="1" applyFill="1" applyBorder="1" applyAlignment="1">
      <alignment horizontal="left"/>
    </xf>
    <xf numFmtId="0" fontId="22" fillId="30" borderId="66" xfId="0" applyFont="1" applyFill="1" applyBorder="1" applyAlignment="1">
      <alignment horizontal="left"/>
    </xf>
    <xf numFmtId="0" fontId="40" fillId="30" borderId="86" xfId="0" applyFont="1" applyFill="1" applyBorder="1" applyAlignment="1">
      <alignment horizontal="left"/>
    </xf>
    <xf numFmtId="0" fontId="40" fillId="30" borderId="42" xfId="0" applyFont="1" applyFill="1" applyBorder="1" applyAlignment="1">
      <alignment horizontal="left"/>
    </xf>
    <xf numFmtId="0" fontId="22" fillId="41" borderId="134" xfId="1826" applyFont="1" applyFill="1" applyBorder="1" applyAlignment="1">
      <alignment horizontal="left" vertical="center" wrapText="1"/>
    </xf>
    <xf numFmtId="0" fontId="22" fillId="41" borderId="90" xfId="1826" applyFont="1" applyFill="1" applyBorder="1" applyAlignment="1">
      <alignment horizontal="left" vertical="center" wrapText="1"/>
    </xf>
    <xf numFmtId="0" fontId="22" fillId="41" borderId="91" xfId="1826" applyFont="1" applyFill="1" applyBorder="1" applyAlignment="1">
      <alignment horizontal="left" vertical="center" wrapText="1"/>
    </xf>
    <xf numFmtId="0" fontId="121" fillId="53" borderId="104" xfId="1826" applyFont="1" applyFill="1" applyBorder="1" applyAlignment="1">
      <alignment horizontal="center" vertical="center" wrapText="1"/>
    </xf>
    <xf numFmtId="0" fontId="121" fillId="53" borderId="105" xfId="1826" applyFont="1" applyFill="1" applyBorder="1" applyAlignment="1">
      <alignment horizontal="center" vertical="center" wrapText="1"/>
    </xf>
    <xf numFmtId="0" fontId="121" fillId="53" borderId="83" xfId="1826" applyFont="1" applyFill="1" applyBorder="1" applyAlignment="1">
      <alignment horizontal="center" vertical="center" wrapText="1"/>
    </xf>
    <xf numFmtId="0" fontId="127" fillId="46" borderId="132" xfId="1826" applyFont="1" applyFill="1" applyBorder="1" applyAlignment="1">
      <alignment horizontal="center" vertical="center" wrapText="1"/>
    </xf>
    <xf numFmtId="0" fontId="127" fillId="46" borderId="136" xfId="1826" applyFont="1" applyFill="1" applyBorder="1" applyAlignment="1">
      <alignment horizontal="center" vertical="center" wrapText="1"/>
    </xf>
    <xf numFmtId="0" fontId="127" fillId="46" borderId="133" xfId="1826" applyFont="1" applyFill="1" applyBorder="1" applyAlignment="1">
      <alignment horizontal="center" vertical="center" wrapText="1"/>
    </xf>
    <xf numFmtId="0" fontId="127" fillId="46" borderId="57" xfId="1826" applyFont="1" applyFill="1" applyBorder="1" applyAlignment="1">
      <alignment horizontal="center" vertical="center" wrapText="1"/>
    </xf>
    <xf numFmtId="0" fontId="127" fillId="46" borderId="0" xfId="1826" applyFont="1" applyFill="1" applyBorder="1" applyAlignment="1">
      <alignment horizontal="center" vertical="center" wrapText="1"/>
    </xf>
    <xf numFmtId="0" fontId="127" fillId="46" borderId="88" xfId="1826" applyFont="1" applyFill="1" applyBorder="1" applyAlignment="1">
      <alignment horizontal="center" vertical="center" wrapText="1"/>
    </xf>
    <xf numFmtId="0" fontId="4" fillId="41" borderId="101" xfId="1826" applyFont="1" applyFill="1" applyBorder="1" applyAlignment="1">
      <alignment horizontal="left" vertical="top" wrapText="1"/>
    </xf>
    <xf numFmtId="0" fontId="4" fillId="41" borderId="102" xfId="1826" applyFont="1" applyFill="1" applyBorder="1" applyAlignment="1">
      <alignment horizontal="left" vertical="top" wrapText="1"/>
    </xf>
    <xf numFmtId="0" fontId="22" fillId="41" borderId="101" xfId="1826" applyFont="1" applyFill="1" applyBorder="1" applyAlignment="1">
      <alignment horizontal="left" vertical="top" wrapText="1"/>
    </xf>
    <xf numFmtId="0" fontId="22" fillId="41" borderId="102" xfId="1826" applyFont="1" applyFill="1" applyBorder="1" applyAlignment="1">
      <alignment horizontal="left" vertical="top" wrapText="1"/>
    </xf>
    <xf numFmtId="0" fontId="122" fillId="52" borderId="89" xfId="0" applyFont="1" applyFill="1" applyBorder="1" applyAlignment="1">
      <alignment horizontal="center" vertical="center"/>
    </xf>
    <xf numFmtId="0" fontId="122" fillId="52" borderId="144" xfId="0" applyFont="1" applyFill="1" applyBorder="1" applyAlignment="1">
      <alignment horizontal="center" vertical="center"/>
    </xf>
    <xf numFmtId="174" fontId="41" fillId="30" borderId="40" xfId="0" applyNumberFormat="1" applyFont="1" applyFill="1" applyBorder="1" applyAlignment="1">
      <alignment horizontal="center"/>
    </xf>
    <xf numFmtId="0" fontId="40" fillId="30" borderId="41" xfId="0" applyFont="1" applyFill="1" applyBorder="1" applyAlignment="1">
      <alignment horizontal="left" vertical="top" wrapText="1"/>
    </xf>
    <xf numFmtId="0" fontId="40" fillId="30" borderId="0" xfId="0" applyFont="1" applyFill="1" applyBorder="1" applyAlignment="1">
      <alignment horizontal="left" vertical="top" wrapText="1"/>
    </xf>
    <xf numFmtId="0" fontId="40" fillId="30" borderId="88" xfId="0" applyFont="1" applyFill="1" applyBorder="1" applyAlignment="1">
      <alignment horizontal="left" vertical="top" wrapText="1"/>
    </xf>
    <xf numFmtId="0" fontId="40" fillId="30" borderId="47" xfId="0" applyFont="1" applyFill="1" applyBorder="1" applyAlignment="1">
      <alignment horizontal="center" wrapText="1"/>
    </xf>
    <xf numFmtId="0" fontId="40" fillId="30" borderId="35" xfId="0" applyFont="1" applyFill="1" applyBorder="1" applyAlignment="1">
      <alignment horizontal="center" wrapText="1"/>
    </xf>
    <xf numFmtId="0" fontId="40" fillId="30" borderId="95" xfId="0" applyFont="1" applyFill="1" applyBorder="1" applyAlignment="1">
      <alignment horizontal="center" wrapText="1"/>
    </xf>
    <xf numFmtId="0" fontId="40" fillId="30" borderId="47" xfId="0" applyFont="1" applyFill="1" applyBorder="1" applyAlignment="1">
      <alignment horizontal="center"/>
    </xf>
    <xf numFmtId="0" fontId="40" fillId="30" borderId="35" xfId="0" applyFont="1" applyFill="1" applyBorder="1" applyAlignment="1">
      <alignment horizontal="center"/>
    </xf>
    <xf numFmtId="0" fontId="40" fillId="30" borderId="95" xfId="0" applyFont="1" applyFill="1" applyBorder="1" applyAlignment="1">
      <alignment horizontal="center"/>
    </xf>
    <xf numFmtId="0" fontId="41" fillId="30" borderId="93" xfId="0" applyFont="1" applyFill="1" applyBorder="1" applyAlignment="1">
      <alignment horizontal="center" vertical="center" wrapText="1"/>
    </xf>
    <xf numFmtId="0" fontId="41" fillId="30" borderId="79" xfId="0" applyFont="1" applyFill="1" applyBorder="1" applyAlignment="1">
      <alignment horizontal="center" vertical="center" wrapText="1"/>
    </xf>
    <xf numFmtId="0" fontId="41" fillId="30" borderId="74" xfId="0" applyFont="1" applyFill="1" applyBorder="1" applyAlignment="1">
      <alignment horizontal="center" vertical="center" wrapText="1"/>
    </xf>
    <xf numFmtId="174" fontId="40" fillId="30" borderId="40" xfId="2065" applyNumberFormat="1" applyFont="1" applyFill="1" applyBorder="1" applyAlignment="1">
      <alignment horizontal="center"/>
    </xf>
    <xf numFmtId="174" fontId="40" fillId="30" borderId="92" xfId="2065" applyNumberFormat="1" applyFont="1" applyFill="1" applyBorder="1" applyAlignment="1">
      <alignment horizontal="center"/>
    </xf>
    <xf numFmtId="0" fontId="122" fillId="52" borderId="104" xfId="0" applyFont="1" applyFill="1" applyBorder="1" applyAlignment="1">
      <alignment horizontal="center" vertical="center"/>
    </xf>
    <xf numFmtId="0" fontId="122" fillId="52" borderId="105" xfId="0" applyFont="1" applyFill="1" applyBorder="1" applyAlignment="1">
      <alignment horizontal="center" vertical="center"/>
    </xf>
    <xf numFmtId="0" fontId="122" fillId="52" borderId="83" xfId="0" applyFont="1" applyFill="1" applyBorder="1" applyAlignment="1">
      <alignment horizontal="center" vertical="center"/>
    </xf>
    <xf numFmtId="0" fontId="122" fillId="52" borderId="133" xfId="0" applyFont="1" applyFill="1" applyBorder="1" applyAlignment="1">
      <alignment horizontal="center" vertical="center"/>
    </xf>
    <xf numFmtId="0" fontId="122" fillId="52" borderId="132" xfId="0" applyFont="1" applyFill="1" applyBorder="1" applyAlignment="1">
      <alignment horizontal="center" vertical="center" wrapText="1"/>
    </xf>
    <xf numFmtId="0" fontId="122" fillId="52" borderId="133" xfId="0" applyFont="1" applyFill="1" applyBorder="1" applyAlignment="1">
      <alignment horizontal="center" vertical="center" wrapText="1"/>
    </xf>
    <xf numFmtId="0" fontId="124" fillId="44" borderId="104" xfId="0" applyFont="1" applyFill="1" applyBorder="1" applyAlignment="1">
      <alignment horizontal="center" vertical="center"/>
    </xf>
    <xf numFmtId="0" fontId="124" fillId="44" borderId="105" xfId="0" applyFont="1" applyFill="1" applyBorder="1" applyAlignment="1">
      <alignment horizontal="center" vertical="center"/>
    </xf>
    <xf numFmtId="0" fontId="124" fillId="44" borderId="83" xfId="0" applyFont="1" applyFill="1" applyBorder="1" applyAlignment="1">
      <alignment horizontal="center" vertical="center"/>
    </xf>
    <xf numFmtId="0" fontId="22" fillId="41" borderId="135" xfId="1826" applyFont="1" applyFill="1" applyBorder="1" applyAlignment="1">
      <alignment horizontal="left" vertical="center" wrapText="1"/>
    </xf>
    <xf numFmtId="0" fontId="22" fillId="41" borderId="136" xfId="1826" applyFont="1" applyFill="1" applyBorder="1" applyAlignment="1">
      <alignment horizontal="left" vertical="center" wrapText="1"/>
    </xf>
    <xf numFmtId="0" fontId="22" fillId="41" borderId="133" xfId="1826" applyFont="1" applyFill="1" applyBorder="1" applyAlignment="1">
      <alignment horizontal="left" vertical="center" wrapText="1"/>
    </xf>
    <xf numFmtId="0" fontId="4" fillId="41" borderId="140" xfId="1826" applyFont="1" applyFill="1" applyBorder="1" applyAlignment="1">
      <alignment horizontal="left" vertical="center" wrapText="1"/>
    </xf>
    <xf numFmtId="0" fontId="4" fillId="41" borderId="149" xfId="1826" applyFont="1" applyFill="1" applyBorder="1" applyAlignment="1">
      <alignment horizontal="left" vertical="center" wrapText="1"/>
    </xf>
    <xf numFmtId="174" fontId="40" fillId="30" borderId="42" xfId="0" applyNumberFormat="1" applyFont="1" applyFill="1" applyBorder="1" applyAlignment="1">
      <alignment horizontal="left" vertical="top" wrapText="1"/>
    </xf>
    <xf numFmtId="174" fontId="40" fillId="30" borderId="66" xfId="0" applyNumberFormat="1" applyFont="1" applyFill="1" applyBorder="1" applyAlignment="1">
      <alignment horizontal="left" vertical="top" wrapText="1"/>
    </xf>
    <xf numFmtId="0" fontId="40" fillId="30" borderId="135" xfId="0" applyFont="1" applyFill="1" applyBorder="1" applyAlignment="1">
      <alignment horizontal="left" vertical="top" wrapText="1"/>
    </xf>
    <xf numFmtId="0" fontId="41" fillId="30" borderId="136" xfId="0" applyFont="1" applyFill="1" applyBorder="1" applyAlignment="1">
      <alignment horizontal="left" vertical="top"/>
    </xf>
    <xf numFmtId="0" fontId="41" fillId="30" borderId="133" xfId="0" applyFont="1" applyFill="1" applyBorder="1" applyAlignment="1">
      <alignment horizontal="left" vertical="top"/>
    </xf>
    <xf numFmtId="0" fontId="46" fillId="30" borderId="134" xfId="0" applyFont="1" applyFill="1" applyBorder="1" applyAlignment="1">
      <alignment horizontal="left" vertical="top" wrapText="1"/>
    </xf>
    <xf numFmtId="0" fontId="46" fillId="30" borderId="90" xfId="0" applyFont="1" applyFill="1" applyBorder="1" applyAlignment="1">
      <alignment horizontal="left" vertical="top"/>
    </xf>
    <xf numFmtId="0" fontId="46" fillId="30" borderId="91" xfId="0" applyFont="1" applyFill="1" applyBorder="1" applyAlignment="1">
      <alignment horizontal="left" vertical="top"/>
    </xf>
    <xf numFmtId="0" fontId="22" fillId="30" borderId="141" xfId="0" applyFont="1" applyFill="1" applyBorder="1" applyAlignment="1">
      <alignment horizontal="center" vertical="center"/>
    </xf>
    <xf numFmtId="9" fontId="4" fillId="30" borderId="50" xfId="2077" applyFill="1" applyBorder="1" applyAlignment="1">
      <alignment horizontal="center" vertical="center"/>
    </xf>
    <xf numFmtId="9" fontId="4" fillId="30" borderId="84" xfId="2077" applyFill="1" applyBorder="1" applyAlignment="1">
      <alignment horizontal="center" vertical="center"/>
    </xf>
    <xf numFmtId="9" fontId="4" fillId="30" borderId="40" xfId="2077" applyFill="1" applyBorder="1" applyAlignment="1">
      <alignment horizontal="center" vertical="center"/>
    </xf>
    <xf numFmtId="9" fontId="4" fillId="30" borderId="92" xfId="2077" applyFill="1" applyBorder="1" applyAlignment="1">
      <alignment horizontal="center" vertical="center"/>
    </xf>
    <xf numFmtId="0" fontId="121" fillId="52" borderId="104" xfId="0" applyFont="1" applyFill="1" applyBorder="1" applyAlignment="1">
      <alignment horizontal="center" vertical="center" wrapText="1"/>
    </xf>
    <xf numFmtId="0" fontId="121" fillId="52" borderId="105" xfId="0" applyFont="1" applyFill="1" applyBorder="1" applyAlignment="1">
      <alignment horizontal="center" vertical="center" wrapText="1"/>
    </xf>
    <xf numFmtId="0" fontId="121" fillId="52" borderId="83" xfId="0" applyFont="1" applyFill="1" applyBorder="1" applyAlignment="1">
      <alignment horizontal="center" vertical="center" wrapText="1"/>
    </xf>
    <xf numFmtId="0" fontId="122" fillId="52" borderId="104" xfId="0" applyFont="1" applyFill="1" applyBorder="1" applyAlignment="1">
      <alignment horizontal="center" vertical="center" wrapText="1"/>
    </xf>
    <xf numFmtId="0" fontId="122" fillId="52" borderId="105" xfId="0" applyFont="1" applyFill="1" applyBorder="1" applyAlignment="1">
      <alignment horizontal="center" vertical="center" wrapText="1"/>
    </xf>
    <xf numFmtId="0" fontId="122" fillId="52" borderId="83" xfId="0" applyFont="1" applyFill="1" applyBorder="1" applyAlignment="1">
      <alignment horizontal="center" vertical="center" wrapText="1"/>
    </xf>
    <xf numFmtId="0" fontId="41" fillId="30" borderId="161" xfId="0" applyFont="1" applyFill="1" applyBorder="1" applyAlignment="1">
      <alignment horizontal="center" vertical="center"/>
    </xf>
    <xf numFmtId="0" fontId="41" fillId="30" borderId="50" xfId="0" applyFont="1" applyFill="1" applyBorder="1" applyAlignment="1">
      <alignment horizontal="center" vertical="center"/>
    </xf>
    <xf numFmtId="0" fontId="41" fillId="30" borderId="63" xfId="0" applyFont="1" applyFill="1" applyBorder="1" applyAlignment="1">
      <alignment horizontal="center" vertical="center" wrapText="1"/>
    </xf>
    <xf numFmtId="0" fontId="41" fillId="30" borderId="40" xfId="0" applyFont="1" applyFill="1" applyBorder="1" applyAlignment="1">
      <alignment horizontal="center" vertical="center" wrapText="1"/>
    </xf>
    <xf numFmtId="0" fontId="41" fillId="30" borderId="63" xfId="0" applyFont="1" applyFill="1" applyBorder="1" applyAlignment="1">
      <alignment horizontal="center" vertical="center"/>
    </xf>
    <xf numFmtId="0" fontId="41" fillId="30" borderId="40" xfId="0" applyFont="1" applyFill="1" applyBorder="1" applyAlignment="1">
      <alignment horizontal="center" vertical="center"/>
    </xf>
    <xf numFmtId="0" fontId="41" fillId="30" borderId="76" xfId="0" applyFont="1" applyFill="1" applyBorder="1" applyAlignment="1">
      <alignment horizontal="center" vertical="center"/>
    </xf>
    <xf numFmtId="0" fontId="41" fillId="30" borderId="79" xfId="0" applyFont="1" applyFill="1" applyBorder="1" applyAlignment="1">
      <alignment horizontal="center" vertical="center"/>
    </xf>
    <xf numFmtId="0" fontId="40" fillId="30" borderId="56" xfId="0" applyFont="1" applyFill="1" applyBorder="1" applyAlignment="1">
      <alignment horizontal="center" wrapText="1"/>
    </xf>
    <xf numFmtId="0" fontId="40" fillId="30" borderId="46" xfId="0" applyFont="1" applyFill="1" applyBorder="1" applyAlignment="1">
      <alignment horizontal="center" wrapText="1"/>
    </xf>
    <xf numFmtId="0" fontId="40" fillId="30" borderId="103" xfId="0" applyFont="1" applyFill="1" applyBorder="1" applyAlignment="1">
      <alignment horizontal="center" wrapText="1"/>
    </xf>
    <xf numFmtId="0" fontId="41" fillId="30" borderId="47" xfId="0" applyFont="1" applyFill="1" applyBorder="1" applyAlignment="1">
      <alignment horizontal="center"/>
    </xf>
    <xf numFmtId="0" fontId="41" fillId="30" borderId="35" xfId="0" applyFont="1" applyFill="1" applyBorder="1" applyAlignment="1">
      <alignment horizontal="center"/>
    </xf>
    <xf numFmtId="0" fontId="41" fillId="30" borderId="95" xfId="0" applyFont="1" applyFill="1" applyBorder="1" applyAlignment="1">
      <alignment horizontal="center"/>
    </xf>
    <xf numFmtId="0" fontId="40" fillId="30" borderId="86" xfId="0" applyFont="1" applyFill="1" applyBorder="1" applyAlignment="1">
      <alignment horizontal="center" vertical="center" wrapText="1"/>
    </xf>
    <xf numFmtId="0" fontId="40" fillId="30" borderId="42" xfId="0" applyFont="1" applyFill="1" applyBorder="1" applyAlignment="1">
      <alignment horizontal="center" vertical="center" wrapText="1"/>
    </xf>
    <xf numFmtId="0" fontId="40" fillId="30" borderId="66" xfId="0" applyFont="1" applyFill="1" applyBorder="1" applyAlignment="1">
      <alignment horizontal="center" vertical="center" wrapText="1"/>
    </xf>
    <xf numFmtId="0" fontId="4" fillId="41" borderId="0" xfId="1826" applyFont="1" applyFill="1" applyBorder="1" applyAlignment="1">
      <alignment horizontal="left" vertical="top" wrapText="1"/>
    </xf>
    <xf numFmtId="0" fontId="22" fillId="41" borderId="0" xfId="1826" applyFont="1" applyFill="1" applyBorder="1" applyAlignment="1">
      <alignment horizontal="left" vertical="top" wrapText="1"/>
    </xf>
    <xf numFmtId="0" fontId="4" fillId="0" borderId="101" xfId="1826" applyFont="1" applyFill="1" applyBorder="1" applyAlignment="1">
      <alignment horizontal="left" vertical="top" wrapText="1"/>
    </xf>
    <xf numFmtId="0" fontId="4" fillId="0" borderId="102" xfId="1826" applyFont="1" applyFill="1" applyBorder="1" applyAlignment="1">
      <alignment horizontal="left" vertical="top" wrapText="1"/>
    </xf>
    <xf numFmtId="0" fontId="4" fillId="41" borderId="139" xfId="1826" applyFont="1" applyFill="1" applyBorder="1" applyAlignment="1">
      <alignment horizontal="left" vertical="center" wrapText="1"/>
    </xf>
    <xf numFmtId="0" fontId="4" fillId="41" borderId="105" xfId="1826" applyFont="1" applyFill="1" applyBorder="1" applyAlignment="1">
      <alignment horizontal="left" vertical="center" wrapText="1"/>
    </xf>
    <xf numFmtId="0" fontId="4" fillId="41" borderId="83" xfId="1826" applyFont="1" applyFill="1" applyBorder="1" applyAlignment="1">
      <alignment horizontal="left" vertical="center" wrapText="1"/>
    </xf>
    <xf numFmtId="0" fontId="4" fillId="41" borderId="147" xfId="1826" applyFont="1" applyFill="1" applyBorder="1" applyAlignment="1">
      <alignment horizontal="left" vertical="center" wrapText="1"/>
    </xf>
    <xf numFmtId="0" fontId="4" fillId="41" borderId="148" xfId="1826" applyFont="1" applyFill="1" applyBorder="1" applyAlignment="1">
      <alignment horizontal="left" vertical="center" wrapText="1"/>
    </xf>
    <xf numFmtId="0" fontId="122" fillId="46" borderId="104" xfId="0" applyFont="1" applyFill="1" applyBorder="1" applyAlignment="1">
      <alignment horizontal="center" vertical="center" wrapText="1"/>
    </xf>
    <xf numFmtId="0" fontId="122" fillId="46" borderId="105" xfId="0" applyFont="1" applyFill="1" applyBorder="1" applyAlignment="1">
      <alignment horizontal="center" vertical="center" wrapText="1"/>
    </xf>
    <xf numFmtId="0" fontId="122" fillId="46" borderId="83" xfId="0" applyFont="1" applyFill="1" applyBorder="1" applyAlignment="1">
      <alignment horizontal="center" vertical="center" wrapText="1"/>
    </xf>
    <xf numFmtId="0" fontId="4" fillId="41" borderId="134" xfId="1826" applyFont="1" applyFill="1" applyBorder="1" applyAlignment="1">
      <alignment horizontal="left" vertical="center" wrapText="1"/>
    </xf>
    <xf numFmtId="0" fontId="4" fillId="41" borderId="90" xfId="1826" applyFont="1" applyFill="1" applyBorder="1" applyAlignment="1">
      <alignment horizontal="left" vertical="center" wrapText="1"/>
    </xf>
    <xf numFmtId="0" fontId="4" fillId="41" borderId="91" xfId="1826" applyFont="1" applyFill="1" applyBorder="1" applyAlignment="1">
      <alignment horizontal="left" vertical="center" wrapText="1"/>
    </xf>
    <xf numFmtId="0" fontId="4" fillId="41" borderId="50" xfId="1826" applyFont="1" applyFill="1" applyBorder="1" applyAlignment="1">
      <alignment vertical="center" wrapText="1"/>
    </xf>
    <xf numFmtId="0" fontId="110" fillId="0" borderId="0" xfId="1766" applyFont="1" applyAlignment="1">
      <alignment horizontal="left" vertical="top" wrapText="1"/>
    </xf>
    <xf numFmtId="0" fontId="30" fillId="30" borderId="47" xfId="2067" applyFont="1" applyFill="1" applyBorder="1" applyAlignment="1">
      <alignment horizontal="center" vertical="center"/>
    </xf>
    <xf numFmtId="0" fontId="30" fillId="30" borderId="35" xfId="2067" applyFont="1" applyFill="1" applyBorder="1" applyAlignment="1">
      <alignment horizontal="center" vertical="center"/>
    </xf>
    <xf numFmtId="0" fontId="30" fillId="30" borderId="48" xfId="2067" applyFont="1" applyFill="1" applyBorder="1" applyAlignment="1">
      <alignment horizontal="center" vertical="center"/>
    </xf>
    <xf numFmtId="0" fontId="7" fillId="0" borderId="47" xfId="1766" applyFont="1" applyBorder="1" applyAlignment="1">
      <alignment horizontal="center" vertical="center" wrapText="1"/>
    </xf>
    <xf numFmtId="0" fontId="7" fillId="0" borderId="48" xfId="1766" applyFont="1" applyBorder="1" applyAlignment="1">
      <alignment horizontal="center" vertical="center" wrapText="1"/>
    </xf>
    <xf numFmtId="0" fontId="5" fillId="0" borderId="86" xfId="1766" applyFont="1" applyBorder="1" applyAlignment="1">
      <alignment horizontal="center" vertical="center" wrapText="1"/>
    </xf>
    <xf numFmtId="0" fontId="5" fillId="0" borderId="93" xfId="1766" applyFont="1" applyBorder="1" applyAlignment="1">
      <alignment horizontal="center" vertical="center" wrapText="1"/>
    </xf>
    <xf numFmtId="0" fontId="5" fillId="0" borderId="41" xfId="1766" applyFont="1" applyBorder="1" applyAlignment="1">
      <alignment horizontal="center" vertical="center" wrapText="1"/>
    </xf>
    <xf numFmtId="0" fontId="5" fillId="0" borderId="36" xfId="1766" applyFont="1" applyBorder="1" applyAlignment="1">
      <alignment horizontal="center" vertical="center" wrapText="1"/>
    </xf>
    <xf numFmtId="0" fontId="5" fillId="0" borderId="56" xfId="1766" applyFont="1" applyBorder="1" applyAlignment="1">
      <alignment horizontal="center" vertical="center" wrapText="1"/>
    </xf>
    <xf numFmtId="0" fontId="5" fillId="0" borderId="51" xfId="1766" applyFont="1" applyBorder="1" applyAlignment="1">
      <alignment horizontal="center" vertical="center" wrapText="1"/>
    </xf>
    <xf numFmtId="0" fontId="4" fillId="30" borderId="79" xfId="2067" applyFill="1" applyBorder="1" applyAlignment="1">
      <alignment horizontal="left" vertical="center" wrapText="1"/>
    </xf>
    <xf numFmtId="0" fontId="40" fillId="30" borderId="40" xfId="0" applyFont="1" applyFill="1" applyBorder="1" applyAlignment="1">
      <alignment horizontal="center" vertical="center" wrapText="1"/>
    </xf>
    <xf numFmtId="0" fontId="40" fillId="30" borderId="92" xfId="0" applyFont="1" applyFill="1" applyBorder="1" applyAlignment="1">
      <alignment horizontal="center" vertical="center" wrapText="1"/>
    </xf>
    <xf numFmtId="0" fontId="4" fillId="30" borderId="50" xfId="2067" applyFill="1" applyBorder="1" applyAlignment="1">
      <alignment horizontal="center" vertical="center" wrapText="1"/>
    </xf>
    <xf numFmtId="0" fontId="4" fillId="30" borderId="84" xfId="2067" applyFill="1" applyBorder="1" applyAlignment="1">
      <alignment horizontal="center" vertical="center" wrapText="1"/>
    </xf>
    <xf numFmtId="0" fontId="4" fillId="30" borderId="40" xfId="2067" applyFill="1" applyBorder="1" applyAlignment="1">
      <alignment horizontal="center" vertical="center" wrapText="1"/>
    </xf>
    <xf numFmtId="0" fontId="4" fillId="30" borderId="92" xfId="2067" applyFill="1" applyBorder="1" applyAlignment="1">
      <alignment horizontal="center" vertical="center" wrapText="1"/>
    </xf>
    <xf numFmtId="3" fontId="122" fillId="46" borderId="101" xfId="2067" applyNumberFormat="1" applyFont="1" applyFill="1" applyBorder="1" applyAlignment="1">
      <alignment horizontal="center" vertical="center" wrapText="1"/>
    </xf>
    <xf numFmtId="2" fontId="4" fillId="41" borderId="101" xfId="0" applyNumberFormat="1" applyFont="1" applyFill="1" applyBorder="1" applyAlignment="1">
      <alignment horizontal="left" vertical="center" wrapText="1"/>
    </xf>
    <xf numFmtId="2" fontId="4" fillId="41" borderId="102" xfId="0" applyNumberFormat="1" applyFont="1" applyFill="1" applyBorder="1" applyAlignment="1">
      <alignment horizontal="left" vertical="center" wrapText="1"/>
    </xf>
    <xf numFmtId="0" fontId="4" fillId="30" borderId="40" xfId="2067" applyFill="1" applyBorder="1" applyAlignment="1">
      <alignment horizontal="center" vertical="center"/>
    </xf>
    <xf numFmtId="0" fontId="4" fillId="30" borderId="92" xfId="2067" applyFill="1" applyBorder="1" applyAlignment="1">
      <alignment horizontal="center" vertical="center"/>
    </xf>
    <xf numFmtId="3" fontId="4" fillId="41" borderId="30" xfId="2067" applyNumberFormat="1" applyFill="1" applyBorder="1" applyAlignment="1">
      <alignment horizontal="right" vertical="center" wrapText="1"/>
    </xf>
    <xf numFmtId="3" fontId="4" fillId="41" borderId="155" xfId="2067" applyNumberFormat="1" applyFill="1" applyBorder="1" applyAlignment="1">
      <alignment horizontal="right" vertical="center" wrapText="1"/>
    </xf>
    <xf numFmtId="0" fontId="22" fillId="30" borderId="50" xfId="2067" applyFont="1" applyFill="1" applyBorder="1" applyAlignment="1">
      <alignment horizontal="center" vertical="center" wrapText="1"/>
    </xf>
    <xf numFmtId="0" fontId="4" fillId="30" borderId="40" xfId="2067" applyFill="1" applyBorder="1" applyAlignment="1">
      <alignment horizontal="left" vertical="center" wrapText="1"/>
    </xf>
    <xf numFmtId="0" fontId="4" fillId="0" borderId="47" xfId="2067" applyBorder="1" applyAlignment="1">
      <alignment horizontal="center" vertical="center" wrapText="1"/>
    </xf>
    <xf numFmtId="0" fontId="4" fillId="0" borderId="35" xfId="2067" applyBorder="1" applyAlignment="1">
      <alignment horizontal="center" vertical="center" wrapText="1"/>
    </xf>
    <xf numFmtId="0" fontId="4" fillId="0" borderId="95" xfId="2067" applyBorder="1" applyAlignment="1">
      <alignment horizontal="center" vertical="center" wrapText="1"/>
    </xf>
    <xf numFmtId="0" fontId="22" fillId="0" borderId="50" xfId="2067" applyFont="1" applyBorder="1" applyAlignment="1">
      <alignment horizontal="center" vertical="center" wrapText="1"/>
    </xf>
    <xf numFmtId="0" fontId="22" fillId="0" borderId="84" xfId="2067" applyFont="1" applyBorder="1" applyAlignment="1">
      <alignment horizontal="center" vertical="center" wrapText="1"/>
    </xf>
    <xf numFmtId="3" fontId="4" fillId="41" borderId="25" xfId="2067" applyNumberFormat="1" applyFill="1" applyBorder="1" applyAlignment="1">
      <alignment horizontal="right" vertical="center" wrapText="1"/>
    </xf>
    <xf numFmtId="3" fontId="4" fillId="41" borderId="44" xfId="2067" applyNumberFormat="1" applyFill="1" applyBorder="1" applyAlignment="1">
      <alignment horizontal="right" vertical="center" wrapText="1"/>
    </xf>
    <xf numFmtId="0" fontId="4" fillId="41" borderId="101" xfId="0" applyFont="1" applyFill="1" applyBorder="1" applyAlignment="1">
      <alignment horizontal="left" vertical="center" wrapText="1"/>
    </xf>
    <xf numFmtId="0" fontId="4" fillId="41" borderId="102" xfId="0" applyFont="1" applyFill="1" applyBorder="1" applyAlignment="1">
      <alignment horizontal="left" vertical="center" wrapText="1"/>
    </xf>
    <xf numFmtId="0" fontId="4" fillId="41" borderId="101" xfId="2042" applyFill="1" applyBorder="1" applyAlignment="1">
      <alignment horizontal="left" vertical="center" wrapText="1"/>
    </xf>
    <xf numFmtId="0" fontId="4" fillId="41" borderId="102" xfId="2042" applyFill="1" applyBorder="1" applyAlignment="1">
      <alignment horizontal="left" vertical="center" wrapText="1"/>
    </xf>
    <xf numFmtId="2" fontId="4" fillId="41" borderId="147" xfId="0" applyNumberFormat="1" applyFont="1" applyFill="1" applyBorder="1" applyAlignment="1">
      <alignment horizontal="left" vertical="center" wrapText="1"/>
    </xf>
    <xf numFmtId="2" fontId="4" fillId="41" borderId="148" xfId="0" applyNumberFormat="1" applyFont="1" applyFill="1" applyBorder="1" applyAlignment="1">
      <alignment horizontal="left" vertical="center" wrapText="1"/>
    </xf>
    <xf numFmtId="2" fontId="4" fillId="41" borderId="140" xfId="0" applyNumberFormat="1" applyFont="1" applyFill="1" applyBorder="1" applyAlignment="1">
      <alignment horizontal="left" vertical="center" wrapText="1"/>
    </xf>
    <xf numFmtId="2" fontId="4" fillId="41" borderId="149" xfId="0" applyNumberFormat="1" applyFont="1" applyFill="1" applyBorder="1" applyAlignment="1">
      <alignment horizontal="left" vertical="center" wrapText="1"/>
    </xf>
    <xf numFmtId="0" fontId="4" fillId="55" borderId="101" xfId="0" applyFont="1" applyFill="1" applyBorder="1" applyAlignment="1">
      <alignment horizontal="left" vertical="center" wrapText="1"/>
    </xf>
    <xf numFmtId="0" fontId="4" fillId="55" borderId="102" xfId="0" applyFont="1" applyFill="1" applyBorder="1" applyAlignment="1">
      <alignment horizontal="left" vertical="center" wrapText="1"/>
    </xf>
    <xf numFmtId="0" fontId="122" fillId="53" borderId="104" xfId="1826" applyFont="1" applyFill="1" applyBorder="1" applyAlignment="1">
      <alignment horizontal="center" vertical="center" wrapText="1"/>
    </xf>
    <xf numFmtId="0" fontId="122" fillId="53" borderId="105" xfId="1826" applyFont="1" applyFill="1" applyBorder="1" applyAlignment="1">
      <alignment horizontal="center" vertical="center" wrapText="1"/>
    </xf>
    <xf numFmtId="0" fontId="122" fillId="53" borderId="83" xfId="1826" applyFont="1" applyFill="1" applyBorder="1" applyAlignment="1">
      <alignment horizontal="center" vertical="center" wrapText="1"/>
    </xf>
    <xf numFmtId="0" fontId="122" fillId="54" borderId="89" xfId="0" applyFont="1" applyFill="1" applyBorder="1" applyAlignment="1">
      <alignment horizontal="center" vertical="center" wrapText="1"/>
    </xf>
    <xf numFmtId="0" fontId="122" fillId="54" borderId="90" xfId="0" applyFont="1" applyFill="1" applyBorder="1" applyAlignment="1">
      <alignment horizontal="center" vertical="center" wrapText="1"/>
    </xf>
    <xf numFmtId="0" fontId="122" fillId="54" borderId="91" xfId="0" applyFont="1" applyFill="1" applyBorder="1" applyAlignment="1">
      <alignment horizontal="center" vertical="center" wrapText="1"/>
    </xf>
    <xf numFmtId="0" fontId="122" fillId="46" borderId="100" xfId="2067" applyFont="1" applyFill="1" applyBorder="1" applyAlignment="1">
      <alignment horizontal="center" vertical="center"/>
    </xf>
    <xf numFmtId="0" fontId="122" fillId="46" borderId="101" xfId="2067" applyFont="1" applyFill="1" applyBorder="1" applyAlignment="1">
      <alignment horizontal="center" vertical="center"/>
    </xf>
    <xf numFmtId="0" fontId="4" fillId="41" borderId="57" xfId="2067" applyFill="1" applyBorder="1" applyAlignment="1">
      <alignment horizontal="left" vertical="center" wrapText="1"/>
    </xf>
    <xf numFmtId="0" fontId="4" fillId="41" borderId="36" xfId="2067" applyFill="1" applyBorder="1" applyAlignment="1">
      <alignment horizontal="left" vertical="center" wrapText="1"/>
    </xf>
    <xf numFmtId="0" fontId="4" fillId="46" borderId="57" xfId="2067" applyFill="1" applyBorder="1" applyAlignment="1">
      <alignment horizontal="center"/>
    </xf>
    <xf numFmtId="0" fontId="4" fillId="46" borderId="0" xfId="2067" applyFill="1" applyAlignment="1">
      <alignment horizontal="center"/>
    </xf>
    <xf numFmtId="0" fontId="4" fillId="46" borderId="36" xfId="2067" applyFill="1" applyBorder="1" applyAlignment="1">
      <alignment horizontal="center"/>
    </xf>
    <xf numFmtId="0" fontId="22" fillId="30" borderId="161" xfId="2067" applyFont="1" applyFill="1" applyBorder="1" applyAlignment="1">
      <alignment horizontal="left" vertical="center"/>
    </xf>
    <xf numFmtId="0" fontId="22" fillId="30" borderId="50" xfId="2067" applyFont="1" applyFill="1" applyBorder="1" applyAlignment="1">
      <alignment horizontal="left" vertical="center"/>
    </xf>
    <xf numFmtId="0" fontId="122" fillId="53" borderId="104" xfId="0" applyFont="1" applyFill="1" applyBorder="1" applyAlignment="1">
      <alignment horizontal="center" vertical="center" wrapText="1"/>
    </xf>
    <xf numFmtId="0" fontId="122" fillId="53" borderId="105" xfId="0" applyFont="1" applyFill="1" applyBorder="1" applyAlignment="1">
      <alignment horizontal="center" vertical="center" wrapText="1"/>
    </xf>
    <xf numFmtId="0" fontId="122" fillId="53" borderId="83" xfId="0" applyFont="1" applyFill="1" applyBorder="1" applyAlignment="1">
      <alignment horizontal="center" vertical="center" wrapText="1"/>
    </xf>
    <xf numFmtId="0" fontId="22" fillId="41" borderId="104" xfId="0" applyFont="1" applyFill="1" applyBorder="1" applyAlignment="1">
      <alignment horizontal="left" vertical="center" wrapText="1"/>
    </xf>
    <xf numFmtId="0" fontId="22" fillId="41" borderId="105" xfId="0" applyFont="1" applyFill="1" applyBorder="1" applyAlignment="1">
      <alignment horizontal="left" vertical="center" wrapText="1"/>
    </xf>
    <xf numFmtId="0" fontId="22" fillId="41" borderId="83" xfId="0" applyFont="1" applyFill="1" applyBorder="1" applyAlignment="1">
      <alignment horizontal="left" vertical="center" wrapText="1"/>
    </xf>
    <xf numFmtId="0" fontId="122" fillId="53" borderId="132" xfId="1826" applyFont="1" applyFill="1" applyBorder="1" applyAlignment="1">
      <alignment horizontal="center" vertical="center" wrapText="1"/>
    </xf>
    <xf numFmtId="0" fontId="122" fillId="53" borderId="136" xfId="1826" applyFont="1" applyFill="1" applyBorder="1" applyAlignment="1">
      <alignment horizontal="center" vertical="center" wrapText="1"/>
    </xf>
    <xf numFmtId="0" fontId="122" fillId="53" borderId="133" xfId="1826" applyFont="1" applyFill="1" applyBorder="1" applyAlignment="1">
      <alignment horizontal="center" vertical="center" wrapText="1"/>
    </xf>
    <xf numFmtId="0" fontId="4" fillId="41" borderId="139" xfId="1826" applyFont="1" applyFill="1" applyBorder="1" applyAlignment="1">
      <alignment horizontal="left" vertical="top" wrapText="1"/>
    </xf>
    <xf numFmtId="0" fontId="4" fillId="41" borderId="105" xfId="1826" applyFont="1" applyFill="1" applyBorder="1" applyAlignment="1">
      <alignment horizontal="left" vertical="top" wrapText="1"/>
    </xf>
    <xf numFmtId="0" fontId="4" fillId="41" borderId="83" xfId="1826" applyFont="1" applyFill="1" applyBorder="1" applyAlignment="1">
      <alignment horizontal="left" vertical="top" wrapText="1"/>
    </xf>
    <xf numFmtId="0" fontId="4" fillId="41" borderId="139" xfId="0" applyFont="1" applyFill="1" applyBorder="1" applyAlignment="1">
      <alignment horizontal="left" vertical="top" wrapText="1"/>
    </xf>
    <xf numFmtId="0" fontId="4" fillId="41" borderId="105" xfId="0" applyFont="1" applyFill="1" applyBorder="1" applyAlignment="1">
      <alignment horizontal="left" vertical="top" wrapText="1"/>
    </xf>
    <xf numFmtId="0" fontId="4" fillId="41" borderId="83" xfId="0" applyFont="1" applyFill="1" applyBorder="1" applyAlignment="1">
      <alignment horizontal="left" vertical="top" wrapText="1"/>
    </xf>
    <xf numFmtId="0" fontId="4" fillId="0" borderId="86" xfId="2067" applyBorder="1" applyAlignment="1">
      <alignment horizontal="center" vertical="center" wrapText="1"/>
    </xf>
    <xf numFmtId="0" fontId="4" fillId="0" borderId="42" xfId="2067" applyBorder="1" applyAlignment="1">
      <alignment horizontal="center" vertical="center" wrapText="1"/>
    </xf>
    <xf numFmtId="0" fontId="4" fillId="0" borderId="66" xfId="2067" applyBorder="1" applyAlignment="1">
      <alignment horizontal="center" vertical="center" wrapText="1"/>
    </xf>
    <xf numFmtId="0" fontId="15" fillId="41" borderId="67" xfId="0" applyFont="1" applyFill="1" applyBorder="1" applyAlignment="1">
      <alignment horizontal="left" vertical="top" wrapText="1"/>
    </xf>
    <xf numFmtId="0" fontId="15" fillId="41" borderId="42" xfId="0" applyFont="1" applyFill="1" applyBorder="1" applyAlignment="1">
      <alignment horizontal="left" vertical="top" wrapText="1"/>
    </xf>
    <xf numFmtId="0" fontId="15" fillId="41" borderId="66" xfId="0" applyFont="1" applyFill="1" applyBorder="1" applyAlignment="1">
      <alignment horizontal="left" vertical="top" wrapText="1"/>
    </xf>
    <xf numFmtId="0" fontId="14" fillId="0" borderId="96" xfId="0" applyFont="1" applyFill="1" applyBorder="1" applyAlignment="1">
      <alignment horizontal="left" vertical="center" wrapText="1"/>
    </xf>
    <xf numFmtId="0" fontId="14" fillId="0" borderId="97" xfId="0" applyFont="1" applyFill="1" applyBorder="1" applyAlignment="1">
      <alignment horizontal="left" vertical="center" wrapText="1"/>
    </xf>
    <xf numFmtId="0" fontId="14" fillId="0" borderId="98" xfId="0" applyFont="1" applyFill="1" applyBorder="1" applyAlignment="1">
      <alignment horizontal="left" vertical="center" wrapText="1"/>
    </xf>
    <xf numFmtId="0" fontId="15" fillId="41" borderId="94" xfId="0" applyFont="1" applyFill="1" applyBorder="1" applyAlignment="1">
      <alignment horizontal="left" vertical="top" wrapText="1"/>
    </xf>
    <xf numFmtId="0" fontId="15" fillId="41" borderId="35" xfId="0" applyFont="1" applyFill="1" applyBorder="1" applyAlignment="1">
      <alignment horizontal="left" vertical="top" wrapText="1"/>
    </xf>
    <xf numFmtId="0" fontId="15" fillId="41" borderId="95" xfId="0" applyFont="1" applyFill="1" applyBorder="1" applyAlignment="1">
      <alignment horizontal="left" vertical="top" wrapText="1"/>
    </xf>
    <xf numFmtId="0" fontId="15" fillId="41" borderId="94" xfId="0" applyFont="1" applyFill="1" applyBorder="1" applyAlignment="1">
      <alignment horizontal="left" vertical="center" wrapText="1"/>
    </xf>
    <xf numFmtId="0" fontId="15" fillId="41" borderId="35" xfId="0" applyFont="1" applyFill="1" applyBorder="1" applyAlignment="1">
      <alignment horizontal="left" vertical="center" wrapText="1"/>
    </xf>
    <xf numFmtId="0" fontId="15" fillId="41" borderId="95" xfId="0" applyFont="1" applyFill="1" applyBorder="1" applyAlignment="1">
      <alignment horizontal="left" vertical="center" wrapText="1"/>
    </xf>
    <xf numFmtId="0" fontId="14" fillId="41" borderId="94" xfId="0" applyFont="1" applyFill="1" applyBorder="1" applyAlignment="1">
      <alignment horizontal="left" vertical="center" wrapText="1"/>
    </xf>
    <xf numFmtId="0" fontId="14" fillId="41" borderId="35" xfId="0" applyFont="1" applyFill="1" applyBorder="1" applyAlignment="1">
      <alignment horizontal="left" vertical="center" wrapText="1"/>
    </xf>
    <xf numFmtId="0" fontId="14" fillId="41" borderId="95" xfId="0" applyFont="1" applyFill="1" applyBorder="1" applyAlignment="1">
      <alignment horizontal="left" vertical="center" wrapText="1"/>
    </xf>
    <xf numFmtId="0" fontId="14" fillId="0" borderId="94" xfId="0" applyFont="1" applyFill="1" applyBorder="1" applyAlignment="1">
      <alignment horizontal="left" vertical="top" wrapText="1"/>
    </xf>
    <xf numFmtId="0" fontId="14" fillId="0" borderId="35" xfId="0" applyFont="1" applyFill="1" applyBorder="1" applyAlignment="1">
      <alignment horizontal="left" vertical="top" wrapText="1"/>
    </xf>
    <xf numFmtId="0" fontId="14" fillId="0" borderId="95" xfId="0" applyFont="1" applyFill="1" applyBorder="1" applyAlignment="1">
      <alignment horizontal="left" vertical="top" wrapText="1"/>
    </xf>
    <xf numFmtId="0" fontId="14" fillId="41" borderId="94" xfId="0" applyFont="1" applyFill="1" applyBorder="1" applyAlignment="1">
      <alignment horizontal="left" vertical="top" wrapText="1"/>
    </xf>
    <xf numFmtId="0" fontId="14" fillId="41" borderId="35" xfId="0" applyFont="1" applyFill="1" applyBorder="1" applyAlignment="1">
      <alignment horizontal="left" vertical="top" wrapText="1"/>
    </xf>
    <xf numFmtId="0" fontId="14" fillId="41" borderId="95" xfId="0" applyFont="1" applyFill="1" applyBorder="1" applyAlignment="1">
      <alignment horizontal="left" vertical="top" wrapText="1"/>
    </xf>
    <xf numFmtId="0" fontId="15" fillId="0" borderId="94" xfId="0" applyFont="1" applyFill="1" applyBorder="1" applyAlignment="1">
      <alignment horizontal="left" vertical="top" wrapText="1"/>
    </xf>
    <xf numFmtId="0" fontId="15" fillId="0" borderId="35" xfId="0" applyFont="1" applyFill="1" applyBorder="1" applyAlignment="1">
      <alignment horizontal="left" vertical="top" wrapText="1"/>
    </xf>
    <xf numFmtId="0" fontId="15" fillId="0" borderId="95" xfId="0" applyFont="1" applyFill="1" applyBorder="1" applyAlignment="1">
      <alignment horizontal="left" vertical="top" wrapText="1"/>
    </xf>
    <xf numFmtId="0" fontId="22" fillId="30" borderId="89" xfId="0" applyFont="1" applyFill="1" applyBorder="1" applyAlignment="1">
      <alignment horizontal="center" vertical="center"/>
    </xf>
    <xf numFmtId="0" fontId="22" fillId="30" borderId="90" xfId="0" applyFont="1" applyFill="1" applyBorder="1" applyAlignment="1">
      <alignment horizontal="center" vertical="center"/>
    </xf>
    <xf numFmtId="0" fontId="22" fillId="30" borderId="91" xfId="0" applyFont="1" applyFill="1" applyBorder="1" applyAlignment="1">
      <alignment horizontal="center" vertical="center"/>
    </xf>
    <xf numFmtId="0" fontId="14" fillId="0" borderId="99" xfId="0" applyFont="1" applyFill="1" applyBorder="1" applyAlignment="1">
      <alignment horizontal="left" vertical="top" wrapText="1"/>
    </xf>
    <xf numFmtId="0" fontId="14" fillId="0" borderId="46" xfId="0" applyFont="1" applyFill="1" applyBorder="1" applyAlignment="1">
      <alignment horizontal="left" vertical="top" wrapText="1"/>
    </xf>
    <xf numFmtId="0" fontId="14" fillId="0" borderId="51" xfId="0" applyFont="1" applyFill="1" applyBorder="1" applyAlignment="1">
      <alignment horizontal="left" vertical="top" wrapText="1"/>
    </xf>
    <xf numFmtId="0" fontId="111" fillId="47" borderId="100" xfId="0" applyFont="1" applyFill="1" applyBorder="1" applyAlignment="1">
      <alignment horizontal="center" vertical="top" wrapText="1"/>
    </xf>
    <xf numFmtId="0" fontId="111" fillId="47" borderId="101" xfId="0" applyFont="1" applyFill="1" applyBorder="1" applyAlignment="1">
      <alignment horizontal="center" vertical="top" wrapText="1"/>
    </xf>
    <xf numFmtId="0" fontId="111" fillId="47" borderId="102" xfId="0" applyFont="1" applyFill="1" applyBorder="1" applyAlignment="1">
      <alignment horizontal="center" vertical="top" wrapText="1"/>
    </xf>
    <xf numFmtId="0" fontId="9" fillId="30" borderId="99" xfId="2067" applyFont="1" applyFill="1" applyBorder="1" applyAlignment="1">
      <alignment horizontal="center" vertical="center"/>
    </xf>
    <xf numFmtId="0" fontId="9" fillId="30" borderId="46" xfId="2067" applyFont="1" applyFill="1" applyBorder="1" applyAlignment="1">
      <alignment horizontal="center" vertical="center"/>
    </xf>
    <xf numFmtId="0" fontId="9" fillId="30" borderId="103" xfId="2067" applyFont="1" applyFill="1" applyBorder="1" applyAlignment="1">
      <alignment horizontal="center" vertical="center"/>
    </xf>
    <xf numFmtId="0" fontId="15" fillId="41" borderId="48" xfId="0" applyFont="1" applyFill="1" applyBorder="1" applyAlignment="1">
      <alignment horizontal="left" vertical="top" wrapText="1"/>
    </xf>
    <xf numFmtId="0" fontId="14" fillId="0" borderId="48" xfId="0" applyFont="1" applyFill="1" applyBorder="1" applyAlignment="1">
      <alignment horizontal="left" vertical="top" wrapText="1"/>
    </xf>
    <xf numFmtId="0" fontId="111" fillId="47" borderId="104" xfId="0" applyFont="1" applyFill="1" applyBorder="1" applyAlignment="1">
      <alignment horizontal="center" vertical="top" wrapText="1"/>
    </xf>
    <xf numFmtId="0" fontId="111" fillId="47" borderId="105" xfId="0" applyFont="1" applyFill="1" applyBorder="1" applyAlignment="1">
      <alignment horizontal="center" vertical="top" wrapText="1"/>
    </xf>
    <xf numFmtId="0" fontId="111" fillId="47" borderId="83" xfId="0" applyFont="1" applyFill="1" applyBorder="1" applyAlignment="1">
      <alignment horizontal="center" vertical="top" wrapText="1"/>
    </xf>
    <xf numFmtId="0" fontId="16" fillId="41" borderId="76" xfId="0" applyFont="1" applyFill="1" applyBorder="1" applyAlignment="1">
      <alignment horizontal="left" vertical="top" wrapText="1"/>
    </xf>
    <xf numFmtId="0" fontId="16" fillId="41" borderId="79" xfId="0" applyFont="1" applyFill="1" applyBorder="1" applyAlignment="1">
      <alignment horizontal="left" vertical="top" wrapText="1"/>
    </xf>
    <xf numFmtId="0" fontId="16" fillId="41" borderId="74" xfId="0" applyFont="1" applyFill="1" applyBorder="1" applyAlignment="1">
      <alignment horizontal="left" vertical="top" wrapText="1"/>
    </xf>
    <xf numFmtId="0" fontId="106" fillId="42" borderId="104" xfId="0" applyFont="1" applyFill="1" applyBorder="1" applyAlignment="1">
      <alignment horizontal="center" vertical="center" wrapText="1"/>
    </xf>
    <xf numFmtId="0" fontId="106" fillId="42" borderId="105" xfId="0" applyFont="1" applyFill="1" applyBorder="1" applyAlignment="1">
      <alignment horizontal="center" vertical="center" wrapText="1"/>
    </xf>
    <xf numFmtId="3" fontId="9" fillId="45" borderId="79" xfId="2067" applyNumberFormat="1" applyFont="1" applyFill="1" applyBorder="1" applyAlignment="1">
      <alignment horizontal="center" vertical="center" wrapText="1"/>
    </xf>
    <xf numFmtId="3" fontId="9" fillId="45" borderId="28" xfId="2067" applyNumberFormat="1" applyFont="1" applyFill="1" applyBorder="1" applyAlignment="1">
      <alignment horizontal="center" vertical="center" wrapText="1"/>
    </xf>
    <xf numFmtId="3" fontId="9" fillId="45" borderId="50" xfId="2067" applyNumberFormat="1" applyFont="1" applyFill="1" applyBorder="1" applyAlignment="1">
      <alignment horizontal="center" vertical="center" wrapText="1"/>
    </xf>
    <xf numFmtId="176" fontId="9" fillId="30" borderId="26" xfId="2067" applyNumberFormat="1" applyFont="1" applyFill="1" applyBorder="1" applyAlignment="1">
      <alignment horizontal="center" vertical="center" wrapText="1"/>
    </xf>
    <xf numFmtId="0" fontId="4" fillId="0" borderId="63" xfId="2067" applyBorder="1" applyAlignment="1">
      <alignment horizontal="center"/>
    </xf>
    <xf numFmtId="0" fontId="4" fillId="0" borderId="40" xfId="2067" applyBorder="1" applyAlignment="1">
      <alignment horizontal="center"/>
    </xf>
    <xf numFmtId="178" fontId="10" fillId="30" borderId="47" xfId="2067" applyNumberFormat="1" applyFont="1" applyFill="1" applyBorder="1" applyAlignment="1">
      <alignment horizontal="right" vertical="center"/>
    </xf>
    <xf numFmtId="178" fontId="10" fillId="30" borderId="95" xfId="2067" applyNumberFormat="1" applyFont="1" applyFill="1" applyBorder="1" applyAlignment="1">
      <alignment horizontal="right" vertical="center"/>
    </xf>
    <xf numFmtId="0" fontId="107" fillId="49" borderId="104" xfId="2067" applyFont="1" applyFill="1" applyBorder="1" applyAlignment="1">
      <alignment horizontal="center" vertical="center" wrapText="1"/>
    </xf>
    <xf numFmtId="0" fontId="107" fillId="49" borderId="105" xfId="2067" applyFont="1" applyFill="1" applyBorder="1" applyAlignment="1">
      <alignment horizontal="center" vertical="center" wrapText="1"/>
    </xf>
    <xf numFmtId="0" fontId="107" fillId="49" borderId="83" xfId="2067" applyFont="1" applyFill="1" applyBorder="1" applyAlignment="1">
      <alignment horizontal="center" vertical="center" wrapText="1"/>
    </xf>
    <xf numFmtId="0" fontId="28" fillId="41" borderId="67" xfId="0" applyFont="1" applyFill="1" applyBorder="1" applyAlignment="1">
      <alignment horizontal="left" vertical="top" wrapText="1"/>
    </xf>
    <xf numFmtId="0" fontId="28" fillId="41" borderId="42" xfId="0" applyFont="1" applyFill="1" applyBorder="1" applyAlignment="1">
      <alignment horizontal="left" vertical="top" wrapText="1"/>
    </xf>
    <xf numFmtId="0" fontId="28" fillId="41" borderId="66" xfId="0" applyFont="1" applyFill="1" applyBorder="1" applyAlignment="1">
      <alignment horizontal="left" vertical="top" wrapText="1"/>
    </xf>
    <xf numFmtId="0" fontId="29" fillId="0" borderId="94" xfId="0" applyFont="1" applyFill="1" applyBorder="1" applyAlignment="1">
      <alignment horizontal="left" vertical="top" wrapText="1"/>
    </xf>
    <xf numFmtId="0" fontId="0" fillId="0" borderId="35" xfId="0" applyFill="1" applyBorder="1" applyAlignment="1">
      <alignment horizontal="left"/>
    </xf>
    <xf numFmtId="0" fontId="0" fillId="0" borderId="95" xfId="0" applyFill="1" applyBorder="1" applyAlignment="1">
      <alignment horizontal="left"/>
    </xf>
    <xf numFmtId="0" fontId="112" fillId="49" borderId="104" xfId="2067" applyFont="1" applyFill="1" applyBorder="1" applyAlignment="1">
      <alignment horizontal="center" vertical="center" wrapText="1"/>
    </xf>
    <xf numFmtId="0" fontId="112" fillId="49" borderId="105" xfId="2067" applyFont="1" applyFill="1" applyBorder="1" applyAlignment="1">
      <alignment horizontal="center" vertical="center" wrapText="1"/>
    </xf>
    <xf numFmtId="0" fontId="112" fillId="49" borderId="83" xfId="2067" applyFont="1" applyFill="1" applyBorder="1" applyAlignment="1">
      <alignment horizontal="center" vertical="center" wrapText="1"/>
    </xf>
    <xf numFmtId="0" fontId="6" fillId="30" borderId="41" xfId="2067" applyFont="1" applyFill="1" applyBorder="1" applyAlignment="1">
      <alignment horizontal="center"/>
    </xf>
    <xf numFmtId="0" fontId="6" fillId="30" borderId="0" xfId="2067" applyFont="1" applyFill="1" applyAlignment="1">
      <alignment horizontal="center"/>
    </xf>
    <xf numFmtId="0" fontId="6" fillId="30" borderId="88" xfId="2067" applyFont="1" applyFill="1" applyBorder="1" applyAlignment="1">
      <alignment horizontal="center"/>
    </xf>
    <xf numFmtId="0" fontId="6" fillId="30" borderId="86" xfId="2067" applyFont="1" applyFill="1" applyBorder="1" applyAlignment="1">
      <alignment horizontal="center"/>
    </xf>
    <xf numFmtId="0" fontId="6" fillId="30" borderId="42" xfId="2067" applyFont="1" applyFill="1" applyBorder="1" applyAlignment="1">
      <alignment horizontal="center"/>
    </xf>
    <xf numFmtId="0" fontId="6" fillId="30" borderId="66" xfId="2067" applyFont="1" applyFill="1" applyBorder="1" applyAlignment="1">
      <alignment horizontal="center"/>
    </xf>
    <xf numFmtId="0" fontId="29" fillId="41" borderId="94" xfId="0" applyFont="1" applyFill="1" applyBorder="1" applyAlignment="1">
      <alignment horizontal="left" vertical="top" wrapText="1"/>
    </xf>
    <xf numFmtId="0" fontId="29" fillId="41" borderId="35" xfId="0" applyFont="1" applyFill="1" applyBorder="1" applyAlignment="1">
      <alignment horizontal="left" vertical="top" wrapText="1"/>
    </xf>
    <xf numFmtId="0" fontId="29" fillId="41" borderId="95" xfId="0" applyFont="1" applyFill="1" applyBorder="1" applyAlignment="1">
      <alignment horizontal="left" vertical="top" wrapText="1"/>
    </xf>
    <xf numFmtId="0" fontId="32" fillId="30" borderId="106" xfId="0" applyFont="1" applyFill="1" applyBorder="1" applyAlignment="1">
      <alignment horizontal="center" wrapText="1"/>
    </xf>
    <xf numFmtId="0" fontId="32" fillId="30" borderId="107" xfId="0" applyFont="1" applyFill="1" applyBorder="1" applyAlignment="1">
      <alignment horizontal="center" wrapText="1"/>
    </xf>
    <xf numFmtId="0" fontId="32" fillId="30" borderId="108" xfId="0" applyFont="1" applyFill="1" applyBorder="1" applyAlignment="1">
      <alignment horizontal="center" wrapText="1"/>
    </xf>
    <xf numFmtId="0" fontId="9" fillId="45" borderId="71" xfId="2067" applyFont="1" applyFill="1" applyBorder="1" applyAlignment="1">
      <alignment horizontal="center"/>
    </xf>
    <xf numFmtId="0" fontId="9" fillId="45" borderId="25" xfId="2067" applyFont="1" applyFill="1" applyBorder="1" applyAlignment="1">
      <alignment horizontal="center"/>
    </xf>
    <xf numFmtId="0" fontId="9" fillId="45" borderId="44" xfId="2067" applyFont="1" applyFill="1" applyBorder="1" applyAlignment="1">
      <alignment horizontal="center"/>
    </xf>
    <xf numFmtId="0" fontId="22" fillId="0" borderId="0" xfId="0" applyFont="1" applyAlignment="1">
      <alignment horizontal="center"/>
    </xf>
    <xf numFmtId="0" fontId="101" fillId="42" borderId="0" xfId="0" applyFont="1" applyFill="1" applyAlignment="1">
      <alignment horizontal="center"/>
    </xf>
    <xf numFmtId="0" fontId="17" fillId="40" borderId="109" xfId="0" applyFont="1" applyFill="1" applyBorder="1" applyAlignment="1">
      <alignment horizontal="center"/>
    </xf>
    <xf numFmtId="0" fontId="17" fillId="40" borderId="110" xfId="0" applyFont="1" applyFill="1" applyBorder="1" applyAlignment="1">
      <alignment horizontal="center"/>
    </xf>
    <xf numFmtId="0" fontId="4" fillId="41" borderId="47" xfId="1919" applyFill="1" applyBorder="1" applyAlignment="1">
      <alignment horizontal="left" vertical="center" wrapText="1"/>
    </xf>
    <xf numFmtId="0" fontId="4" fillId="41" borderId="35" xfId="1919" applyFill="1" applyBorder="1" applyAlignment="1">
      <alignment horizontal="left" vertical="center" wrapText="1"/>
    </xf>
    <xf numFmtId="0" fontId="4" fillId="0" borderId="35" xfId="0" applyFont="1" applyBorder="1" applyAlignment="1">
      <alignment horizontal="left" vertical="center" wrapText="1"/>
    </xf>
    <xf numFmtId="0" fontId="4" fillId="0" borderId="48" xfId="0" applyFont="1" applyBorder="1" applyAlignment="1">
      <alignment horizontal="left" vertical="center" wrapText="1"/>
    </xf>
    <xf numFmtId="0" fontId="4" fillId="41" borderId="48" xfId="1919" applyFill="1" applyBorder="1" applyAlignment="1">
      <alignment horizontal="left" vertical="center" wrapText="1"/>
    </xf>
    <xf numFmtId="0" fontId="10" fillId="41" borderId="47" xfId="1919" applyFont="1" applyFill="1" applyBorder="1" applyAlignment="1" applyProtection="1">
      <alignment horizontal="left" vertical="center" wrapText="1"/>
      <protection locked="0"/>
    </xf>
    <xf numFmtId="0" fontId="10" fillId="41" borderId="35" xfId="1919" applyFont="1" applyFill="1" applyBorder="1" applyAlignment="1" applyProtection="1">
      <alignment horizontal="left" vertical="center" wrapText="1"/>
      <protection locked="0"/>
    </xf>
    <xf numFmtId="0" fontId="10" fillId="41" borderId="48" xfId="1919" applyFont="1" applyFill="1" applyBorder="1" applyAlignment="1" applyProtection="1">
      <alignment horizontal="left" vertical="center" wrapText="1"/>
      <protection locked="0"/>
    </xf>
    <xf numFmtId="0" fontId="9" fillId="41" borderId="47" xfId="1919" applyFont="1" applyFill="1" applyBorder="1" applyAlignment="1" applyProtection="1">
      <alignment horizontal="left" vertical="center" wrapText="1"/>
      <protection locked="0"/>
    </xf>
    <xf numFmtId="0" fontId="9" fillId="41" borderId="35" xfId="1919" applyFont="1" applyFill="1" applyBorder="1" applyAlignment="1" applyProtection="1">
      <alignment horizontal="left" vertical="center" wrapText="1"/>
      <protection locked="0"/>
    </xf>
    <xf numFmtId="0" fontId="9" fillId="41" borderId="48" xfId="1919" applyFont="1" applyFill="1" applyBorder="1" applyAlignment="1" applyProtection="1">
      <alignment horizontal="left" vertical="center" wrapText="1"/>
      <protection locked="0"/>
    </xf>
    <xf numFmtId="0" fontId="40" fillId="41" borderId="47" xfId="1919" applyFont="1" applyFill="1" applyBorder="1" applyAlignment="1">
      <alignment horizontal="left" vertical="center" wrapText="1"/>
    </xf>
    <xf numFmtId="0" fontId="40" fillId="41" borderId="35" xfId="1919" applyFont="1" applyFill="1" applyBorder="1" applyAlignment="1">
      <alignment horizontal="left" vertical="center" wrapText="1"/>
    </xf>
    <xf numFmtId="0" fontId="40" fillId="41" borderId="48" xfId="1919" applyFont="1" applyFill="1" applyBorder="1" applyAlignment="1">
      <alignment horizontal="left" vertical="center" wrapText="1"/>
    </xf>
    <xf numFmtId="0" fontId="10" fillId="41" borderId="47" xfId="1919" applyFont="1" applyFill="1" applyBorder="1" applyAlignment="1" applyProtection="1">
      <alignment vertical="center" wrapText="1"/>
      <protection locked="0"/>
    </xf>
    <xf numFmtId="0" fontId="10" fillId="41" borderId="35" xfId="1919" applyFont="1" applyFill="1" applyBorder="1" applyAlignment="1" applyProtection="1">
      <alignment vertical="center" wrapText="1"/>
      <protection locked="0"/>
    </xf>
    <xf numFmtId="0" fontId="113" fillId="42" borderId="47" xfId="1919" applyFont="1" applyFill="1" applyBorder="1" applyAlignment="1">
      <alignment horizontal="center" vertical="center" wrapText="1"/>
    </xf>
    <xf numFmtId="0" fontId="113" fillId="42" borderId="35" xfId="1919" applyFont="1" applyFill="1" applyBorder="1" applyAlignment="1">
      <alignment horizontal="center" vertical="center" wrapText="1"/>
    </xf>
    <xf numFmtId="0" fontId="113" fillId="42" borderId="48" xfId="1919" applyFont="1" applyFill="1" applyBorder="1" applyAlignment="1">
      <alignment horizontal="center" vertical="center" wrapText="1"/>
    </xf>
    <xf numFmtId="0" fontId="22" fillId="41" borderId="47" xfId="1919" applyFont="1" applyFill="1" applyBorder="1" applyAlignment="1">
      <alignment horizontal="left" vertical="center" wrapText="1"/>
    </xf>
    <xf numFmtId="0" fontId="22" fillId="41" borderId="35" xfId="1919" applyFont="1" applyFill="1" applyBorder="1" applyAlignment="1">
      <alignment horizontal="left" vertical="center" wrapText="1"/>
    </xf>
    <xf numFmtId="0" fontId="22" fillId="41" borderId="48" xfId="1919" applyFont="1" applyFill="1" applyBorder="1" applyAlignment="1">
      <alignment horizontal="left" vertical="center" wrapText="1"/>
    </xf>
    <xf numFmtId="3" fontId="22" fillId="30" borderId="47" xfId="2068" applyNumberFormat="1" applyFont="1" applyFill="1" applyBorder="1" applyAlignment="1">
      <alignment horizontal="left" vertical="center" wrapText="1"/>
    </xf>
    <xf numFmtId="3" fontId="22" fillId="30" borderId="35" xfId="2068" applyNumberFormat="1" applyFont="1" applyFill="1" applyBorder="1" applyAlignment="1">
      <alignment horizontal="left" vertical="center" wrapText="1"/>
    </xf>
    <xf numFmtId="3" fontId="22" fillId="30" borderId="48" xfId="2068" applyNumberFormat="1" applyFont="1" applyFill="1" applyBorder="1" applyAlignment="1">
      <alignment horizontal="left" vertical="center" wrapText="1"/>
    </xf>
    <xf numFmtId="0" fontId="22" fillId="41" borderId="47" xfId="1919" applyFont="1" applyFill="1" applyBorder="1" applyAlignment="1">
      <alignment horizontal="center" vertical="center" wrapText="1"/>
    </xf>
    <xf numFmtId="0" fontId="22" fillId="41" borderId="35" xfId="1919" applyFont="1" applyFill="1" applyBorder="1" applyAlignment="1">
      <alignment horizontal="center" vertical="center" wrapText="1"/>
    </xf>
    <xf numFmtId="0" fontId="22" fillId="41" borderId="48" xfId="1919" applyFont="1" applyFill="1" applyBorder="1" applyAlignment="1">
      <alignment horizontal="center" vertical="center" wrapText="1"/>
    </xf>
    <xf numFmtId="3" fontId="4" fillId="30" borderId="47" xfId="2068" applyNumberFormat="1" applyFill="1" applyBorder="1" applyAlignment="1">
      <alignment horizontal="left" vertical="top" wrapText="1"/>
    </xf>
    <xf numFmtId="3" fontId="4" fillId="30" borderId="35" xfId="2068" applyNumberFormat="1" applyFill="1" applyBorder="1" applyAlignment="1">
      <alignment horizontal="left" vertical="top" wrapText="1"/>
    </xf>
    <xf numFmtId="3" fontId="4" fillId="30" borderId="48" xfId="2068" applyNumberFormat="1" applyFill="1" applyBorder="1" applyAlignment="1">
      <alignment horizontal="left" vertical="top" wrapText="1"/>
    </xf>
    <xf numFmtId="3" fontId="4" fillId="30" borderId="47" xfId="2068" applyNumberFormat="1" applyFill="1" applyBorder="1" applyAlignment="1">
      <alignment horizontal="left" vertical="center" wrapText="1"/>
    </xf>
    <xf numFmtId="3" fontId="4" fillId="30" borderId="35" xfId="2068" applyNumberFormat="1" applyFill="1" applyBorder="1" applyAlignment="1">
      <alignment horizontal="left" vertical="center" wrapText="1"/>
    </xf>
    <xf numFmtId="3" fontId="4" fillId="30" borderId="48" xfId="2068" applyNumberFormat="1" applyFill="1" applyBorder="1" applyAlignment="1">
      <alignment horizontal="left" vertical="center" wrapText="1"/>
    </xf>
    <xf numFmtId="0" fontId="4" fillId="0" borderId="35" xfId="1919" applyBorder="1" applyAlignment="1">
      <alignment horizontal="left" vertical="center" wrapText="1"/>
    </xf>
    <xf numFmtId="0" fontId="4" fillId="0" borderId="48" xfId="1919" applyBorder="1" applyAlignment="1">
      <alignment horizontal="left" vertical="center" wrapText="1"/>
    </xf>
    <xf numFmtId="178" fontId="4" fillId="41" borderId="28" xfId="1919" applyNumberFormat="1" applyFill="1" applyBorder="1" applyAlignment="1">
      <alignment horizontal="center" vertical="center"/>
    </xf>
    <xf numFmtId="176" fontId="4" fillId="41" borderId="47" xfId="1919" applyNumberFormat="1" applyFill="1" applyBorder="1" applyAlignment="1">
      <alignment horizontal="left" vertical="center"/>
    </xf>
    <xf numFmtId="176" fontId="4" fillId="41" borderId="35" xfId="1919" quotePrefix="1" applyNumberFormat="1" applyFill="1" applyBorder="1" applyAlignment="1">
      <alignment horizontal="left" vertical="center"/>
    </xf>
    <xf numFmtId="176" fontId="4" fillId="41" borderId="48" xfId="1919" quotePrefix="1" applyNumberFormat="1" applyFill="1" applyBorder="1" applyAlignment="1">
      <alignment horizontal="left" vertical="center"/>
    </xf>
    <xf numFmtId="176" fontId="102" fillId="41" borderId="47" xfId="1919" applyNumberFormat="1" applyFont="1" applyFill="1" applyBorder="1" applyAlignment="1">
      <alignment horizontal="left" vertical="center"/>
    </xf>
    <xf numFmtId="176" fontId="102" fillId="41" borderId="35" xfId="1919" quotePrefix="1" applyNumberFormat="1" applyFont="1" applyFill="1" applyBorder="1" applyAlignment="1">
      <alignment horizontal="left" vertical="center"/>
    </xf>
    <xf numFmtId="176" fontId="102" fillId="41" borderId="48" xfId="1919" quotePrefix="1" applyNumberFormat="1" applyFont="1" applyFill="1" applyBorder="1" applyAlignment="1">
      <alignment horizontal="left" vertical="center"/>
    </xf>
    <xf numFmtId="0" fontId="101" fillId="42" borderId="47" xfId="1919" applyFont="1" applyFill="1" applyBorder="1" applyAlignment="1">
      <alignment horizontal="center" vertical="center" wrapText="1"/>
    </xf>
    <xf numFmtId="0" fontId="101" fillId="42" borderId="35" xfId="1919" applyFont="1" applyFill="1" applyBorder="1" applyAlignment="1">
      <alignment horizontal="center" vertical="center" wrapText="1"/>
    </xf>
    <xf numFmtId="0" fontId="101" fillId="42" borderId="48" xfId="1919" applyFont="1" applyFill="1" applyBorder="1" applyAlignment="1">
      <alignment horizontal="center" vertical="center" wrapText="1"/>
    </xf>
    <xf numFmtId="176" fontId="4" fillId="41" borderId="47" xfId="1919" applyNumberFormat="1" applyFill="1" applyBorder="1" applyAlignment="1">
      <alignment horizontal="left" vertical="center" wrapText="1"/>
    </xf>
    <xf numFmtId="176" fontId="4" fillId="41" borderId="35" xfId="1919" quotePrefix="1" applyNumberFormat="1" applyFill="1" applyBorder="1" applyAlignment="1">
      <alignment horizontal="left" vertical="center" wrapText="1"/>
    </xf>
    <xf numFmtId="176" fontId="4" fillId="41" borderId="48" xfId="1919" quotePrefix="1" applyNumberFormat="1" applyFill="1" applyBorder="1" applyAlignment="1">
      <alignment horizontal="left" vertical="center" wrapText="1"/>
    </xf>
    <xf numFmtId="3" fontId="4" fillId="41" borderId="47" xfId="1919" applyNumberFormat="1" applyFill="1" applyBorder="1" applyAlignment="1">
      <alignment horizontal="left" vertical="center" wrapText="1"/>
    </xf>
    <xf numFmtId="3" fontId="4" fillId="41" borderId="35" xfId="1919" applyNumberFormat="1" applyFill="1" applyBorder="1" applyAlignment="1">
      <alignment horizontal="left" vertical="center" wrapText="1"/>
    </xf>
    <xf numFmtId="3" fontId="4" fillId="41" borderId="48" xfId="1919" applyNumberFormat="1" applyFill="1" applyBorder="1" applyAlignment="1">
      <alignment horizontal="left" vertical="center" wrapText="1"/>
    </xf>
    <xf numFmtId="0" fontId="47" fillId="30" borderId="40" xfId="1766" applyFont="1" applyFill="1" applyBorder="1" applyAlignment="1">
      <alignment horizontal="center"/>
    </xf>
    <xf numFmtId="0" fontId="47" fillId="30" borderId="47" xfId="1766" applyFont="1" applyFill="1" applyBorder="1" applyAlignment="1">
      <alignment horizontal="center"/>
    </xf>
    <xf numFmtId="0" fontId="47" fillId="30" borderId="35" xfId="1766" applyFont="1" applyFill="1" applyBorder="1" applyAlignment="1">
      <alignment horizontal="center"/>
    </xf>
    <xf numFmtId="0" fontId="47" fillId="30" borderId="48" xfId="1766" applyFont="1" applyFill="1" applyBorder="1" applyAlignment="1">
      <alignment horizontal="center"/>
    </xf>
    <xf numFmtId="0" fontId="44" fillId="44" borderId="47" xfId="1766" applyFont="1" applyFill="1" applyBorder="1" applyAlignment="1">
      <alignment horizontal="center" vertical="center" wrapText="1"/>
    </xf>
    <xf numFmtId="0" fontId="44" fillId="44" borderId="35" xfId="1766" applyFont="1" applyFill="1" applyBorder="1" applyAlignment="1">
      <alignment horizontal="center" vertical="center" wrapText="1"/>
    </xf>
    <xf numFmtId="0" fontId="44" fillId="44" borderId="48" xfId="1766" applyFont="1" applyFill="1" applyBorder="1" applyAlignment="1">
      <alignment horizontal="center" vertical="center" wrapText="1"/>
    </xf>
    <xf numFmtId="0" fontId="45" fillId="42" borderId="111" xfId="1837" applyFont="1" applyFill="1" applyBorder="1" applyAlignment="1">
      <alignment horizontal="center" vertical="center" wrapText="1"/>
    </xf>
    <xf numFmtId="0" fontId="45" fillId="42" borderId="97" xfId="1837" applyFont="1" applyFill="1" applyBorder="1" applyAlignment="1">
      <alignment horizontal="center" vertical="center" wrapText="1"/>
    </xf>
    <xf numFmtId="0" fontId="30" fillId="43" borderId="40" xfId="0" applyFont="1" applyFill="1" applyBorder="1" applyAlignment="1">
      <alignment horizontal="left" vertical="center" wrapText="1"/>
    </xf>
    <xf numFmtId="0" fontId="114" fillId="41" borderId="121" xfId="2053" applyFont="1" applyFill="1" applyBorder="1" applyAlignment="1">
      <alignment horizontal="left" vertical="top" wrapText="1"/>
    </xf>
    <xf numFmtId="0" fontId="114" fillId="41" borderId="35" xfId="2053" applyFont="1" applyFill="1" applyBorder="1" applyAlignment="1">
      <alignment horizontal="left" vertical="top" wrapText="1"/>
    </xf>
    <xf numFmtId="0" fontId="114" fillId="41" borderId="48" xfId="2053" applyFont="1" applyFill="1" applyBorder="1" applyAlignment="1">
      <alignment horizontal="left" vertical="top" wrapText="1"/>
    </xf>
    <xf numFmtId="0" fontId="49" fillId="41" borderId="55" xfId="2053" applyFont="1" applyFill="1" applyBorder="1" applyAlignment="1">
      <alignment horizontal="left" vertical="top" wrapText="1"/>
    </xf>
    <xf numFmtId="0" fontId="49" fillId="41" borderId="40" xfId="2053" applyFont="1" applyFill="1" applyBorder="1" applyAlignment="1">
      <alignment horizontal="left" vertical="top" wrapText="1"/>
    </xf>
    <xf numFmtId="0" fontId="107" fillId="41" borderId="112" xfId="0" applyFont="1" applyFill="1" applyBorder="1" applyAlignment="1">
      <alignment horizontal="left" vertical="top" wrapText="1"/>
    </xf>
    <xf numFmtId="0" fontId="107" fillId="41" borderId="113" xfId="0" applyFont="1" applyFill="1" applyBorder="1" applyAlignment="1">
      <alignment horizontal="left" vertical="top" wrapText="1"/>
    </xf>
    <xf numFmtId="0" fontId="107" fillId="41" borderId="114" xfId="0" applyFont="1" applyFill="1" applyBorder="1" applyAlignment="1">
      <alignment horizontal="left" vertical="top" wrapText="1"/>
    </xf>
    <xf numFmtId="0" fontId="30" fillId="41" borderId="115" xfId="0" applyFont="1" applyFill="1" applyBorder="1" applyAlignment="1">
      <alignment horizontal="left" vertical="top" wrapText="1"/>
    </xf>
    <xf numFmtId="0" fontId="30" fillId="41" borderId="116" xfId="0" applyFont="1" applyFill="1" applyBorder="1" applyAlignment="1">
      <alignment horizontal="left" vertical="top" wrapText="1"/>
    </xf>
    <xf numFmtId="0" fontId="30" fillId="41" borderId="117" xfId="0" applyFont="1" applyFill="1" applyBorder="1" applyAlignment="1">
      <alignment horizontal="left" vertical="top" wrapText="1"/>
    </xf>
    <xf numFmtId="0" fontId="30" fillId="41" borderId="118" xfId="0" applyFont="1" applyFill="1" applyBorder="1" applyAlignment="1">
      <alignment horizontal="left" vertical="top" wrapText="1"/>
    </xf>
    <xf numFmtId="0" fontId="30" fillId="41" borderId="119" xfId="0" applyFont="1" applyFill="1" applyBorder="1" applyAlignment="1">
      <alignment horizontal="left" vertical="top" wrapText="1"/>
    </xf>
    <xf numFmtId="0" fontId="30" fillId="41" borderId="120" xfId="0" applyFont="1" applyFill="1" applyBorder="1" applyAlignment="1">
      <alignment horizontal="left" vertical="top" wrapText="1"/>
    </xf>
    <xf numFmtId="0" fontId="107" fillId="50" borderId="47" xfId="0" applyFont="1" applyFill="1" applyBorder="1" applyAlignment="1">
      <alignment horizontal="center" vertical="center" wrapText="1"/>
    </xf>
    <xf numFmtId="0" fontId="107" fillId="50" borderId="35" xfId="0" applyFont="1" applyFill="1" applyBorder="1" applyAlignment="1">
      <alignment horizontal="center" vertical="center" wrapText="1"/>
    </xf>
    <xf numFmtId="0" fontId="107" fillId="50" borderId="48" xfId="0" applyFont="1" applyFill="1" applyBorder="1" applyAlignment="1">
      <alignment horizontal="center" vertical="center" wrapText="1"/>
    </xf>
    <xf numFmtId="0" fontId="30" fillId="43" borderId="47" xfId="0" applyFont="1" applyFill="1" applyBorder="1" applyAlignment="1">
      <alignment horizontal="left" vertical="center" wrapText="1"/>
    </xf>
    <xf numFmtId="0" fontId="30" fillId="43" borderId="35" xfId="0" applyFont="1" applyFill="1" applyBorder="1" applyAlignment="1">
      <alignment horizontal="left" vertical="center" wrapText="1"/>
    </xf>
    <xf numFmtId="0" fontId="30" fillId="43" borderId="48" xfId="0" applyFont="1" applyFill="1" applyBorder="1" applyAlignment="1">
      <alignment horizontal="left" vertical="center" wrapText="1"/>
    </xf>
    <xf numFmtId="0" fontId="30" fillId="41" borderId="121" xfId="0" applyFont="1" applyFill="1" applyBorder="1" applyAlignment="1">
      <alignment horizontal="left" vertical="top" wrapText="1"/>
    </xf>
    <xf numFmtId="0" fontId="30" fillId="41" borderId="35" xfId="0" applyFont="1" applyFill="1" applyBorder="1" applyAlignment="1">
      <alignment horizontal="left" vertical="top" wrapText="1"/>
    </xf>
    <xf numFmtId="0" fontId="30" fillId="41" borderId="85" xfId="0" applyFont="1" applyFill="1" applyBorder="1" applyAlignment="1">
      <alignment horizontal="left" vertical="top" wrapText="1"/>
    </xf>
    <xf numFmtId="0" fontId="30" fillId="41" borderId="55" xfId="0" applyFont="1" applyFill="1" applyBorder="1" applyAlignment="1">
      <alignment horizontal="left" vertical="top" wrapText="1"/>
    </xf>
    <xf numFmtId="0" fontId="49" fillId="41" borderId="40" xfId="0" applyFont="1" applyFill="1" applyBorder="1" applyAlignment="1">
      <alignment horizontal="left" vertical="top" wrapText="1"/>
    </xf>
    <xf numFmtId="0" fontId="49" fillId="43" borderId="47" xfId="0" applyFont="1" applyFill="1" applyBorder="1" applyAlignment="1">
      <alignment horizontal="center" vertical="center" wrapText="1"/>
    </xf>
    <xf numFmtId="0" fontId="49" fillId="43" borderId="85" xfId="0" applyFont="1" applyFill="1" applyBorder="1" applyAlignment="1">
      <alignment horizontal="center" vertical="center" wrapText="1"/>
    </xf>
    <xf numFmtId="0" fontId="107" fillId="47" borderId="121" xfId="2053" applyFont="1" applyFill="1" applyBorder="1" applyAlignment="1">
      <alignment horizontal="center" vertical="center" wrapText="1"/>
    </xf>
    <xf numFmtId="0" fontId="107" fillId="47" borderId="35" xfId="2053" applyFont="1" applyFill="1" applyBorder="1" applyAlignment="1">
      <alignment horizontal="center" vertical="center" wrapText="1"/>
    </xf>
    <xf numFmtId="0" fontId="30" fillId="41" borderId="35" xfId="2068" applyFont="1" applyFill="1" applyBorder="1" applyAlignment="1">
      <alignment horizontal="left" vertical="top"/>
    </xf>
    <xf numFmtId="0" fontId="30" fillId="41" borderId="48" xfId="2068" applyFont="1" applyFill="1" applyBorder="1" applyAlignment="1">
      <alignment horizontal="left" vertical="top"/>
    </xf>
    <xf numFmtId="0" fontId="115" fillId="41" borderId="121" xfId="0" applyFont="1" applyFill="1" applyBorder="1" applyAlignment="1">
      <alignment horizontal="center" vertical="center" wrapText="1"/>
    </xf>
    <xf numFmtId="0" fontId="115" fillId="41" borderId="35" xfId="0" applyFont="1" applyFill="1" applyBorder="1" applyAlignment="1">
      <alignment horizontal="center" vertical="center" wrapText="1"/>
    </xf>
    <xf numFmtId="0" fontId="115" fillId="41" borderId="85" xfId="0" applyFont="1" applyFill="1" applyBorder="1" applyAlignment="1">
      <alignment horizontal="center" vertical="center" wrapText="1"/>
    </xf>
    <xf numFmtId="0" fontId="115" fillId="41" borderId="121" xfId="0" applyFont="1" applyFill="1" applyBorder="1" applyAlignment="1">
      <alignment horizontal="left" vertical="top" wrapText="1"/>
    </xf>
    <xf numFmtId="0" fontId="115" fillId="41" borderId="35" xfId="0" applyFont="1" applyFill="1" applyBorder="1" applyAlignment="1">
      <alignment horizontal="left" vertical="top" wrapText="1"/>
    </xf>
    <xf numFmtId="0" fontId="115" fillId="41" borderId="85" xfId="0" applyFont="1" applyFill="1" applyBorder="1" applyAlignment="1">
      <alignment horizontal="left" vertical="top" wrapText="1"/>
    </xf>
    <xf numFmtId="0" fontId="49" fillId="41" borderId="121" xfId="0" applyFont="1" applyFill="1" applyBorder="1" applyAlignment="1">
      <alignment horizontal="left" vertical="top" wrapText="1"/>
    </xf>
    <xf numFmtId="0" fontId="49" fillId="41" borderId="35" xfId="0" applyFont="1" applyFill="1" applyBorder="1" applyAlignment="1">
      <alignment horizontal="left" vertical="top" wrapText="1"/>
    </xf>
    <xf numFmtId="0" fontId="49" fillId="41" borderId="85" xfId="0" applyFont="1" applyFill="1" applyBorder="1" applyAlignment="1">
      <alignment horizontal="left" vertical="top" wrapText="1"/>
    </xf>
    <xf numFmtId="0" fontId="49" fillId="30" borderId="47" xfId="2068" applyFont="1" applyFill="1" applyBorder="1" applyAlignment="1">
      <alignment horizontal="center" vertical="top" wrapText="1"/>
    </xf>
    <xf numFmtId="0" fontId="49" fillId="30" borderId="48" xfId="2068" applyFont="1" applyFill="1" applyBorder="1" applyAlignment="1">
      <alignment horizontal="center" vertical="top" wrapText="1"/>
    </xf>
    <xf numFmtId="0" fontId="49" fillId="30" borderId="35" xfId="2068" applyFont="1" applyFill="1" applyBorder="1" applyAlignment="1">
      <alignment horizontal="center" vertical="top" wrapText="1"/>
    </xf>
    <xf numFmtId="0" fontId="49" fillId="41" borderId="55" xfId="0" applyFont="1" applyFill="1" applyBorder="1" applyAlignment="1">
      <alignment horizontal="left" vertical="top" wrapText="1"/>
    </xf>
    <xf numFmtId="0" fontId="49" fillId="41" borderId="54" xfId="0" applyFont="1" applyFill="1" applyBorder="1" applyAlignment="1">
      <alignment horizontal="left" vertical="top" wrapText="1"/>
    </xf>
    <xf numFmtId="0" fontId="49" fillId="41" borderId="47" xfId="0" applyFont="1" applyFill="1" applyBorder="1" applyAlignment="1">
      <alignment horizontal="left" vertical="top" wrapText="1"/>
    </xf>
    <xf numFmtId="174" fontId="30" fillId="41" borderId="47" xfId="2068" applyNumberFormat="1" applyFont="1" applyFill="1" applyBorder="1" applyAlignment="1">
      <alignment horizontal="center" vertical="top" wrapText="1"/>
    </xf>
    <xf numFmtId="174" fontId="30" fillId="41" borderId="35" xfId="2068" applyNumberFormat="1" applyFont="1" applyFill="1" applyBorder="1" applyAlignment="1">
      <alignment horizontal="center" vertical="top" wrapText="1"/>
    </xf>
    <xf numFmtId="174" fontId="30" fillId="41" borderId="85" xfId="2068" applyNumberFormat="1" applyFont="1" applyFill="1" applyBorder="1" applyAlignment="1">
      <alignment horizontal="center" vertical="top" wrapText="1"/>
    </xf>
    <xf numFmtId="0" fontId="30" fillId="30" borderId="47" xfId="2068" applyFont="1" applyFill="1" applyBorder="1" applyAlignment="1">
      <alignment horizontal="center" vertical="top" wrapText="1"/>
    </xf>
    <xf numFmtId="0" fontId="30" fillId="30" borderId="48" xfId="2068" applyFont="1" applyFill="1" applyBorder="1" applyAlignment="1">
      <alignment horizontal="center" vertical="top" wrapText="1"/>
    </xf>
    <xf numFmtId="0" fontId="30" fillId="30" borderId="35" xfId="2068" applyFont="1" applyFill="1" applyBorder="1" applyAlignment="1">
      <alignment horizontal="center" vertical="top" wrapText="1"/>
    </xf>
    <xf numFmtId="0" fontId="30" fillId="41" borderId="55" xfId="0" applyFont="1" applyFill="1" applyBorder="1" applyAlignment="1">
      <alignment horizontal="center" vertical="center" wrapText="1"/>
    </xf>
    <xf numFmtId="0" fontId="30" fillId="41" borderId="40" xfId="0" applyFont="1" applyFill="1" applyBorder="1" applyAlignment="1">
      <alignment horizontal="center" vertical="center" wrapText="1"/>
    </xf>
    <xf numFmtId="0" fontId="30" fillId="41" borderId="54" xfId="0" applyFont="1" applyFill="1" applyBorder="1" applyAlignment="1">
      <alignment horizontal="center" vertical="center" wrapText="1"/>
    </xf>
    <xf numFmtId="0" fontId="30" fillId="30" borderId="47" xfId="2068" applyFont="1" applyFill="1" applyBorder="1" applyAlignment="1">
      <alignment horizontal="center" vertical="center" wrapText="1"/>
    </xf>
    <xf numFmtId="0" fontId="30" fillId="30" borderId="35" xfId="2068" applyFont="1" applyFill="1" applyBorder="1" applyAlignment="1">
      <alignment horizontal="center" vertical="center" wrapText="1"/>
    </xf>
    <xf numFmtId="0" fontId="30" fillId="30" borderId="85" xfId="2068" applyFont="1" applyFill="1" applyBorder="1" applyAlignment="1">
      <alignment horizontal="center" vertical="center" wrapText="1"/>
    </xf>
    <xf numFmtId="176" fontId="30" fillId="41" borderId="47" xfId="0" applyNumberFormat="1" applyFont="1" applyFill="1" applyBorder="1" applyAlignment="1">
      <alignment horizontal="center" vertical="center" wrapText="1"/>
    </xf>
    <xf numFmtId="176" fontId="30" fillId="41" borderId="35" xfId="0" applyNumberFormat="1" applyFont="1" applyFill="1" applyBorder="1" applyAlignment="1">
      <alignment horizontal="center" vertical="center" wrapText="1"/>
    </xf>
    <xf numFmtId="176" fontId="30" fillId="41" borderId="48" xfId="0" applyNumberFormat="1" applyFont="1" applyFill="1" applyBorder="1" applyAlignment="1">
      <alignment horizontal="center" vertical="center" wrapText="1"/>
    </xf>
    <xf numFmtId="0" fontId="30" fillId="41" borderId="121" xfId="0" applyFont="1" applyFill="1" applyBorder="1" applyAlignment="1">
      <alignment horizontal="center" vertical="center" wrapText="1"/>
    </xf>
    <xf numFmtId="0" fontId="30" fillId="41" borderId="35" xfId="0" applyFont="1" applyFill="1" applyBorder="1" applyAlignment="1">
      <alignment horizontal="center" vertical="center" wrapText="1"/>
    </xf>
    <xf numFmtId="0" fontId="30" fillId="41" borderId="85" xfId="0" applyFont="1" applyFill="1" applyBorder="1" applyAlignment="1">
      <alignment horizontal="center" vertical="center" wrapText="1"/>
    </xf>
    <xf numFmtId="0" fontId="30" fillId="30" borderId="40" xfId="2068" applyFont="1" applyFill="1" applyBorder="1" applyAlignment="1">
      <alignment vertical="top" wrapText="1"/>
    </xf>
    <xf numFmtId="0" fontId="49" fillId="30" borderId="47" xfId="2068" applyFont="1" applyFill="1" applyBorder="1" applyAlignment="1">
      <alignment horizontal="center"/>
    </xf>
    <xf numFmtId="0" fontId="49" fillId="30" borderId="35" xfId="2068" applyFont="1" applyFill="1" applyBorder="1" applyAlignment="1">
      <alignment horizontal="center"/>
    </xf>
    <xf numFmtId="0" fontId="49" fillId="30" borderId="48" xfId="2068" applyFont="1" applyFill="1" applyBorder="1" applyAlignment="1">
      <alignment horizontal="center"/>
    </xf>
    <xf numFmtId="0" fontId="107" fillId="50" borderId="40" xfId="0" applyFont="1" applyFill="1" applyBorder="1" applyAlignment="1">
      <alignment horizontal="center" vertical="center" wrapText="1"/>
    </xf>
    <xf numFmtId="0" fontId="30" fillId="41" borderId="122" xfId="0" applyFont="1" applyFill="1" applyBorder="1" applyAlignment="1">
      <alignment horizontal="center" vertical="center" wrapText="1"/>
    </xf>
    <xf numFmtId="0" fontId="30" fillId="41" borderId="77" xfId="0" applyFont="1" applyFill="1" applyBorder="1" applyAlignment="1">
      <alignment horizontal="center" vertical="center" wrapText="1"/>
    </xf>
    <xf numFmtId="189" fontId="30" fillId="43" borderId="79" xfId="0" applyNumberFormat="1" applyFont="1" applyFill="1" applyBorder="1" applyAlignment="1">
      <alignment horizontal="center" vertical="center"/>
    </xf>
    <xf numFmtId="189" fontId="30" fillId="43" borderId="28" xfId="0" applyNumberFormat="1" applyFont="1" applyFill="1" applyBorder="1" applyAlignment="1">
      <alignment horizontal="center" vertical="center"/>
    </xf>
    <xf numFmtId="189" fontId="30" fillId="43" borderId="50" xfId="0" applyNumberFormat="1" applyFont="1" applyFill="1" applyBorder="1" applyAlignment="1">
      <alignment horizontal="center" vertical="center"/>
    </xf>
    <xf numFmtId="3" fontId="30" fillId="43" borderId="123" xfId="0" applyNumberFormat="1" applyFont="1" applyFill="1" applyBorder="1" applyAlignment="1">
      <alignment horizontal="center" vertical="center"/>
    </xf>
    <xf numFmtId="3" fontId="30" fillId="43" borderId="124" xfId="0" applyNumberFormat="1" applyFont="1" applyFill="1" applyBorder="1" applyAlignment="1">
      <alignment horizontal="center" vertical="center"/>
    </xf>
    <xf numFmtId="3" fontId="30" fillId="43" borderId="53" xfId="0" applyNumberFormat="1" applyFont="1" applyFill="1" applyBorder="1" applyAlignment="1">
      <alignment horizontal="center" vertical="center"/>
    </xf>
    <xf numFmtId="0" fontId="49" fillId="30" borderId="42" xfId="2068" applyFont="1" applyFill="1" applyBorder="1" applyAlignment="1">
      <alignment horizontal="center"/>
    </xf>
    <xf numFmtId="0" fontId="49" fillId="30" borderId="93" xfId="2068" applyFont="1" applyFill="1" applyBorder="1" applyAlignment="1">
      <alignment horizontal="center"/>
    </xf>
    <xf numFmtId="2" fontId="49" fillId="30" borderId="42" xfId="2068" applyNumberFormat="1" applyFont="1" applyFill="1" applyBorder="1" applyAlignment="1">
      <alignment horizontal="center"/>
    </xf>
    <xf numFmtId="0" fontId="116" fillId="0" borderId="0" xfId="2015" applyFont="1" applyAlignment="1">
      <alignment horizontal="center" wrapText="1"/>
    </xf>
    <xf numFmtId="0" fontId="17" fillId="0" borderId="0" xfId="2015" applyFont="1" applyAlignment="1">
      <alignment horizontal="center" wrapText="1"/>
    </xf>
    <xf numFmtId="0" fontId="50" fillId="41" borderId="121" xfId="2053" applyFont="1" applyFill="1" applyBorder="1" applyAlignment="1">
      <alignment horizontal="left" vertical="top" wrapText="1"/>
    </xf>
    <xf numFmtId="0" fontId="30" fillId="43" borderId="47" xfId="0" applyFont="1" applyFill="1" applyBorder="1" applyAlignment="1">
      <alignment horizontal="center" vertical="center" wrapText="1"/>
    </xf>
    <xf numFmtId="0" fontId="30" fillId="43" borderId="85" xfId="0" applyFont="1" applyFill="1" applyBorder="1" applyAlignment="1">
      <alignment horizontal="center" vertical="center" wrapText="1"/>
    </xf>
    <xf numFmtId="0" fontId="30" fillId="41" borderId="121" xfId="0" applyFont="1" applyFill="1" applyBorder="1" applyAlignment="1">
      <alignment horizontal="left" vertical="center" wrapText="1"/>
    </xf>
    <xf numFmtId="0" fontId="49" fillId="41" borderId="35" xfId="0" applyFont="1" applyFill="1" applyBorder="1" applyAlignment="1">
      <alignment horizontal="left" vertical="center" wrapText="1"/>
    </xf>
    <xf numFmtId="0" fontId="49" fillId="41" borderId="48" xfId="0" applyFont="1" applyFill="1" applyBorder="1" applyAlignment="1">
      <alignment horizontal="left" vertical="center" wrapText="1"/>
    </xf>
    <xf numFmtId="0" fontId="49" fillId="43" borderId="47" xfId="0" applyFont="1" applyFill="1" applyBorder="1" applyAlignment="1">
      <alignment horizontal="left" vertical="center" wrapText="1"/>
    </xf>
    <xf numFmtId="0" fontId="49" fillId="43" borderId="85" xfId="0" applyFont="1" applyFill="1" applyBorder="1" applyAlignment="1">
      <alignment horizontal="left" vertical="center" wrapText="1"/>
    </xf>
    <xf numFmtId="0" fontId="107" fillId="41" borderId="122" xfId="0" applyFont="1" applyFill="1" applyBorder="1" applyAlignment="1">
      <alignment horizontal="center" vertical="center" wrapText="1"/>
    </xf>
    <xf numFmtId="0" fontId="107" fillId="41" borderId="77" xfId="0" applyFont="1" applyFill="1" applyBorder="1" applyAlignment="1">
      <alignment horizontal="center" vertical="center" wrapText="1"/>
    </xf>
    <xf numFmtId="0" fontId="117" fillId="0" borderId="0" xfId="2015" applyFont="1" applyAlignment="1">
      <alignment horizontal="center" wrapText="1"/>
    </xf>
    <xf numFmtId="0" fontId="30" fillId="41" borderId="112" xfId="0" applyFont="1" applyFill="1" applyBorder="1" applyAlignment="1">
      <alignment horizontal="left" vertical="top" wrapText="1"/>
    </xf>
    <xf numFmtId="0" fontId="30" fillId="41" borderId="125" xfId="0" applyFont="1" applyFill="1" applyBorder="1" applyAlignment="1">
      <alignment horizontal="left" vertical="top" wrapText="1"/>
    </xf>
    <xf numFmtId="0" fontId="30" fillId="41" borderId="126" xfId="0" applyFont="1" applyFill="1" applyBorder="1" applyAlignment="1">
      <alignment horizontal="left" vertical="top" wrapText="1"/>
    </xf>
    <xf numFmtId="0" fontId="30" fillId="41" borderId="115" xfId="0" applyFont="1" applyFill="1" applyBorder="1" applyAlignment="1">
      <alignment horizontal="left" vertical="center" wrapText="1"/>
    </xf>
    <xf numFmtId="0" fontId="30" fillId="41" borderId="116" xfId="0" applyFont="1" applyFill="1" applyBorder="1" applyAlignment="1">
      <alignment horizontal="left" vertical="center" wrapText="1"/>
    </xf>
    <xf numFmtId="0" fontId="30" fillId="41" borderId="117" xfId="0" applyFont="1" applyFill="1" applyBorder="1" applyAlignment="1">
      <alignment horizontal="left" vertical="center" wrapText="1"/>
    </xf>
    <xf numFmtId="0" fontId="30" fillId="41" borderId="47" xfId="0" applyFont="1" applyFill="1" applyBorder="1" applyAlignment="1">
      <alignment horizontal="center" vertical="center" wrapText="1"/>
    </xf>
    <xf numFmtId="0" fontId="49" fillId="30" borderId="47" xfId="2068" applyFont="1" applyFill="1" applyBorder="1" applyAlignment="1">
      <alignment horizontal="center" vertical="center" wrapText="1"/>
    </xf>
    <xf numFmtId="0" fontId="49" fillId="30" borderId="48" xfId="2068" applyFont="1" applyFill="1" applyBorder="1" applyAlignment="1">
      <alignment horizontal="center" vertical="center" wrapText="1"/>
    </xf>
    <xf numFmtId="0" fontId="49" fillId="30" borderId="35" xfId="2068" applyFont="1" applyFill="1" applyBorder="1" applyAlignment="1">
      <alignment horizontal="center" vertical="center" wrapText="1"/>
    </xf>
    <xf numFmtId="176" fontId="49" fillId="41" borderId="47" xfId="0" applyNumberFormat="1" applyFont="1" applyFill="1" applyBorder="1" applyAlignment="1">
      <alignment horizontal="center" vertical="top" wrapText="1"/>
    </xf>
    <xf numFmtId="176" fontId="49" fillId="41" borderId="35" xfId="0" applyNumberFormat="1" applyFont="1" applyFill="1" applyBorder="1" applyAlignment="1">
      <alignment horizontal="center" vertical="top" wrapText="1"/>
    </xf>
    <xf numFmtId="176" fontId="49" fillId="41" borderId="85" xfId="0" applyNumberFormat="1" applyFont="1" applyFill="1" applyBorder="1" applyAlignment="1">
      <alignment horizontal="center" vertical="top" wrapText="1"/>
    </xf>
    <xf numFmtId="2" fontId="49" fillId="41" borderId="47" xfId="2068" applyNumberFormat="1" applyFont="1" applyFill="1" applyBorder="1" applyAlignment="1">
      <alignment horizontal="center" vertical="center" wrapText="1"/>
    </xf>
    <xf numFmtId="2" fontId="49" fillId="41" borderId="35" xfId="2068" applyNumberFormat="1" applyFont="1" applyFill="1" applyBorder="1" applyAlignment="1">
      <alignment horizontal="center" vertical="center" wrapText="1"/>
    </xf>
    <xf numFmtId="2" fontId="49" fillId="41" borderId="85" xfId="2068" applyNumberFormat="1" applyFont="1" applyFill="1" applyBorder="1" applyAlignment="1">
      <alignment horizontal="center" vertical="center" wrapText="1"/>
    </xf>
    <xf numFmtId="4" fontId="30" fillId="41" borderId="121" xfId="0" applyNumberFormat="1" applyFont="1" applyFill="1" applyBorder="1" applyAlignment="1">
      <alignment horizontal="center" vertical="center"/>
    </xf>
    <xf numFmtId="4" fontId="30" fillId="41" borderId="35" xfId="0" applyNumberFormat="1" applyFont="1" applyFill="1" applyBorder="1" applyAlignment="1">
      <alignment horizontal="center" vertical="center"/>
    </xf>
    <xf numFmtId="4" fontId="30" fillId="41" borderId="48" xfId="0" applyNumberFormat="1" applyFont="1" applyFill="1" applyBorder="1" applyAlignment="1">
      <alignment horizontal="center" vertical="center"/>
    </xf>
    <xf numFmtId="0" fontId="107" fillId="44" borderId="40" xfId="0" applyFont="1" applyFill="1" applyBorder="1" applyAlignment="1">
      <alignment horizontal="center" vertical="center" wrapText="1"/>
    </xf>
    <xf numFmtId="0" fontId="30" fillId="41" borderId="47" xfId="0" applyFont="1" applyFill="1" applyBorder="1" applyAlignment="1">
      <alignment horizontal="center" vertical="center"/>
    </xf>
    <xf numFmtId="0" fontId="30" fillId="41" borderId="48" xfId="0" applyFont="1" applyFill="1" applyBorder="1" applyAlignment="1">
      <alignment horizontal="center" vertical="center"/>
    </xf>
    <xf numFmtId="0" fontId="49" fillId="41" borderId="121" xfId="0" applyFont="1" applyFill="1" applyBorder="1" applyAlignment="1">
      <alignment horizontal="left" vertical="center" wrapText="1"/>
    </xf>
    <xf numFmtId="176" fontId="30" fillId="41" borderId="47" xfId="0" applyNumberFormat="1" applyFont="1" applyFill="1" applyBorder="1" applyAlignment="1">
      <alignment horizontal="left" vertical="top" wrapText="1"/>
    </xf>
    <xf numFmtId="176" fontId="30" fillId="41" borderId="48" xfId="0" applyNumberFormat="1" applyFont="1" applyFill="1" applyBorder="1" applyAlignment="1">
      <alignment horizontal="left" vertical="top" wrapText="1"/>
    </xf>
    <xf numFmtId="189" fontId="49" fillId="43" borderId="79" xfId="0" applyNumberFormat="1" applyFont="1" applyFill="1" applyBorder="1" applyAlignment="1">
      <alignment horizontal="center" vertical="center"/>
    </xf>
    <xf numFmtId="189" fontId="49" fillId="43" borderId="28" xfId="0" applyNumberFormat="1" applyFont="1" applyFill="1" applyBorder="1" applyAlignment="1">
      <alignment horizontal="center" vertical="center"/>
    </xf>
    <xf numFmtId="189" fontId="49" fillId="43" borderId="50" xfId="0" applyNumberFormat="1" applyFont="1" applyFill="1" applyBorder="1" applyAlignment="1">
      <alignment horizontal="center" vertical="center"/>
    </xf>
    <xf numFmtId="3" fontId="49" fillId="43" borderId="123" xfId="0" applyNumberFormat="1" applyFont="1" applyFill="1" applyBorder="1" applyAlignment="1">
      <alignment horizontal="center" vertical="center"/>
    </xf>
    <xf numFmtId="3" fontId="49" fillId="43" borderId="124" xfId="0" applyNumberFormat="1" applyFont="1" applyFill="1" applyBorder="1" applyAlignment="1">
      <alignment horizontal="center" vertical="center"/>
    </xf>
    <xf numFmtId="3" fontId="49" fillId="43" borderId="53" xfId="0" applyNumberFormat="1" applyFont="1" applyFill="1" applyBorder="1" applyAlignment="1">
      <alignment horizontal="center" vertical="center"/>
    </xf>
    <xf numFmtId="0" fontId="30" fillId="41" borderId="47" xfId="2069" applyFont="1" applyFill="1" applyBorder="1" applyAlignment="1">
      <alignment horizontal="left"/>
    </xf>
    <xf numFmtId="0" fontId="30" fillId="41" borderId="35" xfId="2069" applyFont="1" applyFill="1" applyBorder="1" applyAlignment="1">
      <alignment horizontal="left"/>
    </xf>
    <xf numFmtId="0" fontId="30" fillId="41" borderId="48" xfId="2069" applyFont="1" applyFill="1" applyBorder="1" applyAlignment="1">
      <alignment horizontal="left"/>
    </xf>
    <xf numFmtId="187" fontId="15" fillId="41" borderId="47" xfId="780" applyNumberFormat="1" applyFont="1" applyFill="1" applyBorder="1" applyAlignment="1">
      <alignment horizontal="center"/>
    </xf>
    <xf numFmtId="187" fontId="15" fillId="41" borderId="48" xfId="780" applyNumberFormat="1" applyFont="1" applyFill="1" applyBorder="1" applyAlignment="1">
      <alignment horizontal="center"/>
    </xf>
    <xf numFmtId="187" fontId="15" fillId="41" borderId="47" xfId="780" applyNumberFormat="1" applyFont="1" applyFill="1" applyBorder="1" applyAlignment="1">
      <alignment horizontal="right"/>
    </xf>
    <xf numFmtId="187" fontId="15" fillId="41" borderId="48" xfId="780" applyNumberFormat="1" applyFont="1" applyFill="1" applyBorder="1" applyAlignment="1">
      <alignment horizontal="right"/>
    </xf>
    <xf numFmtId="0" fontId="49" fillId="41" borderId="47" xfId="2053" applyFont="1" applyFill="1" applyBorder="1" applyAlignment="1">
      <alignment horizontal="left" vertical="top" wrapText="1"/>
    </xf>
    <xf numFmtId="0" fontId="49" fillId="41" borderId="35" xfId="2053" applyFont="1" applyFill="1" applyBorder="1" applyAlignment="1">
      <alignment horizontal="left" vertical="top" wrapText="1"/>
    </xf>
    <xf numFmtId="0" fontId="49" fillId="0" borderId="35" xfId="2053" applyFont="1" applyBorder="1" applyAlignment="1">
      <alignment horizontal="left" vertical="top" wrapText="1"/>
    </xf>
    <xf numFmtId="0" fontId="49" fillId="0" borderId="48" xfId="2053" applyFont="1" applyBorder="1" applyAlignment="1">
      <alignment horizontal="left" vertical="top" wrapText="1"/>
    </xf>
    <xf numFmtId="0" fontId="107" fillId="50" borderId="127" xfId="2053" applyFont="1" applyFill="1" applyBorder="1" applyAlignment="1">
      <alignment horizontal="center" vertical="center" wrapText="1"/>
    </xf>
    <xf numFmtId="0" fontId="107" fillId="50" borderId="128" xfId="2053" applyFont="1" applyFill="1" applyBorder="1" applyAlignment="1">
      <alignment horizontal="center" vertical="center" wrapText="1"/>
    </xf>
    <xf numFmtId="0" fontId="107" fillId="50" borderId="129" xfId="2053" applyFont="1" applyFill="1" applyBorder="1" applyAlignment="1">
      <alignment horizontal="center" vertical="center" wrapText="1"/>
    </xf>
    <xf numFmtId="0" fontId="114" fillId="41" borderId="47" xfId="2053" applyFont="1" applyFill="1" applyBorder="1" applyAlignment="1">
      <alignment horizontal="left" vertical="top" wrapText="1"/>
    </xf>
    <xf numFmtId="0" fontId="30" fillId="30" borderId="47" xfId="2069" applyFont="1" applyFill="1" applyBorder="1" applyAlignment="1">
      <alignment horizontal="left" vertical="top" wrapText="1"/>
    </xf>
    <xf numFmtId="0" fontId="30" fillId="30" borderId="35" xfId="2069" applyFont="1" applyFill="1" applyBorder="1" applyAlignment="1">
      <alignment horizontal="left" vertical="top" wrapText="1"/>
    </xf>
    <xf numFmtId="0" fontId="30" fillId="30" borderId="48" xfId="2069" applyFont="1" applyFill="1" applyBorder="1" applyAlignment="1">
      <alignment horizontal="left" vertical="top" wrapText="1"/>
    </xf>
    <xf numFmtId="0" fontId="49" fillId="41" borderId="48" xfId="2053" applyFont="1" applyFill="1" applyBorder="1" applyAlignment="1">
      <alignment horizontal="left" vertical="top" wrapText="1"/>
    </xf>
    <xf numFmtId="0" fontId="30" fillId="41" borderId="40" xfId="2053" applyFont="1" applyFill="1" applyBorder="1" applyAlignment="1">
      <alignment horizontal="left" vertical="top" wrapText="1"/>
    </xf>
    <xf numFmtId="0" fontId="115" fillId="41" borderId="47" xfId="2053" applyFont="1" applyFill="1" applyBorder="1" applyAlignment="1">
      <alignment horizontal="left" vertical="top" wrapText="1"/>
    </xf>
    <xf numFmtId="0" fontId="115" fillId="41" borderId="35" xfId="2053" applyFont="1" applyFill="1" applyBorder="1" applyAlignment="1">
      <alignment horizontal="left" vertical="top" wrapText="1"/>
    </xf>
    <xf numFmtId="0" fontId="115" fillId="41" borderId="48" xfId="2053" applyFont="1" applyFill="1" applyBorder="1" applyAlignment="1">
      <alignment horizontal="left" vertical="top" wrapText="1"/>
    </xf>
    <xf numFmtId="0" fontId="30" fillId="41" borderId="47" xfId="2053" applyFont="1" applyFill="1" applyBorder="1" applyAlignment="1">
      <alignment horizontal="left" vertical="top" wrapText="1"/>
    </xf>
    <xf numFmtId="0" fontId="30" fillId="41" borderId="35" xfId="2053" applyFont="1" applyFill="1" applyBorder="1" applyAlignment="1">
      <alignment horizontal="left" vertical="top" wrapText="1"/>
    </xf>
    <xf numFmtId="4" fontId="30" fillId="41" borderId="47" xfId="2053" applyNumberFormat="1" applyFont="1" applyFill="1" applyBorder="1" applyAlignment="1">
      <alignment horizontal="center" vertical="center"/>
    </xf>
    <xf numFmtId="4" fontId="30" fillId="41" borderId="35" xfId="2053" applyNumberFormat="1" applyFont="1" applyFill="1" applyBorder="1" applyAlignment="1">
      <alignment horizontal="center" vertical="center"/>
    </xf>
    <xf numFmtId="4" fontId="30" fillId="41" borderId="48" xfId="2053" applyNumberFormat="1" applyFont="1" applyFill="1" applyBorder="1" applyAlignment="1">
      <alignment horizontal="center" vertical="center"/>
    </xf>
    <xf numFmtId="0" fontId="118" fillId="50" borderId="41" xfId="2053" applyFont="1" applyFill="1" applyBorder="1" applyAlignment="1">
      <alignment horizontal="center" vertical="center" wrapText="1"/>
    </xf>
    <xf numFmtId="0" fontId="118" fillId="50" borderId="0" xfId="2053" applyFont="1" applyFill="1" applyBorder="1" applyAlignment="1">
      <alignment horizontal="center" vertical="center" wrapText="1"/>
    </xf>
    <xf numFmtId="0" fontId="118" fillId="50" borderId="36" xfId="2053" applyFont="1" applyFill="1" applyBorder="1" applyAlignment="1">
      <alignment horizontal="center" vertical="center" wrapText="1"/>
    </xf>
    <xf numFmtId="0" fontId="49" fillId="30" borderId="47" xfId="2069" applyFont="1" applyFill="1" applyBorder="1" applyAlignment="1">
      <alignment horizontal="left" vertical="top" wrapText="1"/>
    </xf>
    <xf numFmtId="0" fontId="49" fillId="30" borderId="35" xfId="2069" applyFont="1" applyFill="1" applyBorder="1" applyAlignment="1">
      <alignment horizontal="left" vertical="top" wrapText="1"/>
    </xf>
    <xf numFmtId="0" fontId="49" fillId="30" borderId="48" xfId="2069" applyFont="1" applyFill="1" applyBorder="1" applyAlignment="1">
      <alignment horizontal="left" vertical="top" wrapText="1"/>
    </xf>
    <xf numFmtId="0" fontId="107" fillId="50" borderId="40" xfId="2053" applyFont="1" applyFill="1" applyBorder="1" applyAlignment="1">
      <alignment horizontal="center" vertical="center" wrapText="1"/>
    </xf>
    <xf numFmtId="0" fontId="49" fillId="41" borderId="47" xfId="2053" applyFont="1" applyFill="1" applyBorder="1" applyAlignment="1">
      <alignment horizontal="left" vertical="center" wrapText="1"/>
    </xf>
    <xf numFmtId="189" fontId="30" fillId="43" borderId="79" xfId="2053" applyNumberFormat="1" applyFont="1" applyFill="1" applyBorder="1" applyAlignment="1">
      <alignment horizontal="center" vertical="center"/>
    </xf>
    <xf numFmtId="189" fontId="30" fillId="43" borderId="28" xfId="2053" applyNumberFormat="1" applyFont="1" applyFill="1" applyBorder="1" applyAlignment="1">
      <alignment horizontal="center" vertical="center"/>
    </xf>
    <xf numFmtId="189" fontId="30" fillId="43" borderId="50" xfId="2053" applyNumberFormat="1" applyFont="1" applyFill="1" applyBorder="1" applyAlignment="1">
      <alignment horizontal="center" vertical="center"/>
    </xf>
    <xf numFmtId="3" fontId="30" fillId="43" borderId="79" xfId="2053" applyNumberFormat="1" applyFont="1" applyFill="1" applyBorder="1" applyAlignment="1">
      <alignment horizontal="center" vertical="center"/>
    </xf>
    <xf numFmtId="3" fontId="30" fillId="43" borderId="28" xfId="2053" applyNumberFormat="1" applyFont="1" applyFill="1" applyBorder="1" applyAlignment="1">
      <alignment horizontal="center" vertical="center"/>
    </xf>
    <xf numFmtId="3" fontId="30" fillId="43" borderId="50" xfId="2053" applyNumberFormat="1" applyFont="1" applyFill="1" applyBorder="1" applyAlignment="1">
      <alignment horizontal="center" vertical="center"/>
    </xf>
    <xf numFmtId="0" fontId="49" fillId="30" borderId="42" xfId="2069" applyFont="1" applyFill="1" applyBorder="1" applyAlignment="1">
      <alignment horizontal="center"/>
    </xf>
    <xf numFmtId="0" fontId="49" fillId="30" borderId="93" xfId="2069" applyFont="1" applyFill="1" applyBorder="1" applyAlignment="1">
      <alignment horizontal="center"/>
    </xf>
    <xf numFmtId="0" fontId="107" fillId="50" borderId="47" xfId="2053" applyFont="1" applyFill="1" applyBorder="1" applyAlignment="1">
      <alignment horizontal="center" vertical="center" wrapText="1"/>
    </xf>
    <xf numFmtId="0" fontId="107" fillId="50" borderId="35" xfId="2053" applyFont="1" applyFill="1" applyBorder="1" applyAlignment="1">
      <alignment horizontal="center" vertical="center" wrapText="1"/>
    </xf>
    <xf numFmtId="0" fontId="107" fillId="50" borderId="48" xfId="2053" applyFont="1" applyFill="1" applyBorder="1" applyAlignment="1">
      <alignment horizontal="center" vertical="center" wrapText="1"/>
    </xf>
    <xf numFmtId="2" fontId="49" fillId="30" borderId="42" xfId="2069" applyNumberFormat="1" applyFont="1" applyFill="1" applyBorder="1" applyAlignment="1">
      <alignment horizontal="center"/>
    </xf>
    <xf numFmtId="0" fontId="16" fillId="57" borderId="101" xfId="1838" applyFont="1" applyFill="1" applyBorder="1" applyAlignment="1">
      <alignment horizontal="center" vertical="center" wrapText="1"/>
    </xf>
    <xf numFmtId="0" fontId="16" fillId="43" borderId="40" xfId="1837" applyFont="1" applyFill="1" applyBorder="1" applyAlignment="1">
      <alignment horizontal="center" vertical="top"/>
    </xf>
    <xf numFmtId="0" fontId="16" fillId="43" borderId="92" xfId="1837" applyFont="1" applyFill="1" applyBorder="1" applyAlignment="1">
      <alignment horizontal="center" vertical="top"/>
    </xf>
    <xf numFmtId="0" fontId="127" fillId="53" borderId="101" xfId="1837" applyFont="1" applyFill="1" applyBorder="1" applyAlignment="1">
      <alignment horizontal="center" vertical="center" wrapText="1"/>
    </xf>
    <xf numFmtId="0" fontId="19" fillId="41" borderId="101" xfId="1837" applyFont="1" applyFill="1" applyBorder="1" applyAlignment="1">
      <alignment horizontal="left" vertical="center" wrapText="1"/>
    </xf>
    <xf numFmtId="0" fontId="19" fillId="0" borderId="101" xfId="1837" applyFont="1" applyFill="1" applyBorder="1" applyAlignment="1">
      <alignment horizontal="left" vertical="top" wrapText="1"/>
    </xf>
    <xf numFmtId="0" fontId="16" fillId="57" borderId="101" xfId="1837" applyFont="1" applyFill="1" applyBorder="1" applyAlignment="1">
      <alignment horizontal="center" vertical="center" wrapText="1"/>
    </xf>
    <xf numFmtId="0" fontId="127" fillId="52" borderId="100" xfId="1837" applyFont="1" applyFill="1" applyBorder="1" applyAlignment="1">
      <alignment horizontal="center" vertical="center" wrapText="1"/>
    </xf>
    <xf numFmtId="0" fontId="127" fillId="52" borderId="101" xfId="1837" applyFont="1" applyFill="1" applyBorder="1" applyAlignment="1">
      <alignment horizontal="center" vertical="center" wrapText="1"/>
    </xf>
    <xf numFmtId="0" fontId="16" fillId="30" borderId="100" xfId="1837" applyFont="1" applyFill="1" applyBorder="1" applyAlignment="1">
      <alignment horizontal="center" vertical="top"/>
    </xf>
    <xf numFmtId="0" fontId="16" fillId="30" borderId="101" xfId="1837" applyFont="1" applyFill="1" applyBorder="1" applyAlignment="1">
      <alignment horizontal="center" vertical="top"/>
    </xf>
    <xf numFmtId="0" fontId="16" fillId="30" borderId="102" xfId="1837" applyFont="1" applyFill="1" applyBorder="1" applyAlignment="1">
      <alignment horizontal="center" vertical="top"/>
    </xf>
    <xf numFmtId="0" fontId="19" fillId="0" borderId="101" xfId="1837" applyFont="1" applyFill="1" applyBorder="1" applyAlignment="1">
      <alignment horizontal="left" vertical="center" wrapText="1"/>
    </xf>
    <xf numFmtId="0" fontId="127" fillId="53" borderId="100" xfId="1837" applyFont="1" applyFill="1" applyBorder="1" applyAlignment="1">
      <alignment horizontal="center" vertical="center" wrapText="1"/>
    </xf>
    <xf numFmtId="0" fontId="127" fillId="53" borderId="102" xfId="1837" applyFont="1" applyFill="1" applyBorder="1" applyAlignment="1">
      <alignment horizontal="center" vertical="center" wrapText="1"/>
    </xf>
    <xf numFmtId="0" fontId="19" fillId="41" borderId="159" xfId="1837" applyFont="1" applyFill="1" applyBorder="1" applyAlignment="1">
      <alignment horizontal="center" vertical="top" wrapText="1"/>
    </xf>
    <xf numFmtId="0" fontId="19" fillId="41" borderId="156" xfId="1837" applyFont="1" applyFill="1" applyBorder="1" applyAlignment="1">
      <alignment horizontal="center" vertical="top" wrapText="1"/>
    </xf>
    <xf numFmtId="0" fontId="16" fillId="41" borderId="63" xfId="1837" applyFont="1" applyFill="1" applyBorder="1" applyAlignment="1">
      <alignment horizontal="center" vertical="center"/>
    </xf>
    <xf numFmtId="0" fontId="16" fillId="41" borderId="40" xfId="1837" applyFont="1" applyFill="1" applyBorder="1" applyAlignment="1">
      <alignment horizontal="center" vertical="center"/>
    </xf>
    <xf numFmtId="0" fontId="16" fillId="41" borderId="63" xfId="1837" applyFont="1" applyFill="1" applyBorder="1" applyAlignment="1">
      <alignment horizontal="center" vertical="top"/>
    </xf>
    <xf numFmtId="0" fontId="16" fillId="41" borderId="40" xfId="1837" applyFont="1" applyFill="1" applyBorder="1" applyAlignment="1">
      <alignment horizontal="center" vertical="top"/>
    </xf>
    <xf numFmtId="0" fontId="19" fillId="41" borderId="142" xfId="1837" applyFont="1" applyFill="1" applyBorder="1" applyAlignment="1">
      <alignment horizontal="center"/>
    </xf>
    <xf numFmtId="0" fontId="19" fillId="41" borderId="143" xfId="1837" applyFont="1" applyFill="1" applyBorder="1" applyAlignment="1">
      <alignment horizontal="center"/>
    </xf>
    <xf numFmtId="0" fontId="16" fillId="41" borderId="101" xfId="1837" applyFont="1" applyFill="1" applyBorder="1" applyAlignment="1">
      <alignment horizontal="left" vertical="center" wrapText="1"/>
    </xf>
    <xf numFmtId="0" fontId="19" fillId="41" borderId="101" xfId="1837" applyFont="1" applyFill="1" applyBorder="1" applyAlignment="1">
      <alignment horizontal="left" vertical="top" wrapText="1"/>
    </xf>
    <xf numFmtId="0" fontId="16" fillId="43" borderId="143" xfId="1837" applyFont="1" applyFill="1" applyBorder="1" applyAlignment="1">
      <alignment horizontal="center" vertical="top"/>
    </xf>
    <xf numFmtId="0" fontId="16" fillId="43" borderId="152" xfId="1837" applyFont="1" applyFill="1" applyBorder="1" applyAlignment="1">
      <alignment horizontal="center" vertical="top"/>
    </xf>
    <xf numFmtId="0" fontId="16" fillId="41" borderId="92" xfId="1837" applyFont="1" applyFill="1" applyBorder="1" applyAlignment="1">
      <alignment horizontal="center" vertical="center"/>
    </xf>
    <xf numFmtId="0" fontId="19" fillId="0" borderId="101" xfId="0" applyNumberFormat="1" applyFont="1" applyBorder="1" applyAlignment="1">
      <alignment horizontal="left" vertical="center" wrapText="1"/>
    </xf>
    <xf numFmtId="0" fontId="19" fillId="0" borderId="102" xfId="0" applyNumberFormat="1" applyFont="1" applyBorder="1" applyAlignment="1">
      <alignment horizontal="left" vertical="center" wrapText="1"/>
    </xf>
    <xf numFmtId="0" fontId="19" fillId="0" borderId="101" xfId="0" applyFont="1" applyBorder="1" applyAlignment="1">
      <alignment horizontal="left" vertical="center" wrapText="1"/>
    </xf>
    <xf numFmtId="0" fontId="19" fillId="0" borderId="102" xfId="0" applyFont="1" applyBorder="1" applyAlignment="1">
      <alignment horizontal="left" vertical="center" wrapText="1"/>
    </xf>
    <xf numFmtId="0" fontId="19" fillId="43" borderId="40" xfId="1837" applyFont="1" applyFill="1" applyBorder="1" applyAlignment="1">
      <alignment horizontal="center" vertical="center"/>
    </xf>
    <xf numFmtId="0" fontId="19" fillId="43" borderId="92" xfId="1837" applyFont="1" applyFill="1" applyBorder="1" applyAlignment="1">
      <alignment horizontal="center" vertical="center"/>
    </xf>
    <xf numFmtId="187" fontId="19" fillId="43" borderId="40" xfId="467" applyNumberFormat="1" applyFont="1" applyFill="1" applyBorder="1" applyAlignment="1">
      <alignment horizontal="center" vertical="center"/>
    </xf>
    <xf numFmtId="187" fontId="19" fillId="43" borderId="92" xfId="467" applyNumberFormat="1" applyFont="1" applyFill="1" applyBorder="1" applyAlignment="1">
      <alignment horizontal="center" vertical="center"/>
    </xf>
    <xf numFmtId="0" fontId="19" fillId="0" borderId="147" xfId="0" applyNumberFormat="1" applyFont="1" applyBorder="1" applyAlignment="1">
      <alignment horizontal="left" vertical="center" wrapText="1"/>
    </xf>
    <xf numFmtId="0" fontId="19" fillId="0" borderId="148" xfId="0" applyNumberFormat="1" applyFont="1" applyBorder="1" applyAlignment="1">
      <alignment horizontal="left" vertical="center" wrapText="1"/>
    </xf>
    <xf numFmtId="0" fontId="127" fillId="54" borderId="159" xfId="1837" applyFont="1" applyFill="1" applyBorder="1" applyAlignment="1">
      <alignment horizontal="center" vertical="center" wrapText="1"/>
    </xf>
    <xf numFmtId="0" fontId="127" fillId="54" borderId="156" xfId="1837" applyFont="1" applyFill="1" applyBorder="1" applyAlignment="1">
      <alignment horizontal="center" vertical="center" wrapText="1"/>
    </xf>
    <xf numFmtId="0" fontId="127" fillId="54" borderId="157" xfId="1837" applyFont="1" applyFill="1" applyBorder="1" applyAlignment="1">
      <alignment horizontal="center" vertical="center" wrapText="1"/>
    </xf>
    <xf numFmtId="0" fontId="127" fillId="52" borderId="63" xfId="1837" applyFont="1" applyFill="1" applyBorder="1" applyAlignment="1">
      <alignment horizontal="center" vertical="center" wrapText="1"/>
    </xf>
    <xf numFmtId="0" fontId="127" fillId="52" borderId="40" xfId="1837" applyFont="1" applyFill="1" applyBorder="1" applyAlignment="1">
      <alignment horizontal="center" vertical="center" wrapText="1"/>
    </xf>
    <xf numFmtId="0" fontId="127" fillId="52" borderId="92" xfId="1837" applyFont="1" applyFill="1" applyBorder="1" applyAlignment="1">
      <alignment horizontal="center" vertical="center" wrapText="1"/>
    </xf>
    <xf numFmtId="0" fontId="127" fillId="54" borderId="76" xfId="1837" applyFont="1" applyFill="1" applyBorder="1" applyAlignment="1">
      <alignment horizontal="center" vertical="center" wrapText="1"/>
    </xf>
    <xf numFmtId="0" fontId="127" fillId="54" borderId="79" xfId="1837" applyFont="1" applyFill="1" applyBorder="1" applyAlignment="1">
      <alignment horizontal="center" vertical="center" wrapText="1"/>
    </xf>
    <xf numFmtId="0" fontId="127" fillId="54" borderId="74" xfId="1837" applyFont="1" applyFill="1" applyBorder="1" applyAlignment="1">
      <alignment horizontal="center" vertical="center" wrapText="1"/>
    </xf>
    <xf numFmtId="0" fontId="46" fillId="30" borderId="63" xfId="2066" applyFont="1" applyFill="1" applyBorder="1" applyAlignment="1">
      <alignment horizontal="center" vertical="center"/>
    </xf>
    <xf numFmtId="0" fontId="46" fillId="30" borderId="40" xfId="2066" applyFont="1" applyFill="1" applyBorder="1" applyAlignment="1">
      <alignment horizontal="center" vertical="center"/>
    </xf>
    <xf numFmtId="0" fontId="46" fillId="30" borderId="76" xfId="2066" applyFont="1" applyFill="1" applyBorder="1" applyAlignment="1">
      <alignment horizontal="center" vertical="center"/>
    </xf>
    <xf numFmtId="0" fontId="46" fillId="30" borderId="79" xfId="2066" applyFont="1" applyFill="1" applyBorder="1" applyAlignment="1">
      <alignment horizontal="center" vertical="center"/>
    </xf>
    <xf numFmtId="0" fontId="127" fillId="54" borderId="104" xfId="1837" applyFont="1" applyFill="1" applyBorder="1" applyAlignment="1">
      <alignment horizontal="center" vertical="center" wrapText="1"/>
    </xf>
    <xf numFmtId="0" fontId="127" fillId="54" borderId="105" xfId="1837" applyFont="1" applyFill="1" applyBorder="1" applyAlignment="1">
      <alignment horizontal="center" vertical="center" wrapText="1"/>
    </xf>
    <xf numFmtId="0" fontId="127" fillId="54" borderId="83" xfId="1837" applyFont="1" applyFill="1" applyBorder="1" applyAlignment="1">
      <alignment horizontal="center" vertical="center" wrapText="1"/>
    </xf>
    <xf numFmtId="0" fontId="16" fillId="41" borderId="102" xfId="1837" applyFont="1" applyFill="1" applyBorder="1" applyAlignment="1">
      <alignment horizontal="left" vertical="center" wrapText="1"/>
    </xf>
    <xf numFmtId="3" fontId="16" fillId="41" borderId="40" xfId="1837" applyNumberFormat="1" applyFont="1" applyFill="1" applyBorder="1" applyAlignment="1">
      <alignment horizontal="center" vertical="center"/>
    </xf>
    <xf numFmtId="0" fontId="19" fillId="41" borderId="40" xfId="1837" applyFont="1" applyFill="1" applyBorder="1" applyAlignment="1">
      <alignment horizontal="center" vertical="center" wrapText="1"/>
    </xf>
    <xf numFmtId="0" fontId="127" fillId="46" borderId="132" xfId="1837" applyFont="1" applyFill="1" applyBorder="1" applyAlignment="1">
      <alignment horizontal="center" vertical="center" wrapText="1"/>
    </xf>
    <xf numFmtId="0" fontId="127" fillId="46" borderId="133" xfId="1837" applyFont="1" applyFill="1" applyBorder="1" applyAlignment="1">
      <alignment horizontal="center" vertical="center" wrapText="1"/>
    </xf>
    <xf numFmtId="0" fontId="16" fillId="0" borderId="63" xfId="1837" applyFont="1" applyFill="1" applyBorder="1" applyAlignment="1">
      <alignment horizontal="center"/>
    </xf>
    <xf numFmtId="0" fontId="16" fillId="0" borderId="40" xfId="1837" applyFont="1" applyFill="1" applyBorder="1" applyAlignment="1">
      <alignment horizontal="center"/>
    </xf>
    <xf numFmtId="0" fontId="19" fillId="41" borderId="63" xfId="1837" applyFont="1" applyFill="1" applyBorder="1" applyAlignment="1">
      <alignment horizontal="left" vertical="center" wrapText="1"/>
    </xf>
    <xf numFmtId="0" fontId="19" fillId="41" borderId="40" xfId="1837" applyFont="1" applyFill="1" applyBorder="1" applyAlignment="1">
      <alignment horizontal="left" vertical="center" wrapText="1"/>
    </xf>
    <xf numFmtId="0" fontId="19" fillId="41" borderId="142" xfId="1837" applyFont="1" applyFill="1" applyBorder="1" applyAlignment="1">
      <alignment horizontal="left" vertical="center" wrapText="1"/>
    </xf>
    <xf numFmtId="0" fontId="19" fillId="41" borderId="143" xfId="1837" applyFont="1" applyFill="1" applyBorder="1" applyAlignment="1">
      <alignment horizontal="left" vertical="center" wrapText="1"/>
    </xf>
    <xf numFmtId="0" fontId="46" fillId="30" borderId="40" xfId="1837" applyFont="1" applyFill="1" applyBorder="1" applyAlignment="1">
      <alignment horizontal="center"/>
    </xf>
    <xf numFmtId="0" fontId="46" fillId="30" borderId="92" xfId="1837" applyFont="1" applyFill="1" applyBorder="1" applyAlignment="1">
      <alignment horizontal="center"/>
    </xf>
    <xf numFmtId="0" fontId="19" fillId="30" borderId="86" xfId="2068" applyFont="1" applyFill="1" applyBorder="1" applyAlignment="1">
      <alignment horizontal="center"/>
    </xf>
    <xf numFmtId="0" fontId="19" fillId="30" borderId="42" xfId="2068" applyFont="1" applyFill="1" applyBorder="1" applyAlignment="1">
      <alignment horizontal="center"/>
    </xf>
    <xf numFmtId="0" fontId="19" fillId="30" borderId="66" xfId="2068" applyFont="1" applyFill="1" applyBorder="1" applyAlignment="1">
      <alignment horizontal="center"/>
    </xf>
    <xf numFmtId="0" fontId="127" fillId="46" borderId="41" xfId="1837" applyFont="1" applyFill="1" applyBorder="1" applyAlignment="1">
      <alignment horizontal="center" vertical="center" wrapText="1"/>
    </xf>
    <xf numFmtId="0" fontId="127" fillId="46" borderId="36" xfId="1837" applyFont="1" applyFill="1" applyBorder="1" applyAlignment="1">
      <alignment horizontal="center" vertical="center" wrapText="1"/>
    </xf>
    <xf numFmtId="0" fontId="127" fillId="46" borderId="88" xfId="1837" applyFont="1" applyFill="1" applyBorder="1" applyAlignment="1">
      <alignment horizontal="center" vertical="center" wrapText="1"/>
    </xf>
    <xf numFmtId="0" fontId="16" fillId="43" borderId="40" xfId="1837" applyFont="1" applyFill="1" applyBorder="1" applyAlignment="1">
      <alignment horizontal="center" vertical="center"/>
    </xf>
    <xf numFmtId="0" fontId="16" fillId="43" borderId="92" xfId="1837" applyFont="1" applyFill="1" applyBorder="1" applyAlignment="1">
      <alignment horizontal="center" vertical="center"/>
    </xf>
    <xf numFmtId="0" fontId="16" fillId="43" borderId="143" xfId="1837" applyFont="1" applyFill="1" applyBorder="1" applyAlignment="1">
      <alignment horizontal="center" vertical="center"/>
    </xf>
    <xf numFmtId="3" fontId="16" fillId="43" borderId="40" xfId="780" applyNumberFormat="1" applyFont="1" applyFill="1" applyBorder="1" applyAlignment="1">
      <alignment horizontal="center" vertical="center"/>
    </xf>
    <xf numFmtId="3" fontId="16" fillId="43" borderId="92" xfId="780" applyNumberFormat="1" applyFont="1" applyFill="1" applyBorder="1" applyAlignment="1">
      <alignment horizontal="center" vertical="center"/>
    </xf>
    <xf numFmtId="3" fontId="16" fillId="43" borderId="143" xfId="780" applyNumberFormat="1" applyFont="1" applyFill="1" applyBorder="1" applyAlignment="1">
      <alignment horizontal="center" vertical="center"/>
    </xf>
    <xf numFmtId="3" fontId="16" fillId="43" borderId="152" xfId="780" applyNumberFormat="1" applyFont="1" applyFill="1" applyBorder="1" applyAlignment="1">
      <alignment horizontal="center" vertical="center"/>
    </xf>
    <xf numFmtId="0" fontId="121" fillId="53" borderId="104" xfId="2067" applyFont="1" applyFill="1" applyBorder="1" applyAlignment="1">
      <alignment horizontal="center" vertical="center" wrapText="1"/>
    </xf>
    <xf numFmtId="0" fontId="121" fillId="53" borderId="105" xfId="2067" applyFont="1" applyFill="1" applyBorder="1" applyAlignment="1">
      <alignment horizontal="center" vertical="center" wrapText="1"/>
    </xf>
    <xf numFmtId="0" fontId="121" fillId="53" borderId="83" xfId="2067" applyFont="1" applyFill="1" applyBorder="1" applyAlignment="1">
      <alignment horizontal="center" vertical="center" wrapText="1"/>
    </xf>
    <xf numFmtId="0" fontId="46" fillId="30" borderId="161" xfId="2066" applyFont="1" applyFill="1" applyBorder="1" applyAlignment="1">
      <alignment horizontal="center" vertical="center"/>
    </xf>
    <xf numFmtId="0" fontId="46" fillId="30" borderId="50" xfId="2066" applyFont="1" applyFill="1" applyBorder="1" applyAlignment="1">
      <alignment horizontal="center" vertical="center"/>
    </xf>
    <xf numFmtId="0" fontId="47" fillId="30" borderId="56" xfId="1837" applyFont="1" applyFill="1" applyBorder="1" applyAlignment="1">
      <alignment horizontal="center" wrapText="1"/>
    </xf>
    <xf numFmtId="0" fontId="47" fillId="30" borderId="46" xfId="1837" applyFont="1" applyFill="1" applyBorder="1" applyAlignment="1">
      <alignment horizontal="center" wrapText="1"/>
    </xf>
    <xf numFmtId="0" fontId="47" fillId="30" borderId="103" xfId="1837" applyFont="1" applyFill="1" applyBorder="1" applyAlignment="1">
      <alignment horizontal="center" wrapText="1"/>
    </xf>
    <xf numFmtId="0" fontId="47" fillId="30" borderId="47" xfId="1837" applyFont="1" applyFill="1" applyBorder="1" applyAlignment="1">
      <alignment horizontal="center" wrapText="1"/>
    </xf>
    <xf numFmtId="0" fontId="47" fillId="30" borderId="35" xfId="1837" applyFont="1" applyFill="1" applyBorder="1" applyAlignment="1">
      <alignment horizontal="center" wrapText="1"/>
    </xf>
    <xf numFmtId="0" fontId="47" fillId="30" borderId="95" xfId="1837" applyFont="1" applyFill="1" applyBorder="1" applyAlignment="1">
      <alignment horizontal="center" wrapText="1"/>
    </xf>
    <xf numFmtId="0" fontId="19" fillId="30" borderId="42" xfId="2069" applyFont="1" applyFill="1" applyBorder="1" applyAlignment="1">
      <alignment horizontal="center"/>
    </xf>
    <xf numFmtId="0" fontId="19" fillId="30" borderId="66" xfId="2069" applyFont="1" applyFill="1" applyBorder="1" applyAlignment="1">
      <alignment horizontal="center"/>
    </xf>
    <xf numFmtId="0" fontId="47" fillId="30" borderId="40" xfId="1837" applyFont="1" applyFill="1" applyBorder="1" applyAlignment="1">
      <alignment horizontal="center"/>
    </xf>
    <xf numFmtId="0" fontId="47" fillId="30" borderId="92" xfId="1837" applyFont="1" applyFill="1" applyBorder="1" applyAlignment="1">
      <alignment horizontal="center"/>
    </xf>
    <xf numFmtId="0" fontId="19" fillId="41" borderId="139" xfId="1837" applyFont="1" applyFill="1" applyBorder="1" applyAlignment="1">
      <alignment horizontal="left" vertical="center" wrapText="1"/>
    </xf>
    <xf numFmtId="0" fontId="19" fillId="41" borderId="105" xfId="1837" applyFont="1" applyFill="1" applyBorder="1" applyAlignment="1">
      <alignment horizontal="left" vertical="center" wrapText="1"/>
    </xf>
    <xf numFmtId="0" fontId="19" fillId="41" borderId="83" xfId="1837" applyFont="1" applyFill="1" applyBorder="1" applyAlignment="1">
      <alignment horizontal="left" vertical="center" wrapText="1"/>
    </xf>
    <xf numFmtId="0" fontId="16" fillId="41" borderId="101" xfId="1837" applyFont="1" applyFill="1" applyBorder="1" applyAlignment="1">
      <alignment horizontal="left" vertical="top" wrapText="1"/>
    </xf>
    <xf numFmtId="0" fontId="19" fillId="0" borderId="139" xfId="1837" applyFont="1" applyFill="1" applyBorder="1" applyAlignment="1">
      <alignment horizontal="left" vertical="top" wrapText="1"/>
    </xf>
    <xf numFmtId="0" fontId="19" fillId="0" borderId="105" xfId="1837" applyFont="1" applyFill="1" applyBorder="1" applyAlignment="1">
      <alignment horizontal="left" vertical="top" wrapText="1"/>
    </xf>
    <xf numFmtId="0" fontId="19" fillId="0" borderId="83" xfId="1837" applyFont="1" applyFill="1" applyBorder="1" applyAlignment="1">
      <alignment horizontal="left" vertical="top" wrapText="1"/>
    </xf>
    <xf numFmtId="0" fontId="19" fillId="0" borderId="139" xfId="1837" applyFont="1" applyFill="1" applyBorder="1" applyAlignment="1">
      <alignment horizontal="center" vertical="top" wrapText="1"/>
    </xf>
    <xf numFmtId="0" fontId="19" fillId="0" borderId="105" xfId="1837" applyFont="1" applyFill="1" applyBorder="1" applyAlignment="1">
      <alignment horizontal="center" vertical="top" wrapText="1"/>
    </xf>
    <xf numFmtId="0" fontId="19" fillId="0" borderId="83" xfId="1837" applyFont="1" applyFill="1" applyBorder="1" applyAlignment="1">
      <alignment horizontal="center" vertical="top" wrapText="1"/>
    </xf>
    <xf numFmtId="0" fontId="19" fillId="0" borderId="139" xfId="1837" applyFont="1" applyFill="1" applyBorder="1" applyAlignment="1">
      <alignment horizontal="left" vertical="center" wrapText="1"/>
    </xf>
    <xf numFmtId="0" fontId="19" fillId="0" borderId="105" xfId="1837" applyFont="1" applyFill="1" applyBorder="1" applyAlignment="1">
      <alignment horizontal="left" vertical="center" wrapText="1"/>
    </xf>
    <xf numFmtId="0" fontId="19" fillId="0" borderId="83" xfId="1837" applyFont="1" applyFill="1" applyBorder="1" applyAlignment="1">
      <alignment horizontal="left" vertical="center" wrapText="1"/>
    </xf>
    <xf numFmtId="0" fontId="16" fillId="0" borderId="101" xfId="1837" applyFont="1" applyFill="1" applyBorder="1" applyAlignment="1">
      <alignment horizontal="left" vertical="top" wrapText="1"/>
    </xf>
    <xf numFmtId="0" fontId="16" fillId="0" borderId="102" xfId="1837" applyFont="1" applyFill="1" applyBorder="1" applyAlignment="1">
      <alignment horizontal="left" vertical="top" wrapText="1"/>
    </xf>
    <xf numFmtId="0" fontId="16" fillId="0" borderId="147" xfId="1837" applyFont="1" applyFill="1" applyBorder="1" applyAlignment="1">
      <alignment horizontal="left" vertical="top" wrapText="1"/>
    </xf>
    <xf numFmtId="0" fontId="16" fillId="0" borderId="148" xfId="1837" applyFont="1" applyFill="1" applyBorder="1" applyAlignment="1">
      <alignment horizontal="left" vertical="top" wrapText="1"/>
    </xf>
    <xf numFmtId="0" fontId="4" fillId="41" borderId="101" xfId="1837" applyFill="1" applyBorder="1" applyAlignment="1">
      <alignment horizontal="left" vertical="center" wrapText="1"/>
    </xf>
    <xf numFmtId="0" fontId="4" fillId="41" borderId="102" xfId="1837" applyFill="1" applyBorder="1" applyAlignment="1">
      <alignment horizontal="left" vertical="center" wrapText="1"/>
    </xf>
    <xf numFmtId="0" fontId="127" fillId="46" borderId="101" xfId="1837" applyFont="1" applyFill="1" applyBorder="1" applyAlignment="1">
      <alignment horizontal="center" vertical="center"/>
    </xf>
    <xf numFmtId="0" fontId="4" fillId="41" borderId="40" xfId="1837" applyFill="1" applyBorder="1" applyAlignment="1">
      <alignment horizontal="center" vertical="center"/>
    </xf>
    <xf numFmtId="0" fontId="4" fillId="41" borderId="40" xfId="1837" applyFill="1" applyBorder="1" applyAlignment="1">
      <alignment horizontal="center" vertical="center" wrapText="1"/>
    </xf>
    <xf numFmtId="0" fontId="22" fillId="41" borderId="40" xfId="1837" applyFont="1" applyFill="1" applyBorder="1" applyAlignment="1">
      <alignment horizontal="center"/>
    </xf>
    <xf numFmtId="0" fontId="22" fillId="41" borderId="143" xfId="1837" applyFont="1" applyFill="1" applyBorder="1" applyAlignment="1">
      <alignment horizontal="center" vertical="center" wrapText="1"/>
    </xf>
    <xf numFmtId="0" fontId="4" fillId="41" borderId="143" xfId="1837" applyFill="1" applyBorder="1" applyAlignment="1">
      <alignment horizontal="center"/>
    </xf>
    <xf numFmtId="0" fontId="16" fillId="41" borderId="104" xfId="1837" applyFont="1" applyFill="1" applyBorder="1" applyAlignment="1">
      <alignment horizontal="center"/>
    </xf>
    <xf numFmtId="0" fontId="16" fillId="41" borderId="105" xfId="1837" applyFont="1" applyFill="1" applyBorder="1" applyAlignment="1">
      <alignment horizontal="center"/>
    </xf>
    <xf numFmtId="0" fontId="16" fillId="41" borderId="83" xfId="1837" applyFont="1" applyFill="1" applyBorder="1" applyAlignment="1">
      <alignment horizontal="center"/>
    </xf>
    <xf numFmtId="196" fontId="22" fillId="41" borderId="156" xfId="1650" applyNumberFormat="1" applyFont="1" applyFill="1" applyBorder="1" applyAlignment="1">
      <alignment vertical="center" wrapText="1"/>
    </xf>
    <xf numFmtId="196" fontId="22" fillId="41" borderId="40" xfId="1650" applyNumberFormat="1" applyFont="1" applyFill="1" applyBorder="1" applyAlignment="1">
      <alignment vertical="center" wrapText="1"/>
    </xf>
    <xf numFmtId="0" fontId="4" fillId="41" borderId="156" xfId="1837" applyFill="1" applyBorder="1" applyAlignment="1">
      <alignment horizontal="center" vertical="center"/>
    </xf>
    <xf numFmtId="0" fontId="22" fillId="41" borderId="40" xfId="1837" applyFont="1" applyFill="1" applyBorder="1" applyAlignment="1">
      <alignment horizontal="center" vertical="center" wrapText="1"/>
    </xf>
    <xf numFmtId="3" fontId="4" fillId="0" borderId="63" xfId="1837" applyNumberFormat="1" applyFill="1" applyBorder="1" applyAlignment="1">
      <alignment horizontal="left" vertical="center" wrapText="1"/>
    </xf>
    <xf numFmtId="3" fontId="4" fillId="0" borderId="40" xfId="1837" applyNumberFormat="1" applyFill="1" applyBorder="1" applyAlignment="1">
      <alignment horizontal="left" vertical="center" wrapText="1"/>
    </xf>
    <xf numFmtId="3" fontId="4" fillId="0" borderId="142" xfId="1837" applyNumberFormat="1" applyFill="1" applyBorder="1" applyAlignment="1">
      <alignment horizontal="left" vertical="center" wrapText="1"/>
    </xf>
    <xf numFmtId="3" fontId="4" fillId="0" borderId="143" xfId="1837" applyNumberFormat="1" applyFill="1" applyBorder="1" applyAlignment="1">
      <alignment horizontal="left" vertical="center" wrapText="1"/>
    </xf>
    <xf numFmtId="0" fontId="121" fillId="53" borderId="139" xfId="0" applyFont="1" applyFill="1" applyBorder="1" applyAlignment="1">
      <alignment horizontal="center" vertical="center" wrapText="1"/>
    </xf>
    <xf numFmtId="0" fontId="121" fillId="53" borderId="150" xfId="0" applyFont="1" applyFill="1" applyBorder="1" applyAlignment="1">
      <alignment horizontal="center" vertical="center" wrapText="1"/>
    </xf>
    <xf numFmtId="0" fontId="121" fillId="46" borderId="104" xfId="0" applyFont="1" applyFill="1" applyBorder="1" applyAlignment="1">
      <alignment horizontal="center" vertical="center" wrapText="1"/>
    </xf>
    <xf numFmtId="0" fontId="121" fillId="46" borderId="105" xfId="0" applyFont="1" applyFill="1" applyBorder="1" applyAlignment="1">
      <alignment horizontal="center" vertical="center" wrapText="1"/>
    </xf>
    <xf numFmtId="0" fontId="121" fillId="46" borderId="150" xfId="0" applyFont="1" applyFill="1" applyBorder="1" applyAlignment="1">
      <alignment horizontal="center" vertical="center" wrapText="1"/>
    </xf>
    <xf numFmtId="0" fontId="4" fillId="41" borderId="139" xfId="0" applyFont="1" applyFill="1" applyBorder="1" applyAlignment="1">
      <alignment horizontal="left" vertical="center" wrapText="1"/>
    </xf>
    <xf numFmtId="0" fontId="4" fillId="41" borderId="150" xfId="0" applyFont="1" applyFill="1" applyBorder="1" applyAlignment="1">
      <alignment horizontal="left" vertical="center" wrapText="1"/>
    </xf>
    <xf numFmtId="0" fontId="4" fillId="41" borderId="139" xfId="0" applyFont="1" applyFill="1" applyBorder="1" applyAlignment="1">
      <alignment horizontal="center"/>
    </xf>
    <xf numFmtId="0" fontId="4" fillId="41" borderId="150" xfId="0" applyFont="1" applyFill="1" applyBorder="1" applyAlignment="1">
      <alignment horizontal="center"/>
    </xf>
    <xf numFmtId="0" fontId="16" fillId="43" borderId="139" xfId="1837" applyFont="1" applyFill="1" applyBorder="1" applyAlignment="1">
      <alignment horizontal="center" vertical="center" wrapText="1"/>
    </xf>
    <xf numFmtId="0" fontId="16" fillId="43" borderId="150" xfId="1837" applyFont="1" applyFill="1" applyBorder="1" applyAlignment="1">
      <alignment horizontal="center" vertical="center" wrapText="1"/>
    </xf>
    <xf numFmtId="0" fontId="19" fillId="41" borderId="104" xfId="1837" applyFont="1" applyFill="1" applyBorder="1" applyAlignment="1">
      <alignment horizontal="center" vertical="center" wrapText="1"/>
    </xf>
    <xf numFmtId="0" fontId="19" fillId="41" borderId="105" xfId="1837" applyFont="1" applyFill="1" applyBorder="1" applyAlignment="1">
      <alignment horizontal="center" vertical="center" wrapText="1"/>
    </xf>
    <xf numFmtId="0" fontId="19" fillId="41" borderId="150" xfId="1837" applyFont="1" applyFill="1" applyBorder="1" applyAlignment="1">
      <alignment horizontal="center" vertical="center" wrapText="1"/>
    </xf>
    <xf numFmtId="0" fontId="4" fillId="0" borderId="40" xfId="1837" applyFill="1" applyBorder="1" applyAlignment="1">
      <alignment horizontal="center" vertical="center" wrapText="1"/>
    </xf>
    <xf numFmtId="0" fontId="4" fillId="0" borderId="92" xfId="1837" applyFill="1" applyBorder="1" applyAlignment="1">
      <alignment horizontal="center" vertical="center" wrapText="1"/>
    </xf>
    <xf numFmtId="0" fontId="4" fillId="0" borderId="143" xfId="1837" applyFill="1" applyBorder="1" applyAlignment="1">
      <alignment horizontal="center" vertical="center" wrapText="1"/>
    </xf>
    <xf numFmtId="0" fontId="4" fillId="0" borderId="152" xfId="1837" applyFill="1" applyBorder="1" applyAlignment="1">
      <alignment horizontal="center" vertical="center" wrapText="1"/>
    </xf>
    <xf numFmtId="0" fontId="121" fillId="46" borderId="139" xfId="1837" applyFont="1" applyFill="1" applyBorder="1" applyAlignment="1">
      <alignment horizontal="center" vertical="center" wrapText="1"/>
    </xf>
    <xf numFmtId="0" fontId="121" fillId="46" borderId="105" xfId="1837" applyFont="1" applyFill="1" applyBorder="1" applyAlignment="1">
      <alignment horizontal="center" vertical="center" wrapText="1"/>
    </xf>
    <xf numFmtId="0" fontId="121" fillId="46" borderId="83" xfId="1837" applyFont="1" applyFill="1" applyBorder="1" applyAlignment="1">
      <alignment horizontal="center" vertical="center" wrapText="1"/>
    </xf>
    <xf numFmtId="0" fontId="22" fillId="41" borderId="41" xfId="1837" applyFont="1" applyFill="1" applyBorder="1" applyAlignment="1">
      <alignment horizontal="center" vertical="center" wrapText="1"/>
    </xf>
    <xf numFmtId="0" fontId="22" fillId="41" borderId="0" xfId="1837" applyFont="1" applyFill="1" applyBorder="1" applyAlignment="1">
      <alignment horizontal="center" vertical="center" wrapText="1"/>
    </xf>
    <xf numFmtId="0" fontId="22" fillId="41" borderId="88" xfId="1837" applyFont="1" applyFill="1" applyBorder="1" applyAlignment="1">
      <alignment horizontal="center" vertical="center" wrapText="1"/>
    </xf>
    <xf numFmtId="0" fontId="4" fillId="41" borderId="0" xfId="1837" applyFill="1" applyAlignment="1">
      <alignment horizontal="center" vertical="center" wrapText="1"/>
    </xf>
    <xf numFmtId="2" fontId="22" fillId="41" borderId="89" xfId="0" applyNumberFormat="1" applyFont="1" applyFill="1" applyBorder="1" applyAlignment="1">
      <alignment horizontal="left" vertical="center" wrapText="1"/>
    </xf>
    <xf numFmtId="2" fontId="22" fillId="41" borderId="90" xfId="0" applyNumberFormat="1" applyFont="1" applyFill="1" applyBorder="1" applyAlignment="1">
      <alignment horizontal="left" vertical="center" wrapText="1"/>
    </xf>
    <xf numFmtId="2" fontId="22" fillId="41" borderId="91" xfId="0" applyNumberFormat="1" applyFont="1" applyFill="1" applyBorder="1" applyAlignment="1">
      <alignment horizontal="left" vertical="center" wrapText="1"/>
    </xf>
    <xf numFmtId="3" fontId="4" fillId="0" borderId="159" xfId="1837" applyNumberFormat="1" applyFill="1" applyBorder="1" applyAlignment="1">
      <alignment horizontal="left" vertical="center"/>
    </xf>
    <xf numFmtId="3" fontId="4" fillId="0" borderId="156" xfId="1837" applyNumberFormat="1" applyFill="1" applyBorder="1" applyAlignment="1">
      <alignment horizontal="left" vertical="center"/>
    </xf>
    <xf numFmtId="3" fontId="4" fillId="0" borderId="63" xfId="1837" applyNumberFormat="1" applyFill="1" applyBorder="1" applyAlignment="1">
      <alignment horizontal="left" vertical="center"/>
    </xf>
    <xf numFmtId="3" fontId="4" fillId="0" borderId="40" xfId="1837" applyNumberFormat="1" applyFill="1" applyBorder="1" applyAlignment="1">
      <alignment horizontal="left" vertical="center"/>
    </xf>
    <xf numFmtId="0" fontId="121" fillId="46" borderId="104" xfId="1837" applyFont="1" applyFill="1" applyBorder="1" applyAlignment="1">
      <alignment horizontal="center" vertical="center" wrapText="1"/>
    </xf>
    <xf numFmtId="0" fontId="121" fillId="46" borderId="150" xfId="1837" applyFont="1" applyFill="1" applyBorder="1" applyAlignment="1">
      <alignment horizontal="center" vertical="center" wrapText="1"/>
    </xf>
    <xf numFmtId="0" fontId="22" fillId="41" borderId="132" xfId="1837" applyFont="1" applyFill="1" applyBorder="1" applyAlignment="1">
      <alignment horizontal="center" vertical="center" wrapText="1"/>
    </xf>
    <xf numFmtId="0" fontId="22" fillId="41" borderId="136" xfId="1837" applyFont="1" applyFill="1" applyBorder="1" applyAlignment="1">
      <alignment horizontal="center" vertical="center" wrapText="1"/>
    </xf>
    <xf numFmtId="0" fontId="22" fillId="0" borderId="63" xfId="1837" applyFont="1" applyFill="1" applyBorder="1" applyAlignment="1">
      <alignment horizontal="center" vertical="center" wrapText="1"/>
    </xf>
    <xf numFmtId="0" fontId="22" fillId="0" borderId="40" xfId="1837" applyFont="1" applyFill="1" applyBorder="1" applyAlignment="1">
      <alignment horizontal="center" vertical="center" wrapText="1"/>
    </xf>
    <xf numFmtId="0" fontId="22" fillId="0" borderId="50" xfId="1837" applyFont="1" applyFill="1" applyBorder="1" applyAlignment="1">
      <alignment horizontal="center" vertical="center" wrapText="1"/>
    </xf>
    <xf numFmtId="0" fontId="22" fillId="0" borderId="84" xfId="1837" applyFont="1" applyFill="1" applyBorder="1" applyAlignment="1">
      <alignment horizontal="center" vertical="center" wrapText="1"/>
    </xf>
    <xf numFmtId="0" fontId="22" fillId="0" borderId="92" xfId="1837" applyFont="1" applyFill="1" applyBorder="1" applyAlignment="1">
      <alignment horizontal="center" vertical="center" wrapText="1"/>
    </xf>
    <xf numFmtId="0" fontId="127" fillId="46" borderId="104" xfId="1837" applyFont="1" applyFill="1" applyBorder="1" applyAlignment="1">
      <alignment horizontal="center" vertical="center"/>
    </xf>
    <xf numFmtId="0" fontId="127" fillId="46" borderId="150" xfId="1837" applyFont="1" applyFill="1" applyBorder="1" applyAlignment="1">
      <alignment horizontal="center" vertical="center"/>
    </xf>
    <xf numFmtId="0" fontId="127" fillId="46" borderId="104" xfId="1837" applyFont="1" applyFill="1" applyBorder="1" applyAlignment="1">
      <alignment horizontal="center" vertical="center" wrapText="1"/>
    </xf>
    <xf numFmtId="0" fontId="127" fillId="46" borderId="105" xfId="1837" applyFont="1" applyFill="1" applyBorder="1" applyAlignment="1">
      <alignment horizontal="center" vertical="center" wrapText="1"/>
    </xf>
    <xf numFmtId="0" fontId="127" fillId="46" borderId="83" xfId="1837" applyFont="1" applyFill="1" applyBorder="1" applyAlignment="1">
      <alignment horizontal="center" vertical="center" wrapText="1"/>
    </xf>
    <xf numFmtId="0" fontId="22" fillId="41" borderId="159" xfId="1837" applyFont="1" applyFill="1" applyBorder="1" applyAlignment="1">
      <alignment horizontal="left" vertical="center" wrapText="1"/>
    </xf>
    <xf numFmtId="0" fontId="22" fillId="41" borderId="156" xfId="1837" applyFont="1" applyFill="1" applyBorder="1" applyAlignment="1">
      <alignment horizontal="left" vertical="center" wrapText="1"/>
    </xf>
    <xf numFmtId="0" fontId="22" fillId="41" borderId="63" xfId="1837" applyFont="1" applyFill="1" applyBorder="1" applyAlignment="1">
      <alignment horizontal="left" vertical="center" wrapText="1"/>
    </xf>
    <xf numFmtId="0" fontId="22" fillId="41" borderId="40" xfId="1837" applyFont="1" applyFill="1" applyBorder="1" applyAlignment="1">
      <alignment horizontal="left" vertical="center" wrapText="1"/>
    </xf>
    <xf numFmtId="0" fontId="4" fillId="41" borderId="63" xfId="1837" applyFill="1" applyBorder="1" applyAlignment="1">
      <alignment horizontal="center"/>
    </xf>
    <xf numFmtId="0" fontId="4" fillId="41" borderId="40" xfId="1837" applyFill="1" applyBorder="1" applyAlignment="1">
      <alignment horizontal="center"/>
    </xf>
    <xf numFmtId="0" fontId="22" fillId="41" borderId="153" xfId="1837" applyFont="1" applyFill="1" applyBorder="1" applyAlignment="1">
      <alignment horizontal="center" vertical="center"/>
    </xf>
    <xf numFmtId="0" fontId="22" fillId="41" borderId="154" xfId="1837" applyFont="1" applyFill="1" applyBorder="1" applyAlignment="1">
      <alignment horizontal="center" vertical="center"/>
    </xf>
    <xf numFmtId="0" fontId="4" fillId="41" borderId="94" xfId="1837" applyFill="1" applyBorder="1" applyAlignment="1">
      <alignment horizontal="center"/>
    </xf>
    <xf numFmtId="0" fontId="4" fillId="41" borderId="48" xfId="1837" applyFill="1" applyBorder="1" applyAlignment="1">
      <alignment horizontal="center"/>
    </xf>
    <xf numFmtId="0" fontId="22" fillId="0" borderId="142" xfId="1837" applyFont="1" applyFill="1" applyBorder="1" applyAlignment="1">
      <alignment horizontal="center" vertical="center" wrapText="1"/>
    </xf>
    <xf numFmtId="0" fontId="22" fillId="0" borderId="143" xfId="1837" applyFont="1" applyFill="1" applyBorder="1" applyAlignment="1">
      <alignment horizontal="center" vertical="center" wrapText="1"/>
    </xf>
    <xf numFmtId="0" fontId="22" fillId="0" borderId="152" xfId="1837" applyFont="1" applyFill="1" applyBorder="1" applyAlignment="1">
      <alignment horizontal="center" vertical="center" wrapText="1"/>
    </xf>
    <xf numFmtId="0" fontId="22" fillId="0" borderId="161" xfId="1837" applyFont="1" applyFill="1" applyBorder="1" applyAlignment="1">
      <alignment horizontal="center" vertical="center" wrapText="1"/>
    </xf>
    <xf numFmtId="0" fontId="4" fillId="0" borderId="156" xfId="1837" applyFill="1" applyBorder="1" applyAlignment="1">
      <alignment horizontal="center" vertical="center" wrapText="1"/>
    </xf>
    <xf numFmtId="0" fontId="4" fillId="0" borderId="157" xfId="1837" applyFill="1" applyBorder="1" applyAlignment="1">
      <alignment horizontal="center" vertical="center" wrapText="1"/>
    </xf>
    <xf numFmtId="0" fontId="22" fillId="41" borderId="139" xfId="1837" applyFont="1" applyFill="1" applyBorder="1" applyAlignment="1">
      <alignment horizontal="left" vertical="center" wrapText="1"/>
    </xf>
    <xf numFmtId="0" fontId="22" fillId="41" borderId="105" xfId="1837" applyFont="1" applyFill="1" applyBorder="1" applyAlignment="1">
      <alignment horizontal="left" vertical="center" wrapText="1"/>
    </xf>
    <xf numFmtId="0" fontId="22" fillId="41" borderId="83" xfId="1837" applyFont="1" applyFill="1" applyBorder="1" applyAlignment="1">
      <alignment horizontal="left" vertical="center" wrapText="1"/>
    </xf>
    <xf numFmtId="0" fontId="4" fillId="41" borderId="0" xfId="2067" applyFill="1" applyAlignment="1">
      <alignment horizontal="center" vertical="center" wrapText="1"/>
    </xf>
    <xf numFmtId="0" fontId="0" fillId="0" borderId="40" xfId="0" applyBorder="1" applyAlignment="1">
      <alignment horizontal="left" vertical="center" wrapText="1"/>
    </xf>
    <xf numFmtId="0" fontId="0" fillId="0" borderId="92" xfId="0" applyBorder="1" applyAlignment="1">
      <alignment horizontal="left" vertical="center" wrapText="1"/>
    </xf>
    <xf numFmtId="0" fontId="22" fillId="30" borderId="40" xfId="2067" applyFont="1" applyFill="1" applyBorder="1" applyAlignment="1">
      <alignment horizontal="center" vertical="center"/>
    </xf>
    <xf numFmtId="0" fontId="0" fillId="0" borderId="92" xfId="0" applyBorder="1" applyAlignment="1">
      <alignment horizontal="center" vertical="center"/>
    </xf>
    <xf numFmtId="0" fontId="22" fillId="0" borderId="156" xfId="0" applyFont="1" applyBorder="1" applyAlignment="1">
      <alignment horizontal="center" vertical="center"/>
    </xf>
    <xf numFmtId="0" fontId="22" fillId="0" borderId="157" xfId="0" applyFont="1" applyBorder="1" applyAlignment="1">
      <alignment horizontal="center" vertical="center"/>
    </xf>
    <xf numFmtId="0" fontId="22" fillId="30" borderId="40" xfId="2067" applyFont="1" applyFill="1" applyBorder="1" applyAlignment="1">
      <alignment horizontal="center" vertical="center" wrapText="1"/>
    </xf>
    <xf numFmtId="0" fontId="22" fillId="0" borderId="40" xfId="0" applyFont="1" applyBorder="1" applyAlignment="1">
      <alignment horizontal="left" vertical="center"/>
    </xf>
    <xf numFmtId="0" fontId="22" fillId="0" borderId="92" xfId="0" applyFont="1" applyBorder="1" applyAlignment="1">
      <alignment horizontal="left" vertical="center"/>
    </xf>
    <xf numFmtId="0" fontId="0" fillId="0" borderId="143" xfId="0" applyBorder="1" applyAlignment="1">
      <alignment horizontal="center" vertical="center"/>
    </xf>
    <xf numFmtId="0" fontId="0" fillId="0" borderId="152" xfId="0" applyBorder="1" applyAlignment="1">
      <alignment horizontal="center" vertical="center"/>
    </xf>
    <xf numFmtId="0" fontId="19" fillId="58" borderId="86" xfId="2067" applyFont="1" applyFill="1" applyBorder="1" applyAlignment="1">
      <alignment horizontal="center"/>
    </xf>
    <xf numFmtId="0" fontId="19" fillId="58" borderId="41" xfId="2067" applyFont="1" applyFill="1" applyBorder="1" applyAlignment="1">
      <alignment horizontal="center"/>
    </xf>
    <xf numFmtId="0" fontId="127" fillId="54" borderId="132" xfId="2067" applyFont="1" applyFill="1" applyBorder="1" applyAlignment="1">
      <alignment horizontal="center" vertical="center"/>
    </xf>
    <xf numFmtId="0" fontId="127" fillId="54" borderId="162" xfId="2067" applyFont="1" applyFill="1" applyBorder="1" applyAlignment="1">
      <alignment horizontal="center" vertical="center"/>
    </xf>
    <xf numFmtId="0" fontId="127" fillId="52" borderId="104" xfId="2067" applyFont="1" applyFill="1" applyBorder="1" applyAlignment="1">
      <alignment horizontal="center" vertical="center" wrapText="1"/>
    </xf>
    <xf numFmtId="0" fontId="127" fillId="52" borderId="105" xfId="2067" applyFont="1" applyFill="1" applyBorder="1" applyAlignment="1">
      <alignment horizontal="center" vertical="center" wrapText="1"/>
    </xf>
    <xf numFmtId="0" fontId="127" fillId="52" borderId="83" xfId="2067" applyFont="1" applyFill="1" applyBorder="1" applyAlignment="1">
      <alignment horizontal="center" vertical="center" wrapText="1"/>
    </xf>
    <xf numFmtId="0" fontId="4" fillId="57" borderId="57" xfId="2067" applyFill="1" applyBorder="1" applyAlignment="1">
      <alignment horizontal="center"/>
    </xf>
    <xf numFmtId="0" fontId="4" fillId="57" borderId="36" xfId="2067" applyFill="1" applyBorder="1" applyAlignment="1">
      <alignment horizontal="center"/>
    </xf>
    <xf numFmtId="0" fontId="121" fillId="56" borderId="132" xfId="2067" applyFont="1" applyFill="1" applyBorder="1" applyAlignment="1">
      <alignment horizontal="center" vertical="center" wrapText="1"/>
    </xf>
    <xf numFmtId="0" fontId="121" fillId="56" borderId="136" xfId="2067" applyFont="1" applyFill="1" applyBorder="1" applyAlignment="1">
      <alignment horizontal="center" vertical="center" wrapText="1"/>
    </xf>
    <xf numFmtId="0" fontId="121" fillId="56" borderId="133" xfId="2067" applyFont="1" applyFill="1" applyBorder="1" applyAlignment="1">
      <alignment horizontal="center" vertical="center" wrapText="1"/>
    </xf>
    <xf numFmtId="0" fontId="22" fillId="30" borderId="159" xfId="2067" applyFont="1" applyFill="1" applyBorder="1" applyAlignment="1">
      <alignment horizontal="center" vertical="center"/>
    </xf>
    <xf numFmtId="0" fontId="22" fillId="30" borderId="156" xfId="2067" applyFont="1" applyFill="1" applyBorder="1" applyAlignment="1">
      <alignment horizontal="center" vertical="center"/>
    </xf>
    <xf numFmtId="0" fontId="22" fillId="30" borderId="63" xfId="2067" applyFont="1" applyFill="1" applyBorder="1" applyAlignment="1">
      <alignment horizontal="center" vertical="center" wrapText="1"/>
    </xf>
    <xf numFmtId="0" fontId="22" fillId="30" borderId="63" xfId="2067" applyFont="1" applyFill="1" applyBorder="1" applyAlignment="1">
      <alignment horizontal="center" vertical="center"/>
    </xf>
    <xf numFmtId="0" fontId="22" fillId="30" borderId="142" xfId="2067" applyFont="1" applyFill="1" applyBorder="1" applyAlignment="1">
      <alignment horizontal="center" vertical="center"/>
    </xf>
    <xf numFmtId="0" fontId="22" fillId="30" borderId="143" xfId="2067" applyFont="1" applyFill="1" applyBorder="1" applyAlignment="1">
      <alignment horizontal="center" vertical="center"/>
    </xf>
    <xf numFmtId="0" fontId="127" fillId="56" borderId="89" xfId="2067" applyFont="1" applyFill="1" applyBorder="1" applyAlignment="1">
      <alignment horizontal="center" vertical="center" wrapText="1"/>
    </xf>
    <xf numFmtId="0" fontId="127" fillId="56" borderId="90" xfId="2067" applyFont="1" applyFill="1" applyBorder="1" applyAlignment="1">
      <alignment horizontal="center" vertical="center" wrapText="1"/>
    </xf>
    <xf numFmtId="0" fontId="127" fillId="56" borderId="91" xfId="2067" applyFont="1" applyFill="1" applyBorder="1" applyAlignment="1">
      <alignment horizontal="center" vertical="center" wrapText="1"/>
    </xf>
    <xf numFmtId="0" fontId="4" fillId="57" borderId="67" xfId="2067" applyFill="1" applyBorder="1" applyAlignment="1">
      <alignment horizontal="center"/>
    </xf>
    <xf numFmtId="0" fontId="4" fillId="57" borderId="93" xfId="2067" applyFill="1" applyBorder="1" applyAlignment="1">
      <alignment horizontal="center"/>
    </xf>
    <xf numFmtId="0" fontId="0" fillId="57" borderId="57" xfId="0" applyFill="1" applyBorder="1"/>
    <xf numFmtId="0" fontId="0" fillId="57" borderId="36" xfId="0" applyFill="1" applyBorder="1"/>
    <xf numFmtId="0" fontId="4" fillId="57" borderId="99" xfId="2067" applyFill="1" applyBorder="1" applyAlignment="1">
      <alignment horizontal="center"/>
    </xf>
    <xf numFmtId="0" fontId="4" fillId="57" borderId="51" xfId="2067" applyFill="1" applyBorder="1" applyAlignment="1">
      <alignment horizontal="center"/>
    </xf>
    <xf numFmtId="0" fontId="0" fillId="0" borderId="89" xfId="0" applyBorder="1" applyAlignment="1">
      <alignment horizontal="center" vertical="center"/>
    </xf>
    <xf numFmtId="0" fontId="0" fillId="0" borderId="90" xfId="0" applyBorder="1" applyAlignment="1">
      <alignment horizontal="center" vertical="center"/>
    </xf>
    <xf numFmtId="0" fontId="0" fillId="0" borderId="91" xfId="0" applyBorder="1" applyAlignment="1">
      <alignment horizontal="center" vertical="center"/>
    </xf>
    <xf numFmtId="0" fontId="121" fillId="56" borderId="57" xfId="2067" applyFont="1" applyFill="1" applyBorder="1" applyAlignment="1">
      <alignment horizontal="center" vertical="center" wrapText="1"/>
    </xf>
    <xf numFmtId="0" fontId="121" fillId="56" borderId="0" xfId="2067" applyFont="1" applyFill="1" applyAlignment="1">
      <alignment horizontal="center" vertical="center" wrapText="1"/>
    </xf>
    <xf numFmtId="0" fontId="121" fillId="56" borderId="88" xfId="2067" applyFont="1" applyFill="1" applyBorder="1" applyAlignment="1">
      <alignment horizontal="center" vertical="center" wrapText="1"/>
    </xf>
    <xf numFmtId="0" fontId="0" fillId="57" borderId="63" xfId="0" applyFill="1" applyBorder="1"/>
    <xf numFmtId="0" fontId="0" fillId="57" borderId="40" xfId="0" applyFill="1" applyBorder="1"/>
    <xf numFmtId="0" fontId="4" fillId="57" borderId="40" xfId="2067" applyFill="1" applyBorder="1" applyAlignment="1">
      <alignment horizontal="center"/>
    </xf>
    <xf numFmtId="0" fontId="4" fillId="57" borderId="50" xfId="2067" applyFill="1" applyBorder="1" applyAlignment="1">
      <alignment horizontal="center"/>
    </xf>
    <xf numFmtId="0" fontId="4" fillId="57" borderId="63" xfId="2067" applyFill="1" applyBorder="1" applyAlignment="1">
      <alignment horizontal="center"/>
    </xf>
    <xf numFmtId="0" fontId="0" fillId="0" borderId="104" xfId="0" applyBorder="1"/>
    <xf numFmtId="0" fontId="0" fillId="0" borderId="105" xfId="0" applyBorder="1"/>
    <xf numFmtId="0" fontId="0" fillId="0" borderId="83" xfId="0" applyBorder="1"/>
    <xf numFmtId="0" fontId="132" fillId="60" borderId="104" xfId="0" applyFont="1" applyFill="1" applyBorder="1" applyAlignment="1">
      <alignment horizontal="center" vertical="center"/>
    </xf>
    <xf numFmtId="0" fontId="132" fillId="60" borderId="105" xfId="0" applyFont="1" applyFill="1" applyBorder="1" applyAlignment="1">
      <alignment horizontal="center" vertical="center" wrapText="1"/>
    </xf>
    <xf numFmtId="0" fontId="132" fillId="60" borderId="83" xfId="0" applyFont="1" applyFill="1" applyBorder="1" applyAlignment="1">
      <alignment horizontal="center" vertical="center"/>
    </xf>
    <xf numFmtId="0" fontId="125" fillId="0" borderId="104" xfId="0" applyFont="1" applyBorder="1" applyAlignment="1">
      <alignment horizontal="center" vertical="center"/>
    </xf>
    <xf numFmtId="0" fontId="125" fillId="0" borderId="105" xfId="0" applyFont="1" applyBorder="1" applyAlignment="1">
      <alignment horizontal="center" vertical="center"/>
    </xf>
    <xf numFmtId="0" fontId="0" fillId="0" borderId="101" xfId="0" applyBorder="1" applyAlignment="1">
      <alignment horizontal="left" vertical="center" wrapText="1"/>
    </xf>
    <xf numFmtId="0" fontId="0" fillId="0" borderId="28" xfId="0" applyBorder="1" applyAlignment="1">
      <alignment horizontal="left" vertical="center" wrapText="1"/>
    </xf>
    <xf numFmtId="0" fontId="132" fillId="60" borderId="137" xfId="0" applyFont="1" applyFill="1" applyBorder="1" applyAlignment="1">
      <alignment horizontal="center" vertical="center"/>
    </xf>
    <xf numFmtId="0" fontId="132" fillId="60" borderId="147" xfId="0" applyFont="1" applyFill="1" applyBorder="1" applyAlignment="1">
      <alignment horizontal="center" vertical="center"/>
    </xf>
    <xf numFmtId="0" fontId="22" fillId="0" borderId="79" xfId="0" applyFont="1" applyBorder="1" applyAlignment="1">
      <alignment horizontal="left" vertical="center" wrapText="1"/>
    </xf>
    <xf numFmtId="0" fontId="22" fillId="0" borderId="74" xfId="0" applyFont="1" applyBorder="1" applyAlignment="1">
      <alignment horizontal="left" vertical="center" wrapText="1"/>
    </xf>
    <xf numFmtId="0" fontId="0" fillId="41" borderId="89" xfId="0" applyFill="1" applyBorder="1" applyAlignment="1">
      <alignment horizontal="center" vertical="center" wrapText="1"/>
    </xf>
    <xf numFmtId="0" fontId="0" fillId="41" borderId="90" xfId="0" applyFill="1" applyBorder="1" applyAlignment="1">
      <alignment horizontal="center" vertical="center" wrapText="1"/>
    </xf>
    <xf numFmtId="0" fontId="0" fillId="41" borderId="158" xfId="0" applyFill="1" applyBorder="1" applyAlignment="1">
      <alignment horizontal="center" vertical="center" wrapText="1"/>
    </xf>
    <xf numFmtId="0" fontId="30" fillId="49" borderId="104" xfId="2067" applyFont="1" applyFill="1" applyBorder="1" applyAlignment="1">
      <alignment horizontal="center" vertical="center" wrapText="1"/>
    </xf>
    <xf numFmtId="0" fontId="30" fillId="49" borderId="105" xfId="2067" applyFont="1" applyFill="1" applyBorder="1" applyAlignment="1">
      <alignment horizontal="center" vertical="center" wrapText="1"/>
    </xf>
    <xf numFmtId="0" fontId="30" fillId="49" borderId="83" xfId="2067" applyFont="1" applyFill="1" applyBorder="1" applyAlignment="1">
      <alignment horizontal="center" vertical="center" wrapText="1"/>
    </xf>
    <xf numFmtId="0" fontId="15" fillId="41" borderId="132" xfId="0" applyFont="1" applyFill="1" applyBorder="1" applyAlignment="1">
      <alignment horizontal="center" vertical="center"/>
    </xf>
    <xf numFmtId="0" fontId="15" fillId="41" borderId="136" xfId="0" applyFont="1" applyFill="1" applyBorder="1" applyAlignment="1">
      <alignment horizontal="center" vertical="center"/>
    </xf>
    <xf numFmtId="0" fontId="15" fillId="41" borderId="133" xfId="0" applyFont="1" applyFill="1" applyBorder="1" applyAlignment="1">
      <alignment horizontal="center" vertical="center"/>
    </xf>
    <xf numFmtId="0" fontId="119" fillId="42" borderId="47" xfId="2067" applyFont="1" applyFill="1" applyBorder="1" applyAlignment="1">
      <alignment horizontal="center" vertical="center" wrapText="1"/>
    </xf>
    <xf numFmtId="0" fontId="119" fillId="42" borderId="35" xfId="2067" applyFont="1" applyFill="1" applyBorder="1" applyAlignment="1">
      <alignment horizontal="center" vertical="center"/>
    </xf>
    <xf numFmtId="0" fontId="57" fillId="30" borderId="40" xfId="1837" applyFont="1" applyFill="1" applyBorder="1" applyAlignment="1">
      <alignment horizontal="center"/>
    </xf>
    <xf numFmtId="0" fontId="111" fillId="50" borderId="40" xfId="1837" applyFont="1" applyFill="1" applyBorder="1" applyAlignment="1">
      <alignment horizontal="center" vertical="center" wrapText="1"/>
    </xf>
    <xf numFmtId="0" fontId="29" fillId="41" borderId="47" xfId="1837" applyFont="1" applyFill="1" applyBorder="1" applyAlignment="1">
      <alignment horizontal="left" vertical="top" wrapText="1"/>
    </xf>
    <xf numFmtId="0" fontId="4" fillId="0" borderId="35" xfId="1837" applyBorder="1" applyAlignment="1">
      <alignment horizontal="left"/>
    </xf>
    <xf numFmtId="0" fontId="4" fillId="0" borderId="48" xfId="1837" applyBorder="1" applyAlignment="1">
      <alignment horizontal="left"/>
    </xf>
    <xf numFmtId="0" fontId="19" fillId="41" borderId="121" xfId="1837" applyFont="1" applyFill="1" applyBorder="1" applyAlignment="1">
      <alignment horizontal="left" vertical="center" wrapText="1"/>
    </xf>
    <xf numFmtId="0" fontId="19" fillId="41" borderId="35" xfId="1837" applyFont="1" applyFill="1" applyBorder="1" applyAlignment="1">
      <alignment horizontal="left" vertical="center" wrapText="1"/>
    </xf>
    <xf numFmtId="0" fontId="19" fillId="41" borderId="85" xfId="1837" applyFont="1" applyFill="1" applyBorder="1" applyAlignment="1">
      <alignment horizontal="left" vertical="center" wrapText="1"/>
    </xf>
    <xf numFmtId="0" fontId="27" fillId="41" borderId="28" xfId="1837" applyFont="1" applyFill="1" applyBorder="1" applyAlignment="1">
      <alignment horizontal="left" vertical="top" wrapText="1"/>
    </xf>
    <xf numFmtId="0" fontId="27" fillId="41" borderId="50" xfId="1837" applyFont="1" applyFill="1" applyBorder="1" applyAlignment="1">
      <alignment horizontal="left" vertical="top" wrapText="1"/>
    </xf>
    <xf numFmtId="0" fontId="29" fillId="41" borderId="28" xfId="1837" applyFont="1" applyFill="1" applyBorder="1" applyAlignment="1">
      <alignment horizontal="center" vertical="center" wrapText="1"/>
    </xf>
    <xf numFmtId="3" fontId="28" fillId="0" borderId="28" xfId="1837" applyNumberFormat="1" applyFont="1" applyFill="1" applyBorder="1" applyAlignment="1">
      <alignment horizontal="center" vertical="center"/>
    </xf>
    <xf numFmtId="3" fontId="28" fillId="0" borderId="50" xfId="1837" applyNumberFormat="1" applyFont="1" applyFill="1" applyBorder="1" applyAlignment="1">
      <alignment horizontal="center" vertical="center"/>
    </xf>
    <xf numFmtId="0" fontId="29" fillId="43" borderId="41" xfId="1837" applyFont="1" applyFill="1" applyBorder="1" applyAlignment="1">
      <alignment horizontal="center"/>
    </xf>
    <xf numFmtId="0" fontId="29" fillId="43" borderId="36" xfId="1837" applyFont="1" applyFill="1" applyBorder="1" applyAlignment="1">
      <alignment horizontal="center"/>
    </xf>
    <xf numFmtId="3" fontId="28" fillId="43" borderId="127" xfId="780" applyNumberFormat="1" applyFont="1" applyFill="1" applyBorder="1" applyAlignment="1">
      <alignment horizontal="center" vertical="top"/>
    </xf>
    <xf numFmtId="3" fontId="28" fillId="43" borderId="129" xfId="780" applyNumberFormat="1" applyFont="1" applyFill="1" applyBorder="1" applyAlignment="1">
      <alignment horizontal="center" vertical="top"/>
    </xf>
    <xf numFmtId="0" fontId="29" fillId="41" borderId="35" xfId="1837" applyFont="1" applyFill="1" applyBorder="1" applyAlignment="1">
      <alignment horizontal="left" vertical="top" wrapText="1"/>
    </xf>
    <xf numFmtId="0" fontId="29" fillId="41" borderId="48" xfId="1837" applyFont="1" applyFill="1" applyBorder="1" applyAlignment="1">
      <alignment horizontal="left" vertical="top" wrapText="1"/>
    </xf>
    <xf numFmtId="0" fontId="15" fillId="50" borderId="40" xfId="1837" applyFont="1" applyFill="1" applyBorder="1" applyAlignment="1">
      <alignment horizontal="left" vertical="top" wrapText="1"/>
    </xf>
    <xf numFmtId="0" fontId="4" fillId="0" borderId="47" xfId="1837" applyFill="1" applyBorder="1" applyAlignment="1">
      <alignment horizontal="left" vertical="top" wrapText="1"/>
    </xf>
    <xf numFmtId="0" fontId="4" fillId="0" borderId="35" xfId="1837" applyFill="1" applyBorder="1" applyAlignment="1">
      <alignment horizontal="left" vertical="top" wrapText="1"/>
    </xf>
    <xf numFmtId="0" fontId="4" fillId="0" borderId="48" xfId="1837" applyFill="1" applyBorder="1" applyAlignment="1">
      <alignment horizontal="left" vertical="top" wrapText="1"/>
    </xf>
    <xf numFmtId="0" fontId="31" fillId="30" borderId="40" xfId="1837" applyFont="1" applyFill="1" applyBorder="1" applyAlignment="1">
      <alignment horizontal="center"/>
    </xf>
    <xf numFmtId="0" fontId="26" fillId="41" borderId="130" xfId="1837" applyFont="1" applyFill="1" applyBorder="1" applyAlignment="1">
      <alignment horizontal="center" vertical="center" wrapText="1"/>
    </xf>
    <xf numFmtId="0" fontId="26" fillId="41" borderId="78" xfId="1837" applyFont="1" applyFill="1" applyBorder="1" applyAlignment="1">
      <alignment horizontal="center" vertical="center" wrapText="1"/>
    </xf>
    <xf numFmtId="0" fontId="58" fillId="41" borderId="41" xfId="1837" applyFont="1" applyFill="1" applyBorder="1" applyAlignment="1">
      <alignment horizontal="center" vertical="center" wrapText="1"/>
    </xf>
    <xf numFmtId="0" fontId="58" fillId="41" borderId="131" xfId="1837" applyFont="1" applyFill="1" applyBorder="1" applyAlignment="1">
      <alignment horizontal="center" vertical="center" wrapText="1"/>
    </xf>
    <xf numFmtId="0" fontId="28" fillId="43" borderId="86" xfId="1837" applyFont="1" applyFill="1" applyBorder="1" applyAlignment="1">
      <alignment horizontal="center" vertical="center"/>
    </xf>
    <xf numFmtId="0" fontId="28" fillId="43" borderId="93" xfId="1837" applyFont="1" applyFill="1" applyBorder="1" applyAlignment="1">
      <alignment horizontal="center" vertical="center"/>
    </xf>
    <xf numFmtId="0" fontId="16" fillId="41" borderId="121" xfId="1837" applyFont="1" applyFill="1" applyBorder="1" applyAlignment="1">
      <alignment horizontal="left" vertical="center" wrapText="1"/>
    </xf>
    <xf numFmtId="0" fontId="16" fillId="41" borderId="35" xfId="1837" applyFont="1" applyFill="1" applyBorder="1" applyAlignment="1">
      <alignment horizontal="left" vertical="center" wrapText="1"/>
    </xf>
    <xf numFmtId="0" fontId="16" fillId="41" borderId="85" xfId="1837" applyFont="1" applyFill="1" applyBorder="1" applyAlignment="1">
      <alignment horizontal="left" vertical="center" wrapText="1"/>
    </xf>
    <xf numFmtId="0" fontId="16" fillId="41" borderId="121" xfId="1837" applyFont="1" applyFill="1" applyBorder="1" applyAlignment="1">
      <alignment horizontal="left" vertical="top" wrapText="1"/>
    </xf>
    <xf numFmtId="0" fontId="16" fillId="41" borderId="35" xfId="1837" applyFont="1" applyFill="1" applyBorder="1" applyAlignment="1">
      <alignment horizontal="left" vertical="top" wrapText="1"/>
    </xf>
    <xf numFmtId="0" fontId="16" fillId="41" borderId="85" xfId="1837" applyFont="1" applyFill="1" applyBorder="1" applyAlignment="1">
      <alignment horizontal="left" vertical="top" wrapText="1"/>
    </xf>
    <xf numFmtId="0" fontId="111" fillId="50" borderId="47" xfId="1837" applyFont="1" applyFill="1" applyBorder="1" applyAlignment="1">
      <alignment horizontal="center" vertical="center" wrapText="1"/>
    </xf>
    <xf numFmtId="0" fontId="111" fillId="50" borderId="35" xfId="1837" applyFont="1" applyFill="1" applyBorder="1" applyAlignment="1">
      <alignment horizontal="center" vertical="center" wrapText="1"/>
    </xf>
    <xf numFmtId="0" fontId="111" fillId="50" borderId="48" xfId="1837" applyFont="1" applyFill="1" applyBorder="1" applyAlignment="1">
      <alignment horizontal="center" vertical="center" wrapText="1"/>
    </xf>
    <xf numFmtId="0" fontId="106" fillId="47" borderId="40" xfId="1837" applyFont="1" applyFill="1" applyBorder="1" applyAlignment="1">
      <alignment horizontal="center" vertical="center" wrapText="1"/>
    </xf>
    <xf numFmtId="0" fontId="4" fillId="41" borderId="47" xfId="1837" applyFill="1" applyBorder="1" applyAlignment="1">
      <alignment horizontal="left" vertical="top" wrapText="1"/>
    </xf>
    <xf numFmtId="0" fontId="4" fillId="41" borderId="35" xfId="1837" applyFill="1" applyBorder="1" applyAlignment="1">
      <alignment horizontal="left" vertical="top" wrapText="1"/>
    </xf>
    <xf numFmtId="0" fontId="4" fillId="41" borderId="48" xfId="1837" applyFill="1" applyBorder="1" applyAlignment="1">
      <alignment horizontal="left" vertical="top" wrapText="1"/>
    </xf>
    <xf numFmtId="0" fontId="29" fillId="43" borderId="40" xfId="1837" applyFont="1" applyFill="1" applyBorder="1" applyAlignment="1">
      <alignment horizontal="center" vertical="center" wrapText="1"/>
    </xf>
    <xf numFmtId="0" fontId="4" fillId="0" borderId="47" xfId="1837" applyFill="1" applyBorder="1" applyAlignment="1">
      <alignment horizontal="left" vertical="top"/>
    </xf>
    <xf numFmtId="0" fontId="4" fillId="0" borderId="35" xfId="1837" applyFill="1" applyBorder="1" applyAlignment="1">
      <alignment horizontal="left" vertical="top"/>
    </xf>
    <xf numFmtId="0" fontId="4" fillId="0" borderId="48" xfId="1837" applyFill="1" applyBorder="1" applyAlignment="1">
      <alignment horizontal="left" vertical="top"/>
    </xf>
    <xf numFmtId="0" fontId="22" fillId="41" borderId="47" xfId="1837" applyFont="1" applyFill="1" applyBorder="1" applyAlignment="1">
      <alignment horizontal="left" vertical="top" wrapText="1"/>
    </xf>
    <xf numFmtId="0" fontId="22" fillId="41" borderId="35" xfId="1837" applyFont="1" applyFill="1" applyBorder="1" applyAlignment="1">
      <alignment horizontal="left" vertical="top" wrapText="1"/>
    </xf>
    <xf numFmtId="0" fontId="22" fillId="41" borderId="48" xfId="1837" applyFont="1" applyFill="1" applyBorder="1" applyAlignment="1">
      <alignment horizontal="left" vertical="top" wrapText="1"/>
    </xf>
    <xf numFmtId="0" fontId="22" fillId="41" borderId="40" xfId="1837" applyFont="1" applyFill="1" applyBorder="1" applyAlignment="1">
      <alignment horizontal="center" vertical="top"/>
    </xf>
    <xf numFmtId="0" fontId="22" fillId="43" borderId="40" xfId="1837" applyFont="1" applyFill="1" applyBorder="1" applyAlignment="1">
      <alignment horizontal="center" vertical="top"/>
    </xf>
    <xf numFmtId="0" fontId="111" fillId="51" borderId="47" xfId="1837" applyFont="1" applyFill="1" applyBorder="1" applyAlignment="1">
      <alignment horizontal="center" vertical="center" wrapText="1"/>
    </xf>
    <xf numFmtId="0" fontId="111" fillId="51" borderId="35" xfId="1837" applyFont="1" applyFill="1" applyBorder="1" applyAlignment="1">
      <alignment horizontal="center" vertical="center" wrapText="1"/>
    </xf>
    <xf numFmtId="0" fontId="111" fillId="51" borderId="48" xfId="1837" applyFont="1" applyFill="1" applyBorder="1" applyAlignment="1">
      <alignment horizontal="center" vertical="center" wrapText="1"/>
    </xf>
    <xf numFmtId="0" fontId="4" fillId="43" borderId="47" xfId="1837" applyFill="1" applyBorder="1" applyAlignment="1">
      <alignment horizontal="center"/>
    </xf>
    <xf numFmtId="0" fontId="4" fillId="43" borderId="35" xfId="1837" applyFill="1" applyBorder="1" applyAlignment="1">
      <alignment horizontal="center"/>
    </xf>
    <xf numFmtId="0" fontId="4" fillId="43" borderId="48" xfId="1837" applyFill="1" applyBorder="1" applyAlignment="1">
      <alignment horizontal="center"/>
    </xf>
    <xf numFmtId="0" fontId="29" fillId="43" borderId="47" xfId="1837" applyFont="1" applyFill="1" applyBorder="1" applyAlignment="1">
      <alignment horizontal="center" vertical="center" wrapText="1"/>
    </xf>
    <xf numFmtId="0" fontId="29" fillId="43" borderId="48" xfId="1837" applyFont="1" applyFill="1" applyBorder="1" applyAlignment="1">
      <alignment horizontal="center" vertical="center" wrapText="1"/>
    </xf>
    <xf numFmtId="0" fontId="22" fillId="41" borderId="47" xfId="1837" applyFont="1" applyFill="1" applyBorder="1" applyAlignment="1">
      <alignment horizontal="center" vertical="center"/>
    </xf>
    <xf numFmtId="0" fontId="22" fillId="41" borderId="48" xfId="1837" applyFont="1" applyFill="1" applyBorder="1" applyAlignment="1">
      <alignment horizontal="center" vertical="center"/>
    </xf>
    <xf numFmtId="0" fontId="22" fillId="41" borderId="35" xfId="1837" applyFont="1" applyFill="1" applyBorder="1" applyAlignment="1">
      <alignment horizontal="center" vertical="center"/>
    </xf>
    <xf numFmtId="0" fontId="30" fillId="43" borderId="40" xfId="2059" applyFont="1" applyFill="1" applyBorder="1" applyAlignment="1">
      <alignment horizontal="left" vertical="center" wrapText="1"/>
    </xf>
    <xf numFmtId="0" fontId="49" fillId="48" borderId="121" xfId="2059" applyFont="1" applyFill="1" applyBorder="1" applyAlignment="1">
      <alignment horizontal="left" vertical="top" wrapText="1"/>
    </xf>
    <xf numFmtId="0" fontId="49" fillId="48" borderId="35" xfId="2059" applyFont="1" applyFill="1" applyBorder="1" applyAlignment="1">
      <alignment horizontal="left" vertical="top" wrapText="1"/>
    </xf>
    <xf numFmtId="0" fontId="49" fillId="48" borderId="85" xfId="2059" applyFont="1" applyFill="1" applyBorder="1" applyAlignment="1">
      <alignment horizontal="left" vertical="top" wrapText="1"/>
    </xf>
    <xf numFmtId="0" fontId="49" fillId="41" borderId="35" xfId="2059" applyFont="1" applyFill="1" applyBorder="1" applyAlignment="1">
      <alignment horizontal="left" vertical="top" wrapText="1"/>
    </xf>
    <xf numFmtId="0" fontId="49" fillId="41" borderId="85" xfId="2059" applyFont="1" applyFill="1" applyBorder="1" applyAlignment="1">
      <alignment horizontal="left" vertical="top" wrapText="1"/>
    </xf>
    <xf numFmtId="0" fontId="30" fillId="41" borderId="47" xfId="2059" applyFont="1" applyFill="1" applyBorder="1" applyAlignment="1">
      <alignment horizontal="center" vertical="center" wrapText="1"/>
    </xf>
    <xf numFmtId="0" fontId="30" fillId="41" borderId="85" xfId="2059" applyFont="1" applyFill="1" applyBorder="1" applyAlignment="1">
      <alignment horizontal="center" vertical="center" wrapText="1"/>
    </xf>
    <xf numFmtId="0" fontId="30" fillId="41" borderId="115" xfId="2059" applyFont="1" applyFill="1" applyBorder="1" applyAlignment="1">
      <alignment horizontal="left" vertical="center" wrapText="1"/>
    </xf>
    <xf numFmtId="0" fontId="30" fillId="41" borderId="116" xfId="2059" applyFont="1" applyFill="1" applyBorder="1" applyAlignment="1">
      <alignment horizontal="left" vertical="center" wrapText="1"/>
    </xf>
    <xf numFmtId="0" fontId="30" fillId="41" borderId="117" xfId="2059" applyFont="1" applyFill="1" applyBorder="1" applyAlignment="1">
      <alignment horizontal="left" vertical="center" wrapText="1"/>
    </xf>
    <xf numFmtId="0" fontId="30" fillId="41" borderId="112" xfId="2059" applyFont="1" applyFill="1" applyBorder="1" applyAlignment="1">
      <alignment horizontal="left" vertical="top" wrapText="1"/>
    </xf>
    <xf numFmtId="0" fontId="30" fillId="41" borderId="125" xfId="2059" applyFont="1" applyFill="1" applyBorder="1" applyAlignment="1">
      <alignment horizontal="left" vertical="top" wrapText="1"/>
    </xf>
    <xf numFmtId="0" fontId="30" fillId="41" borderId="126" xfId="2059" applyFont="1" applyFill="1" applyBorder="1" applyAlignment="1">
      <alignment horizontal="left" vertical="top" wrapText="1"/>
    </xf>
    <xf numFmtId="0" fontId="107" fillId="50" borderId="47" xfId="2059" applyFont="1" applyFill="1" applyBorder="1" applyAlignment="1">
      <alignment horizontal="center" vertical="center" wrapText="1"/>
    </xf>
    <xf numFmtId="0" fontId="107" fillId="50" borderId="35" xfId="2059" applyFont="1" applyFill="1" applyBorder="1" applyAlignment="1">
      <alignment horizontal="center" vertical="center" wrapText="1"/>
    </xf>
    <xf numFmtId="0" fontId="107" fillId="50" borderId="48" xfId="2059" applyFont="1" applyFill="1" applyBorder="1" applyAlignment="1">
      <alignment horizontal="center" vertical="center" wrapText="1"/>
    </xf>
    <xf numFmtId="0" fontId="30" fillId="43" borderId="47" xfId="2059" applyFont="1" applyFill="1" applyBorder="1" applyAlignment="1">
      <alignment horizontal="left" vertical="center" wrapText="1"/>
    </xf>
    <xf numFmtId="0" fontId="30" fillId="43" borderId="35" xfId="2059" applyFont="1" applyFill="1" applyBorder="1" applyAlignment="1">
      <alignment horizontal="left" vertical="center" wrapText="1"/>
    </xf>
    <xf numFmtId="0" fontId="30" fillId="43" borderId="48" xfId="2059" applyFont="1" applyFill="1" applyBorder="1" applyAlignment="1">
      <alignment horizontal="left" vertical="center" wrapText="1"/>
    </xf>
    <xf numFmtId="0" fontId="49" fillId="41" borderId="121" xfId="2059" applyFont="1" applyFill="1" applyBorder="1" applyAlignment="1">
      <alignment horizontal="left" vertical="top" wrapText="1"/>
    </xf>
    <xf numFmtId="0" fontId="49" fillId="41" borderId="55" xfId="2059" applyFont="1" applyFill="1" applyBorder="1" applyAlignment="1">
      <alignment horizontal="left" vertical="top" wrapText="1"/>
    </xf>
    <xf numFmtId="0" fontId="49" fillId="41" borderId="40" xfId="2059" applyFont="1" applyFill="1" applyBorder="1" applyAlignment="1">
      <alignment horizontal="left" vertical="top" wrapText="1"/>
    </xf>
    <xf numFmtId="0" fontId="49" fillId="41" borderId="54" xfId="2059" applyFont="1" applyFill="1" applyBorder="1" applyAlignment="1">
      <alignment horizontal="left" vertical="top" wrapText="1"/>
    </xf>
    <xf numFmtId="0" fontId="115" fillId="41" borderId="121" xfId="2059" applyFont="1" applyFill="1" applyBorder="1" applyAlignment="1">
      <alignment horizontal="left" vertical="top" wrapText="1"/>
    </xf>
    <xf numFmtId="0" fontId="115" fillId="41" borderId="35" xfId="2059" applyFont="1" applyFill="1" applyBorder="1" applyAlignment="1">
      <alignment horizontal="left" vertical="top" wrapText="1"/>
    </xf>
    <xf numFmtId="0" fontId="115" fillId="41" borderId="85" xfId="2059" applyFont="1" applyFill="1" applyBorder="1" applyAlignment="1">
      <alignment horizontal="left" vertical="top" wrapText="1"/>
    </xf>
    <xf numFmtId="0" fontId="30" fillId="41" borderId="55" xfId="2059" applyFont="1" applyFill="1" applyBorder="1" applyAlignment="1">
      <alignment horizontal="center" vertical="center" wrapText="1"/>
    </xf>
    <xf numFmtId="0" fontId="30" fillId="41" borderId="40" xfId="2059" applyFont="1" applyFill="1" applyBorder="1" applyAlignment="1">
      <alignment horizontal="center" vertical="center" wrapText="1"/>
    </xf>
    <xf numFmtId="0" fontId="30" fillId="41" borderId="54" xfId="2059" applyFont="1" applyFill="1" applyBorder="1" applyAlignment="1">
      <alignment horizontal="center" vertical="center" wrapText="1"/>
    </xf>
    <xf numFmtId="176" fontId="49" fillId="41" borderId="47" xfId="2059" applyNumberFormat="1" applyFont="1" applyFill="1" applyBorder="1" applyAlignment="1">
      <alignment horizontal="center" vertical="top" wrapText="1"/>
    </xf>
    <xf numFmtId="176" fontId="49" fillId="41" borderId="35" xfId="2059" applyNumberFormat="1" applyFont="1" applyFill="1" applyBorder="1" applyAlignment="1">
      <alignment horizontal="center" vertical="top" wrapText="1"/>
    </xf>
    <xf numFmtId="176" fontId="49" fillId="41" borderId="85" xfId="2059" applyNumberFormat="1" applyFont="1" applyFill="1" applyBorder="1" applyAlignment="1">
      <alignment horizontal="center" vertical="top" wrapText="1"/>
    </xf>
    <xf numFmtId="4" fontId="30" fillId="41" borderId="121" xfId="2059" applyNumberFormat="1" applyFont="1" applyFill="1" applyBorder="1" applyAlignment="1">
      <alignment horizontal="center" vertical="center"/>
    </xf>
    <xf numFmtId="4" fontId="30" fillId="41" borderId="35" xfId="2059" applyNumberFormat="1" applyFont="1" applyFill="1" applyBorder="1" applyAlignment="1">
      <alignment horizontal="center" vertical="center"/>
    </xf>
    <xf numFmtId="4" fontId="30" fillId="41" borderId="48" xfId="2059" applyNumberFormat="1" applyFont="1" applyFill="1" applyBorder="1" applyAlignment="1">
      <alignment horizontal="center" vertical="center"/>
    </xf>
    <xf numFmtId="0" fontId="107" fillId="44" borderId="40" xfId="2059" applyFont="1" applyFill="1" applyBorder="1" applyAlignment="1">
      <alignment horizontal="center" vertical="center" wrapText="1"/>
    </xf>
    <xf numFmtId="0" fontId="30" fillId="41" borderId="47" xfId="2059" applyFont="1" applyFill="1" applyBorder="1" applyAlignment="1">
      <alignment horizontal="center" vertical="center"/>
    </xf>
    <xf numFmtId="0" fontId="30" fillId="41" borderId="48" xfId="2059" applyFont="1" applyFill="1" applyBorder="1" applyAlignment="1">
      <alignment horizontal="center" vertical="center"/>
    </xf>
    <xf numFmtId="0" fontId="49" fillId="41" borderId="121" xfId="2059" applyFont="1" applyFill="1" applyBorder="1" applyAlignment="1">
      <alignment horizontal="left" vertical="center" wrapText="1"/>
    </xf>
    <xf numFmtId="176" fontId="30" fillId="41" borderId="47" xfId="2059" applyNumberFormat="1" applyFont="1" applyFill="1" applyBorder="1" applyAlignment="1">
      <alignment horizontal="left" vertical="top" wrapText="1"/>
    </xf>
    <xf numFmtId="176" fontId="30" fillId="41" borderId="48" xfId="2059" applyNumberFormat="1" applyFont="1" applyFill="1" applyBorder="1" applyAlignment="1">
      <alignment horizontal="left" vertical="top" wrapText="1"/>
    </xf>
    <xf numFmtId="189" fontId="49" fillId="43" borderId="79" xfId="2059" applyNumberFormat="1" applyFont="1" applyFill="1" applyBorder="1" applyAlignment="1">
      <alignment horizontal="center" vertical="center"/>
    </xf>
    <xf numFmtId="189" fontId="49" fillId="43" borderId="28" xfId="2059" applyNumberFormat="1" applyFont="1" applyFill="1" applyBorder="1" applyAlignment="1">
      <alignment horizontal="center" vertical="center"/>
    </xf>
    <xf numFmtId="189" fontId="49" fillId="43" borderId="50" xfId="2059" applyNumberFormat="1" applyFont="1" applyFill="1" applyBorder="1" applyAlignment="1">
      <alignment horizontal="center" vertical="center"/>
    </xf>
    <xf numFmtId="3" fontId="49" fillId="43" borderId="123" xfId="2059" applyNumberFormat="1" applyFont="1" applyFill="1" applyBorder="1" applyAlignment="1">
      <alignment horizontal="center" vertical="center"/>
    </xf>
    <xf numFmtId="3" fontId="49" fillId="43" borderId="124" xfId="2059" applyNumberFormat="1" applyFont="1" applyFill="1" applyBorder="1" applyAlignment="1">
      <alignment horizontal="center" vertical="center"/>
    </xf>
    <xf numFmtId="3" fontId="49" fillId="43" borderId="53" xfId="2059" applyNumberFormat="1" applyFont="1" applyFill="1" applyBorder="1" applyAlignment="1">
      <alignment horizontal="center" vertical="center"/>
    </xf>
    <xf numFmtId="0" fontId="107" fillId="41" borderId="112" xfId="2059" applyFont="1" applyFill="1" applyBorder="1" applyAlignment="1">
      <alignment horizontal="left" vertical="top" wrapText="1"/>
    </xf>
    <xf numFmtId="0" fontId="107" fillId="41" borderId="113" xfId="2059" applyFont="1" applyFill="1" applyBorder="1" applyAlignment="1">
      <alignment horizontal="left" vertical="top" wrapText="1"/>
    </xf>
    <xf numFmtId="0" fontId="107" fillId="41" borderId="114" xfId="2059" applyFont="1" applyFill="1" applyBorder="1" applyAlignment="1">
      <alignment horizontal="left" vertical="top" wrapText="1"/>
    </xf>
    <xf numFmtId="0" fontId="30" fillId="41" borderId="121" xfId="2059" applyFont="1" applyFill="1" applyBorder="1" applyAlignment="1">
      <alignment horizontal="left" vertical="top" wrapText="1"/>
    </xf>
    <xf numFmtId="0" fontId="30" fillId="41" borderId="35" xfId="2059" applyFont="1" applyFill="1" applyBorder="1" applyAlignment="1">
      <alignment horizontal="left" vertical="top" wrapText="1"/>
    </xf>
    <xf numFmtId="0" fontId="30" fillId="41" borderId="85" xfId="2059" applyFont="1" applyFill="1" applyBorder="1" applyAlignment="1">
      <alignment horizontal="left" vertical="top" wrapText="1"/>
    </xf>
    <xf numFmtId="0" fontId="30" fillId="41" borderId="115" xfId="2059" applyFont="1" applyFill="1" applyBorder="1" applyAlignment="1">
      <alignment horizontal="left" vertical="top" wrapText="1"/>
    </xf>
    <xf numFmtId="0" fontId="30" fillId="41" borderId="116" xfId="2059" applyFont="1" applyFill="1" applyBorder="1" applyAlignment="1">
      <alignment horizontal="left" vertical="top" wrapText="1"/>
    </xf>
    <xf numFmtId="0" fontId="30" fillId="41" borderId="117" xfId="2059" applyFont="1" applyFill="1" applyBorder="1" applyAlignment="1">
      <alignment horizontal="left" vertical="top" wrapText="1"/>
    </xf>
    <xf numFmtId="0" fontId="30" fillId="41" borderId="118" xfId="2059" applyFont="1" applyFill="1" applyBorder="1" applyAlignment="1">
      <alignment horizontal="left" vertical="top" wrapText="1"/>
    </xf>
    <xf numFmtId="0" fontId="30" fillId="41" borderId="119" xfId="2059" applyFont="1" applyFill="1" applyBorder="1" applyAlignment="1">
      <alignment horizontal="left" vertical="top" wrapText="1"/>
    </xf>
    <xf numFmtId="0" fontId="30" fillId="41" borderId="120" xfId="2059" applyFont="1" applyFill="1" applyBorder="1" applyAlignment="1">
      <alignment horizontal="left" vertical="top" wrapText="1"/>
    </xf>
    <xf numFmtId="0" fontId="107" fillId="43" borderId="40" xfId="2059" applyFont="1" applyFill="1" applyBorder="1" applyAlignment="1">
      <alignment horizontal="left" vertical="center" wrapText="1"/>
    </xf>
    <xf numFmtId="0" fontId="30" fillId="41" borderId="121" xfId="2059" applyFont="1" applyFill="1" applyBorder="1" applyAlignment="1">
      <alignment horizontal="left" vertical="center" wrapText="1"/>
    </xf>
    <xf numFmtId="0" fontId="49" fillId="41" borderId="35" xfId="2059" applyFont="1" applyFill="1" applyBorder="1" applyAlignment="1">
      <alignment horizontal="left" vertical="center" wrapText="1"/>
    </xf>
    <xf numFmtId="0" fontId="49" fillId="41" borderId="48" xfId="2059" applyFont="1" applyFill="1" applyBorder="1" applyAlignment="1">
      <alignment horizontal="left" vertical="center" wrapText="1"/>
    </xf>
    <xf numFmtId="0" fontId="49" fillId="43" borderId="47" xfId="2059" applyFont="1" applyFill="1" applyBorder="1" applyAlignment="1">
      <alignment horizontal="left" vertical="center" wrapText="1"/>
    </xf>
    <xf numFmtId="0" fontId="49" fillId="43" borderId="85" xfId="2059" applyFont="1" applyFill="1" applyBorder="1" applyAlignment="1">
      <alignment horizontal="left" vertical="center" wrapText="1"/>
    </xf>
    <xf numFmtId="0" fontId="30" fillId="41" borderId="35" xfId="2068" applyFont="1" applyFill="1" applyBorder="1" applyAlignment="1">
      <alignment horizontal="left" vertical="top" wrapText="1"/>
    </xf>
    <xf numFmtId="0" fontId="30" fillId="43" borderId="47" xfId="2059" applyFont="1" applyFill="1" applyBorder="1" applyAlignment="1">
      <alignment horizontal="center" vertical="center" wrapText="1"/>
    </xf>
    <xf numFmtId="0" fontId="30" fillId="43" borderId="85" xfId="2059" applyFont="1" applyFill="1" applyBorder="1" applyAlignment="1">
      <alignment horizontal="center" vertical="center" wrapText="1"/>
    </xf>
    <xf numFmtId="0" fontId="115" fillId="41" borderId="121" xfId="2059" applyFont="1" applyFill="1" applyBorder="1" applyAlignment="1">
      <alignment horizontal="center" vertical="center" wrapText="1"/>
    </xf>
    <xf numFmtId="0" fontId="115" fillId="41" borderId="35" xfId="2059" applyFont="1" applyFill="1" applyBorder="1" applyAlignment="1">
      <alignment horizontal="center" vertical="center" wrapText="1"/>
    </xf>
    <xf numFmtId="0" fontId="115" fillId="41" borderId="85" xfId="2059" applyFont="1" applyFill="1" applyBorder="1" applyAlignment="1">
      <alignment horizontal="center" vertical="center" wrapText="1"/>
    </xf>
    <xf numFmtId="0" fontId="49" fillId="41" borderId="47" xfId="2059" applyFont="1" applyFill="1" applyBorder="1" applyAlignment="1">
      <alignment horizontal="left" vertical="top" wrapText="1"/>
    </xf>
    <xf numFmtId="176" fontId="30" fillId="41" borderId="47" xfId="2059" applyNumberFormat="1" applyFont="1" applyFill="1" applyBorder="1" applyAlignment="1">
      <alignment horizontal="center" vertical="center" wrapText="1"/>
    </xf>
    <xf numFmtId="176" fontId="30" fillId="41" borderId="35" xfId="2059" applyNumberFormat="1" applyFont="1" applyFill="1" applyBorder="1" applyAlignment="1">
      <alignment horizontal="center" vertical="center" wrapText="1"/>
    </xf>
    <xf numFmtId="176" fontId="30" fillId="41" borderId="48" xfId="2059" applyNumberFormat="1" applyFont="1" applyFill="1" applyBorder="1" applyAlignment="1">
      <alignment horizontal="center" vertical="center" wrapText="1"/>
    </xf>
    <xf numFmtId="0" fontId="30" fillId="41" borderId="121" xfId="2059" applyFont="1" applyFill="1" applyBorder="1" applyAlignment="1">
      <alignment horizontal="center" vertical="center" wrapText="1"/>
    </xf>
    <xf numFmtId="0" fontId="30" fillId="41" borderId="35" xfId="2059" applyFont="1" applyFill="1" applyBorder="1" applyAlignment="1">
      <alignment horizontal="center" vertical="center" wrapText="1"/>
    </xf>
    <xf numFmtId="0" fontId="107" fillId="50" borderId="40" xfId="2059" applyFont="1" applyFill="1" applyBorder="1" applyAlignment="1">
      <alignment horizontal="center" vertical="center" wrapText="1"/>
    </xf>
    <xf numFmtId="0" fontId="107" fillId="41" borderId="122" xfId="2059" applyFont="1" applyFill="1" applyBorder="1" applyAlignment="1">
      <alignment horizontal="center" vertical="center" wrapText="1"/>
    </xf>
    <xf numFmtId="0" fontId="107" fillId="41" borderId="77" xfId="2059" applyFont="1" applyFill="1" applyBorder="1" applyAlignment="1">
      <alignment horizontal="center" vertical="center" wrapText="1"/>
    </xf>
    <xf numFmtId="189" fontId="30" fillId="43" borderId="79" xfId="2059" applyNumberFormat="1" applyFont="1" applyFill="1" applyBorder="1" applyAlignment="1">
      <alignment horizontal="center" vertical="center"/>
    </xf>
    <xf numFmtId="189" fontId="30" fillId="43" borderId="28" xfId="2059" applyNumberFormat="1" applyFont="1" applyFill="1" applyBorder="1" applyAlignment="1">
      <alignment horizontal="center" vertical="center"/>
    </xf>
    <xf numFmtId="189" fontId="30" fillId="43" borderId="50" xfId="2059" applyNumberFormat="1" applyFont="1" applyFill="1" applyBorder="1" applyAlignment="1">
      <alignment horizontal="center" vertical="center"/>
    </xf>
    <xf numFmtId="3" fontId="30" fillId="43" borderId="123" xfId="2059" applyNumberFormat="1" applyFont="1" applyFill="1" applyBorder="1" applyAlignment="1">
      <alignment horizontal="center" vertical="center"/>
    </xf>
    <xf numFmtId="3" fontId="30" fillId="43" borderId="124" xfId="2059" applyNumberFormat="1" applyFont="1" applyFill="1" applyBorder="1" applyAlignment="1">
      <alignment horizontal="center" vertical="center"/>
    </xf>
    <xf numFmtId="3" fontId="30" fillId="43" borderId="53" xfId="2059" applyNumberFormat="1" applyFont="1" applyFill="1" applyBorder="1" applyAlignment="1">
      <alignment horizontal="center" vertical="center"/>
    </xf>
    <xf numFmtId="0" fontId="30" fillId="48" borderId="55" xfId="2059" applyFont="1" applyFill="1" applyBorder="1" applyAlignment="1">
      <alignment horizontal="left" vertical="top" wrapText="1"/>
    </xf>
    <xf numFmtId="0" fontId="49" fillId="48" borderId="40" xfId="2059" applyFont="1" applyFill="1" applyBorder="1" applyAlignment="1">
      <alignment horizontal="left" vertical="top" wrapText="1"/>
    </xf>
    <xf numFmtId="0" fontId="49" fillId="48" borderId="47" xfId="2059" applyFont="1" applyFill="1" applyBorder="1" applyAlignment="1">
      <alignment horizontal="center" vertical="center" wrapText="1"/>
    </xf>
    <xf numFmtId="0" fontId="49" fillId="48" borderId="85" xfId="2059" applyFont="1" applyFill="1" applyBorder="1" applyAlignment="1">
      <alignment horizontal="center" vertical="center" wrapText="1"/>
    </xf>
    <xf numFmtId="0" fontId="30" fillId="48" borderId="121" xfId="2059" applyFont="1" applyFill="1" applyBorder="1" applyAlignment="1">
      <alignment horizontal="left" vertical="top" wrapText="1"/>
    </xf>
    <xf numFmtId="0" fontId="30" fillId="48" borderId="35" xfId="2059" applyFont="1" applyFill="1" applyBorder="1" applyAlignment="1">
      <alignment horizontal="left" vertical="top" wrapText="1"/>
    </xf>
    <xf numFmtId="0" fontId="30" fillId="48" borderId="85" xfId="2059" applyFont="1" applyFill="1" applyBorder="1" applyAlignment="1">
      <alignment horizontal="left" vertical="top" wrapText="1"/>
    </xf>
    <xf numFmtId="0" fontId="30" fillId="41" borderId="122" xfId="2059" applyFont="1" applyFill="1" applyBorder="1" applyAlignment="1">
      <alignment horizontal="center" vertical="center" wrapText="1"/>
    </xf>
    <xf numFmtId="0" fontId="30" fillId="41" borderId="77" xfId="2059" applyFont="1" applyFill="1" applyBorder="1" applyAlignment="1">
      <alignment horizontal="center" vertical="center" wrapText="1"/>
    </xf>
    <xf numFmtId="4" fontId="30" fillId="43" borderId="79" xfId="2059" applyNumberFormat="1" applyFont="1" applyFill="1" applyBorder="1" applyAlignment="1">
      <alignment horizontal="center" vertical="center"/>
    </xf>
    <xf numFmtId="4" fontId="30" fillId="43" borderId="28" xfId="2059" applyNumberFormat="1" applyFont="1" applyFill="1" applyBorder="1" applyAlignment="1">
      <alignment horizontal="center" vertical="center"/>
    </xf>
    <xf numFmtId="4" fontId="30" fillId="43" borderId="50" xfId="2059" applyNumberFormat="1" applyFont="1" applyFill="1" applyBorder="1" applyAlignment="1">
      <alignment horizontal="center" vertical="center"/>
    </xf>
    <xf numFmtId="187" fontId="4" fillId="0" borderId="0" xfId="780" applyNumberFormat="1" applyAlignment="1">
      <alignment horizontal="center" wrapText="1"/>
    </xf>
    <xf numFmtId="0" fontId="22" fillId="41" borderId="0" xfId="1659" applyFont="1" applyFill="1" applyAlignment="1">
      <alignment horizontal="center" vertical="center" wrapText="1"/>
    </xf>
    <xf numFmtId="0" fontId="52" fillId="41" borderId="57" xfId="0" applyFont="1" applyFill="1" applyBorder="1" applyAlignment="1">
      <alignment horizontal="center"/>
    </xf>
    <xf numFmtId="0" fontId="52" fillId="41" borderId="0" xfId="0" applyFont="1" applyFill="1" applyBorder="1" applyAlignment="1">
      <alignment horizontal="center"/>
    </xf>
    <xf numFmtId="0" fontId="52" fillId="41" borderId="88" xfId="0" applyFont="1" applyFill="1" applyBorder="1" applyAlignment="1">
      <alignment horizontal="center"/>
    </xf>
    <xf numFmtId="0" fontId="52" fillId="41" borderId="57" xfId="1659" applyFont="1" applyFill="1" applyBorder="1" applyAlignment="1">
      <alignment horizontal="center" vertical="center" wrapText="1"/>
    </xf>
    <xf numFmtId="0" fontId="52" fillId="41" borderId="0" xfId="1659" applyFont="1" applyFill="1" applyAlignment="1">
      <alignment horizontal="center" vertical="center" wrapText="1"/>
    </xf>
    <xf numFmtId="0" fontId="52" fillId="41" borderId="88" xfId="1659" applyFont="1" applyFill="1" applyBorder="1" applyAlignment="1">
      <alignment horizontal="center" vertical="center" wrapText="1"/>
    </xf>
    <xf numFmtId="0" fontId="0" fillId="57" borderId="0" xfId="0" applyFill="1" applyBorder="1"/>
    <xf numFmtId="0" fontId="0" fillId="57" borderId="88" xfId="0" applyFill="1" applyBorder="1"/>
    <xf numFmtId="0" fontId="0" fillId="0" borderId="57" xfId="0" applyBorder="1"/>
    <xf numFmtId="0" fontId="0" fillId="0" borderId="0" xfId="0" applyBorder="1"/>
    <xf numFmtId="0" fontId="0" fillId="0" borderId="88" xfId="0" applyBorder="1"/>
    <xf numFmtId="0" fontId="93" fillId="53" borderId="94" xfId="1659" applyFont="1" applyFill="1" applyBorder="1" applyAlignment="1">
      <alignment horizontal="center" vertical="center" wrapText="1"/>
    </xf>
    <xf numFmtId="0" fontId="93" fillId="53" borderId="35" xfId="1659" applyFont="1" applyFill="1" applyBorder="1" applyAlignment="1">
      <alignment horizontal="center" vertical="center" wrapText="1"/>
    </xf>
    <xf numFmtId="0" fontId="93" fillId="53" borderId="95" xfId="1659" applyFont="1" applyFill="1" applyBorder="1" applyAlignment="1">
      <alignment horizontal="center" vertical="center" wrapText="1"/>
    </xf>
  </cellXfs>
  <cellStyles count="2129">
    <cellStyle name="_070412 CVC  Poliza de Autos y Motos sin Primas Previsora 2007 2008 " xfId="4" xr:uid="{00000000-0005-0000-0000-000003000000}"/>
    <cellStyle name="_070412 CVC  Poliza de Autos y Motos sin Primas Previsora 2007 2008  2" xfId="5" xr:uid="{00000000-0005-0000-0000-000004000000}"/>
    <cellStyle name="_070412 CVC  Poliza de Autos y Motos sin Primas Previsora 2007 2008  2 2" xfId="6" xr:uid="{00000000-0005-0000-0000-000005000000}"/>
    <cellStyle name="_Anexo __  RCSP Condiciones Obligatorias" xfId="7" xr:uid="{00000000-0005-0000-0000-000006000000}"/>
    <cellStyle name="_Anexo __ Autos Condiciones Obligatorias" xfId="8" xr:uid="{00000000-0005-0000-0000-000007000000}"/>
    <cellStyle name="_Anexo __ Manejo Condiciones Obligatorias" xfId="9" xr:uid="{00000000-0005-0000-0000-000008000000}"/>
    <cellStyle name="_Anexo 1 Habilitantes" xfId="10" xr:uid="{00000000-0005-0000-0000-000009000000}"/>
    <cellStyle name="_Anexo 2 Condiciones Obligatorias" xfId="11" xr:uid="{00000000-0005-0000-0000-00000A000000}"/>
    <cellStyle name="_EVALUACION TECNICA METROVIVIENDA 2010" xfId="12" xr:uid="{00000000-0005-0000-0000-00000B000000}"/>
    <cellStyle name="_EVALUACION TECNICA METROVIVIENDA 2010_INFORME DE EVALUACION TECNICO PRELIMINAR AJUSTADO" xfId="13" xr:uid="{00000000-0005-0000-0000-00000C000000}"/>
    <cellStyle name="_Formato slips estándar" xfId="14" xr:uid="{00000000-0005-0000-0000-00000D000000}"/>
    <cellStyle name="_Formato slips estándar_Adenda Grupo 2 COMP MC" xfId="15" xr:uid="{00000000-0005-0000-0000-00000E000000}"/>
    <cellStyle name="_Formato slips estándar_Adenda Grupo 2 COMP MCano" xfId="16" xr:uid="{00000000-0005-0000-0000-00000F000000}"/>
    <cellStyle name="_Formato slips estándar_Condiciones Complementarias TRDM" xfId="17" xr:uid="{00000000-0005-0000-0000-000010000000}"/>
    <cellStyle name="_Formato slips estándar_Condiciones Complementarias V7-1-10" xfId="18" xr:uid="{00000000-0005-0000-0000-000011000000}"/>
    <cellStyle name="_Formato slips estándar_SlipTecnico Grupo EEB - D&amp;O 6ene10" xfId="19" xr:uid="{00000000-0005-0000-0000-000012000000}"/>
    <cellStyle name="_Grupo 1 COMPL. V Adenda F" xfId="20" xr:uid="{00000000-0005-0000-0000-000013000000}"/>
    <cellStyle name="_Slip habilitantes DM (Secretaría)" xfId="21" xr:uid="{00000000-0005-0000-0000-000014000000}"/>
    <cellStyle name="_Slip habilitantes DM (Secretaría)_Adenda Grupo 2 COMP MC" xfId="22" xr:uid="{00000000-0005-0000-0000-000015000000}"/>
    <cellStyle name="_Slip habilitantes DM (Secretaría)_Adenda Grupo 2 COMP MCano" xfId="23" xr:uid="{00000000-0005-0000-0000-000016000000}"/>
    <cellStyle name="_Slip habilitantes DM (Secretaría)_Condiciones Complementarias TRDM" xfId="24" xr:uid="{00000000-0005-0000-0000-000017000000}"/>
    <cellStyle name="_Slip habilitantes DM (Secretaría)_Condiciones Complementarias V7-1-10" xfId="25" xr:uid="{00000000-0005-0000-0000-000018000000}"/>
    <cellStyle name="_Slip habilitantes DM (Secretaría)_SlipTecnico Grupo EEB - D&amp;O 6ene10" xfId="26" xr:uid="{00000000-0005-0000-0000-000019000000}"/>
    <cellStyle name="_SLIP RCSP NUEVAS CONDICIONES" xfId="27" xr:uid="{00000000-0005-0000-0000-00001A000000}"/>
    <cellStyle name="_SLIP RCSP NUEVAS CONDICIONES_Adenda Grupo 2 COMP MC" xfId="28" xr:uid="{00000000-0005-0000-0000-00001B000000}"/>
    <cellStyle name="_SLIP RCSP NUEVAS CONDICIONES_Adenda Grupo 2 COMP MCano" xfId="29" xr:uid="{00000000-0005-0000-0000-00001C000000}"/>
    <cellStyle name="_SLIP RCSP NUEVAS CONDICIONES_Condiciones Complementarias TRDM" xfId="30" xr:uid="{00000000-0005-0000-0000-00001D000000}"/>
    <cellStyle name="_SLIP RCSP NUEVAS CONDICIONES_Condiciones Complementarias V7-1-10" xfId="31" xr:uid="{00000000-0005-0000-0000-00001E000000}"/>
    <cellStyle name="_SLIP RCSP NUEVAS CONDICIONES_SlipTecnico Grupo EEB - D&amp;O 6ene10" xfId="32" xr:uid="{00000000-0005-0000-0000-00001F000000}"/>
    <cellStyle name="_Slips RCSP (habilitantes) Secretaría" xfId="33" xr:uid="{00000000-0005-0000-0000-000020000000}"/>
    <cellStyle name="_Slips RCSP (habilitantes) Secretaría_Adenda Grupo 2 COMP MC" xfId="34" xr:uid="{00000000-0005-0000-0000-000021000000}"/>
    <cellStyle name="_Slips RCSP (habilitantes) Secretaría_Adenda Grupo 2 COMP MCano" xfId="35" xr:uid="{00000000-0005-0000-0000-000022000000}"/>
    <cellStyle name="_Slips RCSP (habilitantes) Secretaría_Condiciones Complementarias TRDM" xfId="36" xr:uid="{00000000-0005-0000-0000-000023000000}"/>
    <cellStyle name="_Slips RCSP (habilitantes) Secretaría_Condiciones Complementarias V7-1-10" xfId="37" xr:uid="{00000000-0005-0000-0000-000024000000}"/>
    <cellStyle name="_Slips RCSP (habilitantes) Secretaría_SlipTecnico Grupo EEB - D&amp;O 6ene10" xfId="38" xr:uid="{00000000-0005-0000-0000-000025000000}"/>
    <cellStyle name="_Terminos Solicitados." xfId="39" xr:uid="{00000000-0005-0000-0000-000026000000}"/>
    <cellStyle name="%" xfId="1" xr:uid="{00000000-0005-0000-0000-000000000000}"/>
    <cellStyle name="% 2" xfId="2" xr:uid="{00000000-0005-0000-0000-000001000000}"/>
    <cellStyle name="% 2 2" xfId="3" xr:uid="{00000000-0005-0000-0000-000002000000}"/>
    <cellStyle name="20% - Accent1" xfId="40" xr:uid="{00000000-0005-0000-0000-000027000000}"/>
    <cellStyle name="20% - Accent2" xfId="41" xr:uid="{00000000-0005-0000-0000-000028000000}"/>
    <cellStyle name="20% - Accent3" xfId="42" xr:uid="{00000000-0005-0000-0000-000029000000}"/>
    <cellStyle name="20% - Accent4" xfId="43" xr:uid="{00000000-0005-0000-0000-00002A000000}"/>
    <cellStyle name="20% - Accent5" xfId="44" xr:uid="{00000000-0005-0000-0000-00002B000000}"/>
    <cellStyle name="20% - Accent6" xfId="45" xr:uid="{00000000-0005-0000-0000-00002C000000}"/>
    <cellStyle name="20% - Énfasis1 2" xfId="46" xr:uid="{00000000-0005-0000-0000-00002D000000}"/>
    <cellStyle name="20% - Énfasis1 2 2" xfId="47" xr:uid="{00000000-0005-0000-0000-00002E000000}"/>
    <cellStyle name="20% - Énfasis1 2 2 2" xfId="48" xr:uid="{00000000-0005-0000-0000-00002F000000}"/>
    <cellStyle name="20% - Énfasis1 2 3" xfId="49" xr:uid="{00000000-0005-0000-0000-000030000000}"/>
    <cellStyle name="20% - Énfasis1 3" xfId="50" xr:uid="{00000000-0005-0000-0000-000031000000}"/>
    <cellStyle name="20% - Énfasis1 3 2" xfId="51" xr:uid="{00000000-0005-0000-0000-000032000000}"/>
    <cellStyle name="20% - Énfasis1 4" xfId="52" xr:uid="{00000000-0005-0000-0000-000033000000}"/>
    <cellStyle name="20% - Énfasis2 2" xfId="53" xr:uid="{00000000-0005-0000-0000-000034000000}"/>
    <cellStyle name="20% - Énfasis2 2 2" xfId="54" xr:uid="{00000000-0005-0000-0000-000035000000}"/>
    <cellStyle name="20% - Énfasis2 2 2 2" xfId="55" xr:uid="{00000000-0005-0000-0000-000036000000}"/>
    <cellStyle name="20% - Énfasis2 2 3" xfId="56" xr:uid="{00000000-0005-0000-0000-000037000000}"/>
    <cellStyle name="20% - Énfasis2 3" xfId="57" xr:uid="{00000000-0005-0000-0000-000038000000}"/>
    <cellStyle name="20% - Énfasis2 3 2" xfId="58" xr:uid="{00000000-0005-0000-0000-000039000000}"/>
    <cellStyle name="20% - Énfasis2 4" xfId="59" xr:uid="{00000000-0005-0000-0000-00003A000000}"/>
    <cellStyle name="20% - Énfasis3 2" xfId="60" xr:uid="{00000000-0005-0000-0000-00003B000000}"/>
    <cellStyle name="20% - Énfasis3 2 2" xfId="61" xr:uid="{00000000-0005-0000-0000-00003C000000}"/>
    <cellStyle name="20% - Énfasis3 2 2 2" xfId="62" xr:uid="{00000000-0005-0000-0000-00003D000000}"/>
    <cellStyle name="20% - Énfasis3 2 3" xfId="63" xr:uid="{00000000-0005-0000-0000-00003E000000}"/>
    <cellStyle name="20% - Énfasis3 3" xfId="64" xr:uid="{00000000-0005-0000-0000-00003F000000}"/>
    <cellStyle name="20% - Énfasis3 3 2" xfId="65" xr:uid="{00000000-0005-0000-0000-000040000000}"/>
    <cellStyle name="20% - Énfasis3 4" xfId="66" xr:uid="{00000000-0005-0000-0000-000041000000}"/>
    <cellStyle name="20% - Énfasis4 2" xfId="67" xr:uid="{00000000-0005-0000-0000-000042000000}"/>
    <cellStyle name="20% - Énfasis4 2 2" xfId="68" xr:uid="{00000000-0005-0000-0000-000043000000}"/>
    <cellStyle name="20% - Énfasis4 2 2 2" xfId="69" xr:uid="{00000000-0005-0000-0000-000044000000}"/>
    <cellStyle name="20% - Énfasis4 2 3" xfId="70" xr:uid="{00000000-0005-0000-0000-000045000000}"/>
    <cellStyle name="20% - Énfasis4 3" xfId="71" xr:uid="{00000000-0005-0000-0000-000046000000}"/>
    <cellStyle name="20% - Énfasis4 3 2" xfId="72" xr:uid="{00000000-0005-0000-0000-000047000000}"/>
    <cellStyle name="20% - Énfasis4 4" xfId="73" xr:uid="{00000000-0005-0000-0000-000048000000}"/>
    <cellStyle name="20% - Énfasis5 2" xfId="74" xr:uid="{00000000-0005-0000-0000-000049000000}"/>
    <cellStyle name="20% - Énfasis5 2 2" xfId="75" xr:uid="{00000000-0005-0000-0000-00004A000000}"/>
    <cellStyle name="20% - Énfasis5 2 2 2" xfId="76" xr:uid="{00000000-0005-0000-0000-00004B000000}"/>
    <cellStyle name="20% - Énfasis5 2 3" xfId="77" xr:uid="{00000000-0005-0000-0000-00004C000000}"/>
    <cellStyle name="20% - Énfasis5 3" xfId="78" xr:uid="{00000000-0005-0000-0000-00004D000000}"/>
    <cellStyle name="20% - Énfasis5 3 2" xfId="79" xr:uid="{00000000-0005-0000-0000-00004E000000}"/>
    <cellStyle name="20% - Énfasis5 4" xfId="80" xr:uid="{00000000-0005-0000-0000-00004F000000}"/>
    <cellStyle name="20% - Énfasis6 2" xfId="81" xr:uid="{00000000-0005-0000-0000-000050000000}"/>
    <cellStyle name="20% - Énfasis6 2 2" xfId="82" xr:uid="{00000000-0005-0000-0000-000051000000}"/>
    <cellStyle name="20% - Énfasis6 2 2 2" xfId="83" xr:uid="{00000000-0005-0000-0000-000052000000}"/>
    <cellStyle name="20% - Énfasis6 2 3" xfId="84" xr:uid="{00000000-0005-0000-0000-000053000000}"/>
    <cellStyle name="20% - Énfasis6 3" xfId="85" xr:uid="{00000000-0005-0000-0000-000054000000}"/>
    <cellStyle name="20% - Énfasis6 3 2" xfId="86" xr:uid="{00000000-0005-0000-0000-000055000000}"/>
    <cellStyle name="20% - Énfasis6 4" xfId="87" xr:uid="{00000000-0005-0000-0000-000056000000}"/>
    <cellStyle name="40% - Accent1" xfId="88" xr:uid="{00000000-0005-0000-0000-000057000000}"/>
    <cellStyle name="40% - Accent2" xfId="89" xr:uid="{00000000-0005-0000-0000-000058000000}"/>
    <cellStyle name="40% - Accent3" xfId="90" xr:uid="{00000000-0005-0000-0000-000059000000}"/>
    <cellStyle name="40% - Accent4" xfId="91" xr:uid="{00000000-0005-0000-0000-00005A000000}"/>
    <cellStyle name="40% - Accent5" xfId="92" xr:uid="{00000000-0005-0000-0000-00005B000000}"/>
    <cellStyle name="40% - Accent6" xfId="93" xr:uid="{00000000-0005-0000-0000-00005C000000}"/>
    <cellStyle name="40% - Énfasis1 2" xfId="94" xr:uid="{00000000-0005-0000-0000-00005D000000}"/>
    <cellStyle name="40% - Énfasis1 2 2" xfId="95" xr:uid="{00000000-0005-0000-0000-00005E000000}"/>
    <cellStyle name="40% - Énfasis1 2 2 2" xfId="96" xr:uid="{00000000-0005-0000-0000-00005F000000}"/>
    <cellStyle name="40% - Énfasis1 2 3" xfId="97" xr:uid="{00000000-0005-0000-0000-000060000000}"/>
    <cellStyle name="40% - Énfasis1 3" xfId="98" xr:uid="{00000000-0005-0000-0000-000061000000}"/>
    <cellStyle name="40% - Énfasis1 3 2" xfId="99" xr:uid="{00000000-0005-0000-0000-000062000000}"/>
    <cellStyle name="40% - Énfasis1 4" xfId="100" xr:uid="{00000000-0005-0000-0000-000063000000}"/>
    <cellStyle name="40% - Énfasis2 2" xfId="101" xr:uid="{00000000-0005-0000-0000-000064000000}"/>
    <cellStyle name="40% - Énfasis2 2 2" xfId="102" xr:uid="{00000000-0005-0000-0000-000065000000}"/>
    <cellStyle name="40% - Énfasis2 2 2 2" xfId="103" xr:uid="{00000000-0005-0000-0000-000066000000}"/>
    <cellStyle name="40% - Énfasis2 2 3" xfId="104" xr:uid="{00000000-0005-0000-0000-000067000000}"/>
    <cellStyle name="40% - Énfasis2 3" xfId="105" xr:uid="{00000000-0005-0000-0000-000068000000}"/>
    <cellStyle name="40% - Énfasis2 3 2" xfId="106" xr:uid="{00000000-0005-0000-0000-000069000000}"/>
    <cellStyle name="40% - Énfasis2 4" xfId="107" xr:uid="{00000000-0005-0000-0000-00006A000000}"/>
    <cellStyle name="40% - Énfasis3 2" xfId="108" xr:uid="{00000000-0005-0000-0000-00006B000000}"/>
    <cellStyle name="40% - Énfasis3 2 2" xfId="109" xr:uid="{00000000-0005-0000-0000-00006C000000}"/>
    <cellStyle name="40% - Énfasis3 2 2 2" xfId="110" xr:uid="{00000000-0005-0000-0000-00006D000000}"/>
    <cellStyle name="40% - Énfasis3 2 3" xfId="111" xr:uid="{00000000-0005-0000-0000-00006E000000}"/>
    <cellStyle name="40% - Énfasis3 3" xfId="112" xr:uid="{00000000-0005-0000-0000-00006F000000}"/>
    <cellStyle name="40% - Énfasis3 3 2" xfId="113" xr:uid="{00000000-0005-0000-0000-000070000000}"/>
    <cellStyle name="40% - Énfasis3 4" xfId="114" xr:uid="{00000000-0005-0000-0000-000071000000}"/>
    <cellStyle name="40% - Énfasis4 2" xfId="115" xr:uid="{00000000-0005-0000-0000-000072000000}"/>
    <cellStyle name="40% - Énfasis4 2 2" xfId="116" xr:uid="{00000000-0005-0000-0000-000073000000}"/>
    <cellStyle name="40% - Énfasis4 2 2 2" xfId="117" xr:uid="{00000000-0005-0000-0000-000074000000}"/>
    <cellStyle name="40% - Énfasis4 2 3" xfId="118" xr:uid="{00000000-0005-0000-0000-000075000000}"/>
    <cellStyle name="40% - Énfasis4 3" xfId="119" xr:uid="{00000000-0005-0000-0000-000076000000}"/>
    <cellStyle name="40% - Énfasis4 3 2" xfId="120" xr:uid="{00000000-0005-0000-0000-000077000000}"/>
    <cellStyle name="40% - Énfasis4 4" xfId="121" xr:uid="{00000000-0005-0000-0000-000078000000}"/>
    <cellStyle name="40% - Énfasis5 2" xfId="122" xr:uid="{00000000-0005-0000-0000-000079000000}"/>
    <cellStyle name="40% - Énfasis5 2 2" xfId="123" xr:uid="{00000000-0005-0000-0000-00007A000000}"/>
    <cellStyle name="40% - Énfasis5 2 2 2" xfId="124" xr:uid="{00000000-0005-0000-0000-00007B000000}"/>
    <cellStyle name="40% - Énfasis5 2 3" xfId="125" xr:uid="{00000000-0005-0000-0000-00007C000000}"/>
    <cellStyle name="40% - Énfasis5 3" xfId="126" xr:uid="{00000000-0005-0000-0000-00007D000000}"/>
    <cellStyle name="40% - Énfasis5 3 2" xfId="127" xr:uid="{00000000-0005-0000-0000-00007E000000}"/>
    <cellStyle name="40% - Énfasis5 4" xfId="128" xr:uid="{00000000-0005-0000-0000-00007F000000}"/>
    <cellStyle name="40% - Énfasis6 2" xfId="129" xr:uid="{00000000-0005-0000-0000-000080000000}"/>
    <cellStyle name="40% - Énfasis6 2 2" xfId="130" xr:uid="{00000000-0005-0000-0000-000081000000}"/>
    <cellStyle name="40% - Énfasis6 2 2 2" xfId="131" xr:uid="{00000000-0005-0000-0000-000082000000}"/>
    <cellStyle name="40% - Énfasis6 2 3" xfId="132" xr:uid="{00000000-0005-0000-0000-000083000000}"/>
    <cellStyle name="40% - Énfasis6 3" xfId="133" xr:uid="{00000000-0005-0000-0000-000084000000}"/>
    <cellStyle name="40% - Énfasis6 3 2" xfId="134" xr:uid="{00000000-0005-0000-0000-000085000000}"/>
    <cellStyle name="40% - Énfasis6 4" xfId="135" xr:uid="{00000000-0005-0000-0000-000086000000}"/>
    <cellStyle name="60% - Accent1" xfId="136" xr:uid="{00000000-0005-0000-0000-000087000000}"/>
    <cellStyle name="60% - Accent2" xfId="137" xr:uid="{00000000-0005-0000-0000-000088000000}"/>
    <cellStyle name="60% - Accent3" xfId="138" xr:uid="{00000000-0005-0000-0000-000089000000}"/>
    <cellStyle name="60% - Accent4" xfId="139" xr:uid="{00000000-0005-0000-0000-00008A000000}"/>
    <cellStyle name="60% - Accent5" xfId="140" xr:uid="{00000000-0005-0000-0000-00008B000000}"/>
    <cellStyle name="60% - Accent6" xfId="141" xr:uid="{00000000-0005-0000-0000-00008C000000}"/>
    <cellStyle name="60% - Énfasis1 2" xfId="142" xr:uid="{00000000-0005-0000-0000-00008D000000}"/>
    <cellStyle name="60% - Énfasis1 2 2" xfId="143" xr:uid="{00000000-0005-0000-0000-00008E000000}"/>
    <cellStyle name="60% - Énfasis1 3" xfId="144" xr:uid="{00000000-0005-0000-0000-00008F000000}"/>
    <cellStyle name="60% - Énfasis1 4" xfId="145" xr:uid="{00000000-0005-0000-0000-000090000000}"/>
    <cellStyle name="60% - Énfasis2 2" xfId="146" xr:uid="{00000000-0005-0000-0000-000091000000}"/>
    <cellStyle name="60% - Énfasis2 2 2" xfId="147" xr:uid="{00000000-0005-0000-0000-000092000000}"/>
    <cellStyle name="60% - Énfasis2 3" xfId="148" xr:uid="{00000000-0005-0000-0000-000093000000}"/>
    <cellStyle name="60% - Énfasis2 4" xfId="149" xr:uid="{00000000-0005-0000-0000-000094000000}"/>
    <cellStyle name="60% - Énfasis3 2" xfId="150" xr:uid="{00000000-0005-0000-0000-000095000000}"/>
    <cellStyle name="60% - Énfasis3 2 2" xfId="151" xr:uid="{00000000-0005-0000-0000-000096000000}"/>
    <cellStyle name="60% - Énfasis3 3" xfId="152" xr:uid="{00000000-0005-0000-0000-000097000000}"/>
    <cellStyle name="60% - Énfasis3 4" xfId="153" xr:uid="{00000000-0005-0000-0000-000098000000}"/>
    <cellStyle name="60% - Énfasis4 2" xfId="154" xr:uid="{00000000-0005-0000-0000-000099000000}"/>
    <cellStyle name="60% - Énfasis4 2 2" xfId="155" xr:uid="{00000000-0005-0000-0000-00009A000000}"/>
    <cellStyle name="60% - Énfasis4 3" xfId="156" xr:uid="{00000000-0005-0000-0000-00009B000000}"/>
    <cellStyle name="60% - Énfasis4 4" xfId="157" xr:uid="{00000000-0005-0000-0000-00009C000000}"/>
    <cellStyle name="60% - Énfasis5 2" xfId="158" xr:uid="{00000000-0005-0000-0000-00009D000000}"/>
    <cellStyle name="60% - Énfasis5 2 2" xfId="159" xr:uid="{00000000-0005-0000-0000-00009E000000}"/>
    <cellStyle name="60% - Énfasis5 3" xfId="160" xr:uid="{00000000-0005-0000-0000-00009F000000}"/>
    <cellStyle name="60% - Énfasis5 4" xfId="161" xr:uid="{00000000-0005-0000-0000-0000A0000000}"/>
    <cellStyle name="60% - Énfasis6 2" xfId="162" xr:uid="{00000000-0005-0000-0000-0000A1000000}"/>
    <cellStyle name="60% - Énfasis6 2 2" xfId="163" xr:uid="{00000000-0005-0000-0000-0000A2000000}"/>
    <cellStyle name="60% - Énfasis6 3" xfId="164" xr:uid="{00000000-0005-0000-0000-0000A3000000}"/>
    <cellStyle name="60% - Énfasis6 4" xfId="165" xr:uid="{00000000-0005-0000-0000-0000A4000000}"/>
    <cellStyle name="Accent1" xfId="166" xr:uid="{00000000-0005-0000-0000-0000A5000000}"/>
    <cellStyle name="Accent2" xfId="167" xr:uid="{00000000-0005-0000-0000-0000A6000000}"/>
    <cellStyle name="Accent3" xfId="168" xr:uid="{00000000-0005-0000-0000-0000A7000000}"/>
    <cellStyle name="Accent4" xfId="169" xr:uid="{00000000-0005-0000-0000-0000A8000000}"/>
    <cellStyle name="Accent5" xfId="170" xr:uid="{00000000-0005-0000-0000-0000A9000000}"/>
    <cellStyle name="Accent6" xfId="171" xr:uid="{00000000-0005-0000-0000-0000AA000000}"/>
    <cellStyle name="Bad" xfId="172" xr:uid="{00000000-0005-0000-0000-0000AB000000}"/>
    <cellStyle name="Buena 2" xfId="173" xr:uid="{00000000-0005-0000-0000-0000AC000000}"/>
    <cellStyle name="Buena 2 2" xfId="174" xr:uid="{00000000-0005-0000-0000-0000AD000000}"/>
    <cellStyle name="Buena 3" xfId="175" xr:uid="{00000000-0005-0000-0000-0000AE000000}"/>
    <cellStyle name="Buena 4" xfId="176" xr:uid="{00000000-0005-0000-0000-0000AF000000}"/>
    <cellStyle name="Calculation" xfId="177" xr:uid="{00000000-0005-0000-0000-0000B0000000}"/>
    <cellStyle name="Cálculo 2" xfId="178" xr:uid="{00000000-0005-0000-0000-0000B1000000}"/>
    <cellStyle name="Cálculo 2 2" xfId="179" xr:uid="{00000000-0005-0000-0000-0000B2000000}"/>
    <cellStyle name="Cálculo 2 2 2" xfId="180" xr:uid="{00000000-0005-0000-0000-0000B3000000}"/>
    <cellStyle name="Cálculo 2 3" xfId="181" xr:uid="{00000000-0005-0000-0000-0000B4000000}"/>
    <cellStyle name="Cálculo 3" xfId="182" xr:uid="{00000000-0005-0000-0000-0000B5000000}"/>
    <cellStyle name="Cálculo 4" xfId="183" xr:uid="{00000000-0005-0000-0000-0000B6000000}"/>
    <cellStyle name="Celda de comprobación 2" xfId="184" xr:uid="{00000000-0005-0000-0000-0000B7000000}"/>
    <cellStyle name="Celda de comprobación 2 2" xfId="185" xr:uid="{00000000-0005-0000-0000-0000B8000000}"/>
    <cellStyle name="Celda de comprobación 3" xfId="186" xr:uid="{00000000-0005-0000-0000-0000B9000000}"/>
    <cellStyle name="Celda de comprobación 4" xfId="187" xr:uid="{00000000-0005-0000-0000-0000BA000000}"/>
    <cellStyle name="Celda vinculada 2" xfId="188" xr:uid="{00000000-0005-0000-0000-0000BB000000}"/>
    <cellStyle name="Celda vinculada 2 2" xfId="189" xr:uid="{00000000-0005-0000-0000-0000BC000000}"/>
    <cellStyle name="Celda vinculada 3" xfId="190" xr:uid="{00000000-0005-0000-0000-0000BD000000}"/>
    <cellStyle name="Celda vinculada 4" xfId="191" xr:uid="{00000000-0005-0000-0000-0000BE000000}"/>
    <cellStyle name="Encabezado 4 2" xfId="192" xr:uid="{00000000-0005-0000-0000-0000BF000000}"/>
    <cellStyle name="Encabezado 4 2 2" xfId="193" xr:uid="{00000000-0005-0000-0000-0000C0000000}"/>
    <cellStyle name="Encabezado 4 3" xfId="194" xr:uid="{00000000-0005-0000-0000-0000C1000000}"/>
    <cellStyle name="Encabezado 4 4" xfId="195" xr:uid="{00000000-0005-0000-0000-0000C2000000}"/>
    <cellStyle name="Énfasis1 2" xfId="196" xr:uid="{00000000-0005-0000-0000-0000C3000000}"/>
    <cellStyle name="Énfasis1 2 2" xfId="197" xr:uid="{00000000-0005-0000-0000-0000C4000000}"/>
    <cellStyle name="Énfasis1 3" xfId="198" xr:uid="{00000000-0005-0000-0000-0000C5000000}"/>
    <cellStyle name="Énfasis1 4" xfId="199" xr:uid="{00000000-0005-0000-0000-0000C6000000}"/>
    <cellStyle name="Énfasis2 2" xfId="200" xr:uid="{00000000-0005-0000-0000-0000C7000000}"/>
    <cellStyle name="Énfasis2 2 2" xfId="201" xr:uid="{00000000-0005-0000-0000-0000C8000000}"/>
    <cellStyle name="Énfasis2 3" xfId="202" xr:uid="{00000000-0005-0000-0000-0000C9000000}"/>
    <cellStyle name="Énfasis2 4" xfId="203" xr:uid="{00000000-0005-0000-0000-0000CA000000}"/>
    <cellStyle name="Énfasis3 2" xfId="204" xr:uid="{00000000-0005-0000-0000-0000CB000000}"/>
    <cellStyle name="Énfasis3 2 2" xfId="205" xr:uid="{00000000-0005-0000-0000-0000CC000000}"/>
    <cellStyle name="Énfasis3 3" xfId="206" xr:uid="{00000000-0005-0000-0000-0000CD000000}"/>
    <cellStyle name="Énfasis3 4" xfId="207" xr:uid="{00000000-0005-0000-0000-0000CE000000}"/>
    <cellStyle name="Énfasis4 2" xfId="208" xr:uid="{00000000-0005-0000-0000-0000CF000000}"/>
    <cellStyle name="Énfasis4 2 2" xfId="209" xr:uid="{00000000-0005-0000-0000-0000D0000000}"/>
    <cellStyle name="Énfasis4 3" xfId="210" xr:uid="{00000000-0005-0000-0000-0000D1000000}"/>
    <cellStyle name="Énfasis4 4" xfId="211" xr:uid="{00000000-0005-0000-0000-0000D2000000}"/>
    <cellStyle name="Énfasis5 2" xfId="212" xr:uid="{00000000-0005-0000-0000-0000D3000000}"/>
    <cellStyle name="Énfasis5 2 2" xfId="213" xr:uid="{00000000-0005-0000-0000-0000D4000000}"/>
    <cellStyle name="Énfasis5 3" xfId="214" xr:uid="{00000000-0005-0000-0000-0000D5000000}"/>
    <cellStyle name="Énfasis5 4" xfId="215" xr:uid="{00000000-0005-0000-0000-0000D6000000}"/>
    <cellStyle name="Énfasis6 2" xfId="216" xr:uid="{00000000-0005-0000-0000-0000D7000000}"/>
    <cellStyle name="Énfasis6 2 2" xfId="217" xr:uid="{00000000-0005-0000-0000-0000D8000000}"/>
    <cellStyle name="Énfasis6 3" xfId="218" xr:uid="{00000000-0005-0000-0000-0000D9000000}"/>
    <cellStyle name="Énfasis6 4" xfId="219" xr:uid="{00000000-0005-0000-0000-0000DA000000}"/>
    <cellStyle name="Entrada 2" xfId="220" xr:uid="{00000000-0005-0000-0000-0000DB000000}"/>
    <cellStyle name="Entrada 2 2" xfId="221" xr:uid="{00000000-0005-0000-0000-0000DC000000}"/>
    <cellStyle name="Entrada 2 2 2" xfId="222" xr:uid="{00000000-0005-0000-0000-0000DD000000}"/>
    <cellStyle name="Entrada 2 3" xfId="223" xr:uid="{00000000-0005-0000-0000-0000DE000000}"/>
    <cellStyle name="Entrada 3" xfId="224" xr:uid="{00000000-0005-0000-0000-0000DF000000}"/>
    <cellStyle name="Entrada 4" xfId="225" xr:uid="{00000000-0005-0000-0000-0000E0000000}"/>
    <cellStyle name="Estilo 1" xfId="226" xr:uid="{00000000-0005-0000-0000-0000E1000000}"/>
    <cellStyle name="Estilo 1 10" xfId="227" xr:uid="{00000000-0005-0000-0000-0000E2000000}"/>
    <cellStyle name="Estilo 1 100" xfId="228" xr:uid="{00000000-0005-0000-0000-0000E3000000}"/>
    <cellStyle name="Estilo 1 101" xfId="229" xr:uid="{00000000-0005-0000-0000-0000E4000000}"/>
    <cellStyle name="Estilo 1 102" xfId="230" xr:uid="{00000000-0005-0000-0000-0000E5000000}"/>
    <cellStyle name="Estilo 1 11" xfId="231" xr:uid="{00000000-0005-0000-0000-0000E6000000}"/>
    <cellStyle name="Estilo 1 12" xfId="232" xr:uid="{00000000-0005-0000-0000-0000E7000000}"/>
    <cellStyle name="Estilo 1 13" xfId="233" xr:uid="{00000000-0005-0000-0000-0000E8000000}"/>
    <cellStyle name="Estilo 1 14" xfId="234" xr:uid="{00000000-0005-0000-0000-0000E9000000}"/>
    <cellStyle name="Estilo 1 15" xfId="235" xr:uid="{00000000-0005-0000-0000-0000EA000000}"/>
    <cellStyle name="Estilo 1 16" xfId="236" xr:uid="{00000000-0005-0000-0000-0000EB000000}"/>
    <cellStyle name="Estilo 1 17" xfId="237" xr:uid="{00000000-0005-0000-0000-0000EC000000}"/>
    <cellStyle name="Estilo 1 18" xfId="238" xr:uid="{00000000-0005-0000-0000-0000ED000000}"/>
    <cellStyle name="Estilo 1 19" xfId="239" xr:uid="{00000000-0005-0000-0000-0000EE000000}"/>
    <cellStyle name="Estilo 1 2" xfId="240" xr:uid="{00000000-0005-0000-0000-0000EF000000}"/>
    <cellStyle name="Estilo 1 2 2" xfId="241" xr:uid="{00000000-0005-0000-0000-0000F0000000}"/>
    <cellStyle name="Estilo 1 2 2 2" xfId="242" xr:uid="{00000000-0005-0000-0000-0000F1000000}"/>
    <cellStyle name="Estilo 1 20" xfId="243" xr:uid="{00000000-0005-0000-0000-0000F2000000}"/>
    <cellStyle name="Estilo 1 21" xfId="244" xr:uid="{00000000-0005-0000-0000-0000F3000000}"/>
    <cellStyle name="Estilo 1 22" xfId="245" xr:uid="{00000000-0005-0000-0000-0000F4000000}"/>
    <cellStyle name="Estilo 1 23" xfId="246" xr:uid="{00000000-0005-0000-0000-0000F5000000}"/>
    <cellStyle name="Estilo 1 24" xfId="247" xr:uid="{00000000-0005-0000-0000-0000F6000000}"/>
    <cellStyle name="Estilo 1 25" xfId="248" xr:uid="{00000000-0005-0000-0000-0000F7000000}"/>
    <cellStyle name="Estilo 1 26" xfId="249" xr:uid="{00000000-0005-0000-0000-0000F8000000}"/>
    <cellStyle name="Estilo 1 27" xfId="250" xr:uid="{00000000-0005-0000-0000-0000F9000000}"/>
    <cellStyle name="Estilo 1 28" xfId="251" xr:uid="{00000000-0005-0000-0000-0000FA000000}"/>
    <cellStyle name="Estilo 1 29" xfId="252" xr:uid="{00000000-0005-0000-0000-0000FB000000}"/>
    <cellStyle name="Estilo 1 3" xfId="253" xr:uid="{00000000-0005-0000-0000-0000FC000000}"/>
    <cellStyle name="Estilo 1 3 2" xfId="254" xr:uid="{00000000-0005-0000-0000-0000FD000000}"/>
    <cellStyle name="Estilo 1 30" xfId="255" xr:uid="{00000000-0005-0000-0000-0000FE000000}"/>
    <cellStyle name="Estilo 1 31" xfId="256" xr:uid="{00000000-0005-0000-0000-0000FF000000}"/>
    <cellStyle name="Estilo 1 32" xfId="257" xr:uid="{00000000-0005-0000-0000-000000010000}"/>
    <cellStyle name="Estilo 1 33" xfId="258" xr:uid="{00000000-0005-0000-0000-000001010000}"/>
    <cellStyle name="Estilo 1 34" xfId="259" xr:uid="{00000000-0005-0000-0000-000002010000}"/>
    <cellStyle name="Estilo 1 35" xfId="260" xr:uid="{00000000-0005-0000-0000-000003010000}"/>
    <cellStyle name="Estilo 1 36" xfId="261" xr:uid="{00000000-0005-0000-0000-000004010000}"/>
    <cellStyle name="Estilo 1 37" xfId="262" xr:uid="{00000000-0005-0000-0000-000005010000}"/>
    <cellStyle name="Estilo 1 38" xfId="263" xr:uid="{00000000-0005-0000-0000-000006010000}"/>
    <cellStyle name="Estilo 1 39" xfId="264" xr:uid="{00000000-0005-0000-0000-000007010000}"/>
    <cellStyle name="Estilo 1 4" xfId="265" xr:uid="{00000000-0005-0000-0000-000008010000}"/>
    <cellStyle name="Estilo 1 40" xfId="266" xr:uid="{00000000-0005-0000-0000-000009010000}"/>
    <cellStyle name="Estilo 1 41" xfId="267" xr:uid="{00000000-0005-0000-0000-00000A010000}"/>
    <cellStyle name="Estilo 1 41 2" xfId="268" xr:uid="{00000000-0005-0000-0000-00000B010000}"/>
    <cellStyle name="Estilo 1 41 3" xfId="269" xr:uid="{00000000-0005-0000-0000-00000C010000}"/>
    <cellStyle name="Estilo 1 42" xfId="270" xr:uid="{00000000-0005-0000-0000-00000D010000}"/>
    <cellStyle name="Estilo 1 43" xfId="271" xr:uid="{00000000-0005-0000-0000-00000E010000}"/>
    <cellStyle name="Estilo 1 44" xfId="272" xr:uid="{00000000-0005-0000-0000-00000F010000}"/>
    <cellStyle name="Estilo 1 45" xfId="273" xr:uid="{00000000-0005-0000-0000-000010010000}"/>
    <cellStyle name="Estilo 1 46" xfId="274" xr:uid="{00000000-0005-0000-0000-000011010000}"/>
    <cellStyle name="Estilo 1 47" xfId="275" xr:uid="{00000000-0005-0000-0000-000012010000}"/>
    <cellStyle name="Estilo 1 48" xfId="276" xr:uid="{00000000-0005-0000-0000-000013010000}"/>
    <cellStyle name="Estilo 1 49" xfId="277" xr:uid="{00000000-0005-0000-0000-000014010000}"/>
    <cellStyle name="Estilo 1 5" xfId="278" xr:uid="{00000000-0005-0000-0000-000015010000}"/>
    <cellStyle name="Estilo 1 50" xfId="279" xr:uid="{00000000-0005-0000-0000-000016010000}"/>
    <cellStyle name="Estilo 1 51" xfId="280" xr:uid="{00000000-0005-0000-0000-000017010000}"/>
    <cellStyle name="Estilo 1 52" xfId="281" xr:uid="{00000000-0005-0000-0000-000018010000}"/>
    <cellStyle name="Estilo 1 53" xfId="282" xr:uid="{00000000-0005-0000-0000-000019010000}"/>
    <cellStyle name="Estilo 1 54" xfId="283" xr:uid="{00000000-0005-0000-0000-00001A010000}"/>
    <cellStyle name="Estilo 1 55" xfId="284" xr:uid="{00000000-0005-0000-0000-00001B010000}"/>
    <cellStyle name="Estilo 1 56" xfId="285" xr:uid="{00000000-0005-0000-0000-00001C010000}"/>
    <cellStyle name="Estilo 1 57" xfId="286" xr:uid="{00000000-0005-0000-0000-00001D010000}"/>
    <cellStyle name="Estilo 1 58" xfId="287" xr:uid="{00000000-0005-0000-0000-00001E010000}"/>
    <cellStyle name="Estilo 1 59" xfId="288" xr:uid="{00000000-0005-0000-0000-00001F010000}"/>
    <cellStyle name="Estilo 1 6" xfId="289" xr:uid="{00000000-0005-0000-0000-000020010000}"/>
    <cellStyle name="Estilo 1 60" xfId="290" xr:uid="{00000000-0005-0000-0000-000021010000}"/>
    <cellStyle name="Estilo 1 61" xfId="291" xr:uid="{00000000-0005-0000-0000-000022010000}"/>
    <cellStyle name="Estilo 1 62" xfId="292" xr:uid="{00000000-0005-0000-0000-000023010000}"/>
    <cellStyle name="Estilo 1 63" xfId="293" xr:uid="{00000000-0005-0000-0000-000024010000}"/>
    <cellStyle name="Estilo 1 64" xfId="294" xr:uid="{00000000-0005-0000-0000-000025010000}"/>
    <cellStyle name="Estilo 1 65" xfId="295" xr:uid="{00000000-0005-0000-0000-000026010000}"/>
    <cellStyle name="Estilo 1 66" xfId="296" xr:uid="{00000000-0005-0000-0000-000027010000}"/>
    <cellStyle name="Estilo 1 67" xfId="297" xr:uid="{00000000-0005-0000-0000-000028010000}"/>
    <cellStyle name="Estilo 1 68" xfId="298" xr:uid="{00000000-0005-0000-0000-000029010000}"/>
    <cellStyle name="Estilo 1 69" xfId="299" xr:uid="{00000000-0005-0000-0000-00002A010000}"/>
    <cellStyle name="Estilo 1 7" xfId="300" xr:uid="{00000000-0005-0000-0000-00002B010000}"/>
    <cellStyle name="Estilo 1 70" xfId="301" xr:uid="{00000000-0005-0000-0000-00002C010000}"/>
    <cellStyle name="Estilo 1 71" xfId="302" xr:uid="{00000000-0005-0000-0000-00002D010000}"/>
    <cellStyle name="Estilo 1 72" xfId="303" xr:uid="{00000000-0005-0000-0000-00002E010000}"/>
    <cellStyle name="Estilo 1 73" xfId="304" xr:uid="{00000000-0005-0000-0000-00002F010000}"/>
    <cellStyle name="Estilo 1 74" xfId="305" xr:uid="{00000000-0005-0000-0000-000030010000}"/>
    <cellStyle name="Estilo 1 75" xfId="306" xr:uid="{00000000-0005-0000-0000-000031010000}"/>
    <cellStyle name="Estilo 1 76" xfId="307" xr:uid="{00000000-0005-0000-0000-000032010000}"/>
    <cellStyle name="Estilo 1 77" xfId="308" xr:uid="{00000000-0005-0000-0000-000033010000}"/>
    <cellStyle name="Estilo 1 78" xfId="309" xr:uid="{00000000-0005-0000-0000-000034010000}"/>
    <cellStyle name="Estilo 1 79" xfId="310" xr:uid="{00000000-0005-0000-0000-000035010000}"/>
    <cellStyle name="Estilo 1 8" xfId="311" xr:uid="{00000000-0005-0000-0000-000036010000}"/>
    <cellStyle name="Estilo 1 80" xfId="312" xr:uid="{00000000-0005-0000-0000-000037010000}"/>
    <cellStyle name="Estilo 1 81" xfId="313" xr:uid="{00000000-0005-0000-0000-000038010000}"/>
    <cellStyle name="Estilo 1 82" xfId="314" xr:uid="{00000000-0005-0000-0000-000039010000}"/>
    <cellStyle name="Estilo 1 83" xfId="315" xr:uid="{00000000-0005-0000-0000-00003A010000}"/>
    <cellStyle name="Estilo 1 84" xfId="316" xr:uid="{00000000-0005-0000-0000-00003B010000}"/>
    <cellStyle name="Estilo 1 85" xfId="317" xr:uid="{00000000-0005-0000-0000-00003C010000}"/>
    <cellStyle name="Estilo 1 86" xfId="318" xr:uid="{00000000-0005-0000-0000-00003D010000}"/>
    <cellStyle name="Estilo 1 87" xfId="319" xr:uid="{00000000-0005-0000-0000-00003E010000}"/>
    <cellStyle name="Estilo 1 88" xfId="320" xr:uid="{00000000-0005-0000-0000-00003F010000}"/>
    <cellStyle name="Estilo 1 89" xfId="321" xr:uid="{00000000-0005-0000-0000-000040010000}"/>
    <cellStyle name="Estilo 1 9" xfId="322" xr:uid="{00000000-0005-0000-0000-000041010000}"/>
    <cellStyle name="Estilo 1 90" xfId="323" xr:uid="{00000000-0005-0000-0000-000042010000}"/>
    <cellStyle name="Estilo 1 91" xfId="324" xr:uid="{00000000-0005-0000-0000-000043010000}"/>
    <cellStyle name="Estilo 1 92" xfId="325" xr:uid="{00000000-0005-0000-0000-000044010000}"/>
    <cellStyle name="Estilo 1 93" xfId="326" xr:uid="{00000000-0005-0000-0000-000045010000}"/>
    <cellStyle name="Estilo 1 94" xfId="327" xr:uid="{00000000-0005-0000-0000-000046010000}"/>
    <cellStyle name="Estilo 1 95" xfId="328" xr:uid="{00000000-0005-0000-0000-000047010000}"/>
    <cellStyle name="Estilo 1 96" xfId="329" xr:uid="{00000000-0005-0000-0000-000048010000}"/>
    <cellStyle name="Estilo 1 97" xfId="330" xr:uid="{00000000-0005-0000-0000-000049010000}"/>
    <cellStyle name="Estilo 1 98" xfId="331" xr:uid="{00000000-0005-0000-0000-00004A010000}"/>
    <cellStyle name="Estilo 1 99" xfId="332" xr:uid="{00000000-0005-0000-0000-00004B010000}"/>
    <cellStyle name="Euro" xfId="333" xr:uid="{00000000-0005-0000-0000-00004C010000}"/>
    <cellStyle name="Euro 10" xfId="334" xr:uid="{00000000-0005-0000-0000-00004D010000}"/>
    <cellStyle name="Euro 11" xfId="335" xr:uid="{00000000-0005-0000-0000-00004E010000}"/>
    <cellStyle name="Euro 12" xfId="336" xr:uid="{00000000-0005-0000-0000-00004F010000}"/>
    <cellStyle name="Euro 13" xfId="337" xr:uid="{00000000-0005-0000-0000-000050010000}"/>
    <cellStyle name="Euro 14" xfId="338" xr:uid="{00000000-0005-0000-0000-000051010000}"/>
    <cellStyle name="Euro 15" xfId="339" xr:uid="{00000000-0005-0000-0000-000052010000}"/>
    <cellStyle name="Euro 16" xfId="340" xr:uid="{00000000-0005-0000-0000-000053010000}"/>
    <cellStyle name="Euro 17" xfId="341" xr:uid="{00000000-0005-0000-0000-000054010000}"/>
    <cellStyle name="Euro 18" xfId="342" xr:uid="{00000000-0005-0000-0000-000055010000}"/>
    <cellStyle name="Euro 19" xfId="343" xr:uid="{00000000-0005-0000-0000-000056010000}"/>
    <cellStyle name="Euro 2" xfId="344" xr:uid="{00000000-0005-0000-0000-000057010000}"/>
    <cellStyle name="Euro 2 10" xfId="345" xr:uid="{00000000-0005-0000-0000-000058010000}"/>
    <cellStyle name="Euro 2 11" xfId="346" xr:uid="{00000000-0005-0000-0000-000059010000}"/>
    <cellStyle name="Euro 2 12" xfId="347" xr:uid="{00000000-0005-0000-0000-00005A010000}"/>
    <cellStyle name="Euro 2 13" xfId="348" xr:uid="{00000000-0005-0000-0000-00005B010000}"/>
    <cellStyle name="Euro 2 14" xfId="349" xr:uid="{00000000-0005-0000-0000-00005C010000}"/>
    <cellStyle name="Euro 2 15" xfId="350" xr:uid="{00000000-0005-0000-0000-00005D010000}"/>
    <cellStyle name="Euro 2 16" xfId="351" xr:uid="{00000000-0005-0000-0000-00005E010000}"/>
    <cellStyle name="Euro 2 17" xfId="352" xr:uid="{00000000-0005-0000-0000-00005F010000}"/>
    <cellStyle name="Euro 2 18" xfId="353" xr:uid="{00000000-0005-0000-0000-000060010000}"/>
    <cellStyle name="Euro 2 19" xfId="354" xr:uid="{00000000-0005-0000-0000-000061010000}"/>
    <cellStyle name="Euro 2 2" xfId="355" xr:uid="{00000000-0005-0000-0000-000062010000}"/>
    <cellStyle name="Euro 2 20" xfId="356" xr:uid="{00000000-0005-0000-0000-000063010000}"/>
    <cellStyle name="Euro 2 21" xfId="357" xr:uid="{00000000-0005-0000-0000-000064010000}"/>
    <cellStyle name="Euro 2 22" xfId="358" xr:uid="{00000000-0005-0000-0000-000065010000}"/>
    <cellStyle name="Euro 2 23" xfId="359" xr:uid="{00000000-0005-0000-0000-000066010000}"/>
    <cellStyle name="Euro 2 24" xfId="360" xr:uid="{00000000-0005-0000-0000-000067010000}"/>
    <cellStyle name="Euro 2 25" xfId="361" xr:uid="{00000000-0005-0000-0000-000068010000}"/>
    <cellStyle name="Euro 2 26" xfId="362" xr:uid="{00000000-0005-0000-0000-000069010000}"/>
    <cellStyle name="Euro 2 27" xfId="363" xr:uid="{00000000-0005-0000-0000-00006A010000}"/>
    <cellStyle name="Euro 2 28" xfId="364" xr:uid="{00000000-0005-0000-0000-00006B010000}"/>
    <cellStyle name="Euro 2 29" xfId="365" xr:uid="{00000000-0005-0000-0000-00006C010000}"/>
    <cellStyle name="Euro 2 3" xfId="366" xr:uid="{00000000-0005-0000-0000-00006D010000}"/>
    <cellStyle name="Euro 2 30" xfId="367" xr:uid="{00000000-0005-0000-0000-00006E010000}"/>
    <cellStyle name="Euro 2 31" xfId="368" xr:uid="{00000000-0005-0000-0000-00006F010000}"/>
    <cellStyle name="Euro 2 32" xfId="369" xr:uid="{00000000-0005-0000-0000-000070010000}"/>
    <cellStyle name="Euro 2 33" xfId="370" xr:uid="{00000000-0005-0000-0000-000071010000}"/>
    <cellStyle name="Euro 2 34" xfId="371" xr:uid="{00000000-0005-0000-0000-000072010000}"/>
    <cellStyle name="Euro 2 35" xfId="372" xr:uid="{00000000-0005-0000-0000-000073010000}"/>
    <cellStyle name="Euro 2 36" xfId="373" xr:uid="{00000000-0005-0000-0000-000074010000}"/>
    <cellStyle name="Euro 2 37" xfId="374" xr:uid="{00000000-0005-0000-0000-000075010000}"/>
    <cellStyle name="Euro 2 38" xfId="375" xr:uid="{00000000-0005-0000-0000-000076010000}"/>
    <cellStyle name="Euro 2 39" xfId="376" xr:uid="{00000000-0005-0000-0000-000077010000}"/>
    <cellStyle name="Euro 2 4" xfId="377" xr:uid="{00000000-0005-0000-0000-000078010000}"/>
    <cellStyle name="Euro 2 40" xfId="378" xr:uid="{00000000-0005-0000-0000-000079010000}"/>
    <cellStyle name="Euro 2 41" xfId="379" xr:uid="{00000000-0005-0000-0000-00007A010000}"/>
    <cellStyle name="Euro 2 42" xfId="380" xr:uid="{00000000-0005-0000-0000-00007B010000}"/>
    <cellStyle name="Euro 2 43" xfId="381" xr:uid="{00000000-0005-0000-0000-00007C010000}"/>
    <cellStyle name="Euro 2 44" xfId="382" xr:uid="{00000000-0005-0000-0000-00007D010000}"/>
    <cellStyle name="Euro 2 45" xfId="383" xr:uid="{00000000-0005-0000-0000-00007E010000}"/>
    <cellStyle name="Euro 2 46" xfId="384" xr:uid="{00000000-0005-0000-0000-00007F010000}"/>
    <cellStyle name="Euro 2 47" xfId="385" xr:uid="{00000000-0005-0000-0000-000080010000}"/>
    <cellStyle name="Euro 2 48" xfId="386" xr:uid="{00000000-0005-0000-0000-000081010000}"/>
    <cellStyle name="Euro 2 49" xfId="387" xr:uid="{00000000-0005-0000-0000-000082010000}"/>
    <cellStyle name="Euro 2 5" xfId="388" xr:uid="{00000000-0005-0000-0000-000083010000}"/>
    <cellStyle name="Euro 2 50" xfId="389" xr:uid="{00000000-0005-0000-0000-000084010000}"/>
    <cellStyle name="Euro 2 51" xfId="390" xr:uid="{00000000-0005-0000-0000-000085010000}"/>
    <cellStyle name="Euro 2 52" xfId="391" xr:uid="{00000000-0005-0000-0000-000086010000}"/>
    <cellStyle name="Euro 2 53" xfId="392" xr:uid="{00000000-0005-0000-0000-000087010000}"/>
    <cellStyle name="Euro 2 54" xfId="393" xr:uid="{00000000-0005-0000-0000-000088010000}"/>
    <cellStyle name="Euro 2 55" xfId="394" xr:uid="{00000000-0005-0000-0000-000089010000}"/>
    <cellStyle name="Euro 2 56" xfId="395" xr:uid="{00000000-0005-0000-0000-00008A010000}"/>
    <cellStyle name="Euro 2 57" xfId="396" xr:uid="{00000000-0005-0000-0000-00008B010000}"/>
    <cellStyle name="Euro 2 58" xfId="397" xr:uid="{00000000-0005-0000-0000-00008C010000}"/>
    <cellStyle name="Euro 2 59" xfId="398" xr:uid="{00000000-0005-0000-0000-00008D010000}"/>
    <cellStyle name="Euro 2 6" xfId="399" xr:uid="{00000000-0005-0000-0000-00008E010000}"/>
    <cellStyle name="Euro 2 60" xfId="400" xr:uid="{00000000-0005-0000-0000-00008F010000}"/>
    <cellStyle name="Euro 2 61" xfId="401" xr:uid="{00000000-0005-0000-0000-000090010000}"/>
    <cellStyle name="Euro 2 62" xfId="402" xr:uid="{00000000-0005-0000-0000-000091010000}"/>
    <cellStyle name="Euro 2 63" xfId="403" xr:uid="{00000000-0005-0000-0000-000092010000}"/>
    <cellStyle name="Euro 2 64" xfId="404" xr:uid="{00000000-0005-0000-0000-000093010000}"/>
    <cellStyle name="Euro 2 65" xfId="405" xr:uid="{00000000-0005-0000-0000-000094010000}"/>
    <cellStyle name="Euro 2 7" xfId="406" xr:uid="{00000000-0005-0000-0000-000095010000}"/>
    <cellStyle name="Euro 2 8" xfId="407" xr:uid="{00000000-0005-0000-0000-000096010000}"/>
    <cellStyle name="Euro 2 9" xfId="408" xr:uid="{00000000-0005-0000-0000-000097010000}"/>
    <cellStyle name="Euro 20" xfId="409" xr:uid="{00000000-0005-0000-0000-000098010000}"/>
    <cellStyle name="Euro 21" xfId="410" xr:uid="{00000000-0005-0000-0000-000099010000}"/>
    <cellStyle name="Euro 22" xfId="411" xr:uid="{00000000-0005-0000-0000-00009A010000}"/>
    <cellStyle name="Euro 23" xfId="412" xr:uid="{00000000-0005-0000-0000-00009B010000}"/>
    <cellStyle name="Euro 24" xfId="413" xr:uid="{00000000-0005-0000-0000-00009C010000}"/>
    <cellStyle name="Euro 25" xfId="414" xr:uid="{00000000-0005-0000-0000-00009D010000}"/>
    <cellStyle name="Euro 26" xfId="415" xr:uid="{00000000-0005-0000-0000-00009E010000}"/>
    <cellStyle name="Euro 27" xfId="416" xr:uid="{00000000-0005-0000-0000-00009F010000}"/>
    <cellStyle name="Euro 28" xfId="417" xr:uid="{00000000-0005-0000-0000-0000A0010000}"/>
    <cellStyle name="Euro 29" xfId="418" xr:uid="{00000000-0005-0000-0000-0000A1010000}"/>
    <cellStyle name="Euro 3" xfId="419" xr:uid="{00000000-0005-0000-0000-0000A2010000}"/>
    <cellStyle name="Euro 3 2" xfId="420" xr:uid="{00000000-0005-0000-0000-0000A3010000}"/>
    <cellStyle name="Euro 3 3" xfId="421" xr:uid="{00000000-0005-0000-0000-0000A4010000}"/>
    <cellStyle name="Euro 3 4" xfId="422" xr:uid="{00000000-0005-0000-0000-0000A5010000}"/>
    <cellStyle name="Euro 30" xfId="423" xr:uid="{00000000-0005-0000-0000-0000A6010000}"/>
    <cellStyle name="Euro 31" xfId="424" xr:uid="{00000000-0005-0000-0000-0000A7010000}"/>
    <cellStyle name="Euro 32" xfId="425" xr:uid="{00000000-0005-0000-0000-0000A8010000}"/>
    <cellStyle name="Euro 33" xfId="426" xr:uid="{00000000-0005-0000-0000-0000A9010000}"/>
    <cellStyle name="Euro 34" xfId="427" xr:uid="{00000000-0005-0000-0000-0000AA010000}"/>
    <cellStyle name="Euro 35" xfId="428" xr:uid="{00000000-0005-0000-0000-0000AB010000}"/>
    <cellStyle name="Euro 4" xfId="429" xr:uid="{00000000-0005-0000-0000-0000AC010000}"/>
    <cellStyle name="Euro 4 2" xfId="430" xr:uid="{00000000-0005-0000-0000-0000AD010000}"/>
    <cellStyle name="Euro 5" xfId="431" xr:uid="{00000000-0005-0000-0000-0000AE010000}"/>
    <cellStyle name="Euro 6" xfId="432" xr:uid="{00000000-0005-0000-0000-0000AF010000}"/>
    <cellStyle name="Euro 7" xfId="433" xr:uid="{00000000-0005-0000-0000-0000B0010000}"/>
    <cellStyle name="Euro 8" xfId="434" xr:uid="{00000000-0005-0000-0000-0000B1010000}"/>
    <cellStyle name="Euro 9" xfId="435" xr:uid="{00000000-0005-0000-0000-0000B2010000}"/>
    <cellStyle name="Excel Built-in Comma" xfId="436" xr:uid="{00000000-0005-0000-0000-0000B3010000}"/>
    <cellStyle name="Excel Built-in Comma 2" xfId="437" xr:uid="{00000000-0005-0000-0000-0000B4010000}"/>
    <cellStyle name="Excel Built-in Normal" xfId="438" xr:uid="{00000000-0005-0000-0000-0000B5010000}"/>
    <cellStyle name="Excel Built-in Normal 2" xfId="439" xr:uid="{00000000-0005-0000-0000-0000B6010000}"/>
    <cellStyle name="Explanatory Text" xfId="440" xr:uid="{00000000-0005-0000-0000-0000B7010000}"/>
    <cellStyle name="Heading 1" xfId="441" xr:uid="{00000000-0005-0000-0000-0000B8010000}"/>
    <cellStyle name="Heading 2" xfId="442" xr:uid="{00000000-0005-0000-0000-0000B9010000}"/>
    <cellStyle name="Heading 3" xfId="443" xr:uid="{00000000-0005-0000-0000-0000BA010000}"/>
    <cellStyle name="Hipervínculo 2" xfId="444" xr:uid="{00000000-0005-0000-0000-0000BB010000}"/>
    <cellStyle name="Hipervínculo 2 2" xfId="445" xr:uid="{00000000-0005-0000-0000-0000BC010000}"/>
    <cellStyle name="Hipervínculo 3" xfId="446" xr:uid="{00000000-0005-0000-0000-0000BD010000}"/>
    <cellStyle name="Hipervínculo 4" xfId="447" xr:uid="{00000000-0005-0000-0000-0000BE010000}"/>
    <cellStyle name="Incorrecto 2" xfId="448" xr:uid="{00000000-0005-0000-0000-0000BF010000}"/>
    <cellStyle name="Incorrecto 2 2" xfId="449" xr:uid="{00000000-0005-0000-0000-0000C0010000}"/>
    <cellStyle name="Incorrecto 3" xfId="450" xr:uid="{00000000-0005-0000-0000-0000C1010000}"/>
    <cellStyle name="Incorrecto 4" xfId="451" xr:uid="{00000000-0005-0000-0000-0000C2010000}"/>
    <cellStyle name="Millares" xfId="452" builtinId="3"/>
    <cellStyle name="Millares [0] 2" xfId="453" xr:uid="{00000000-0005-0000-0000-0000C4010000}"/>
    <cellStyle name="Millares [0] 2 2" xfId="454" xr:uid="{00000000-0005-0000-0000-0000C5010000}"/>
    <cellStyle name="Millares [0] 2 3" xfId="455" xr:uid="{00000000-0005-0000-0000-0000C6010000}"/>
    <cellStyle name="Millares [0] 3" xfId="456" xr:uid="{00000000-0005-0000-0000-0000C7010000}"/>
    <cellStyle name="Millares [0]_A FORMATO" xfId="457" xr:uid="{00000000-0005-0000-0000-0000C8010000}"/>
    <cellStyle name="Millares [0]_A FORMATO 2" xfId="458" xr:uid="{00000000-0005-0000-0000-0000C9010000}"/>
    <cellStyle name="Millares [0]_A FORMATO 4" xfId="459" xr:uid="{00000000-0005-0000-0000-0000CA010000}"/>
    <cellStyle name="Millares 10" xfId="460" xr:uid="{00000000-0005-0000-0000-0000CB010000}"/>
    <cellStyle name="Millares 10 2" xfId="461" xr:uid="{00000000-0005-0000-0000-0000CC010000}"/>
    <cellStyle name="Millares 10 2 2" xfId="462" xr:uid="{00000000-0005-0000-0000-0000CD010000}"/>
    <cellStyle name="Millares 10 3" xfId="463" xr:uid="{00000000-0005-0000-0000-0000CE010000}"/>
    <cellStyle name="Millares 10 3 2" xfId="464" xr:uid="{00000000-0005-0000-0000-0000CF010000}"/>
    <cellStyle name="Millares 10 4" xfId="465" xr:uid="{00000000-0005-0000-0000-0000D0010000}"/>
    <cellStyle name="Millares 10 5" xfId="466" xr:uid="{00000000-0005-0000-0000-0000D1010000}"/>
    <cellStyle name="Millares 11" xfId="467" xr:uid="{00000000-0005-0000-0000-0000D2010000}"/>
    <cellStyle name="Millares 11 2" xfId="468" xr:uid="{00000000-0005-0000-0000-0000D3010000}"/>
    <cellStyle name="Millares 11 2 2" xfId="469" xr:uid="{00000000-0005-0000-0000-0000D4010000}"/>
    <cellStyle name="Millares 11 3" xfId="470" xr:uid="{00000000-0005-0000-0000-0000D5010000}"/>
    <cellStyle name="Millares 12" xfId="471" xr:uid="{00000000-0005-0000-0000-0000D6010000}"/>
    <cellStyle name="Millares 12 2" xfId="472" xr:uid="{00000000-0005-0000-0000-0000D7010000}"/>
    <cellStyle name="Millares 12 2 2" xfId="473" xr:uid="{00000000-0005-0000-0000-0000D8010000}"/>
    <cellStyle name="Millares 12 3" xfId="474" xr:uid="{00000000-0005-0000-0000-0000D9010000}"/>
    <cellStyle name="Millares 13" xfId="475" xr:uid="{00000000-0005-0000-0000-0000DA010000}"/>
    <cellStyle name="Millares 13 2" xfId="476" xr:uid="{00000000-0005-0000-0000-0000DB010000}"/>
    <cellStyle name="Millares 13 3" xfId="477" xr:uid="{00000000-0005-0000-0000-0000DC010000}"/>
    <cellStyle name="Millares 13 3 2" xfId="478" xr:uid="{00000000-0005-0000-0000-0000DD010000}"/>
    <cellStyle name="Millares 13 4" xfId="479" xr:uid="{00000000-0005-0000-0000-0000DE010000}"/>
    <cellStyle name="Millares 13 5" xfId="480" xr:uid="{00000000-0005-0000-0000-0000DF010000}"/>
    <cellStyle name="Millares 14" xfId="481" xr:uid="{00000000-0005-0000-0000-0000E0010000}"/>
    <cellStyle name="Millares 14 2" xfId="482" xr:uid="{00000000-0005-0000-0000-0000E1010000}"/>
    <cellStyle name="Millares 14 3" xfId="483" xr:uid="{00000000-0005-0000-0000-0000E2010000}"/>
    <cellStyle name="Millares 14 3 2" xfId="484" xr:uid="{00000000-0005-0000-0000-0000E3010000}"/>
    <cellStyle name="Millares 14 4" xfId="485" xr:uid="{00000000-0005-0000-0000-0000E4010000}"/>
    <cellStyle name="Millares 14 5" xfId="486" xr:uid="{00000000-0005-0000-0000-0000E5010000}"/>
    <cellStyle name="Millares 15" xfId="487" xr:uid="{00000000-0005-0000-0000-0000E6010000}"/>
    <cellStyle name="Millares 15 2" xfId="488" xr:uid="{00000000-0005-0000-0000-0000E7010000}"/>
    <cellStyle name="Millares 15 2 2" xfId="489" xr:uid="{00000000-0005-0000-0000-0000E8010000}"/>
    <cellStyle name="Millares 16" xfId="490" xr:uid="{00000000-0005-0000-0000-0000E9010000}"/>
    <cellStyle name="Millares 16 2" xfId="491" xr:uid="{00000000-0005-0000-0000-0000EA010000}"/>
    <cellStyle name="Millares 16 2 2" xfId="492" xr:uid="{00000000-0005-0000-0000-0000EB010000}"/>
    <cellStyle name="Millares 17" xfId="493" xr:uid="{00000000-0005-0000-0000-0000EC010000}"/>
    <cellStyle name="Millares 17 2" xfId="494" xr:uid="{00000000-0005-0000-0000-0000ED010000}"/>
    <cellStyle name="Millares 17 2 2" xfId="495" xr:uid="{00000000-0005-0000-0000-0000EE010000}"/>
    <cellStyle name="Millares 18" xfId="496" xr:uid="{00000000-0005-0000-0000-0000EF010000}"/>
    <cellStyle name="Millares 18 2" xfId="497" xr:uid="{00000000-0005-0000-0000-0000F0010000}"/>
    <cellStyle name="Millares 18 2 2" xfId="498" xr:uid="{00000000-0005-0000-0000-0000F1010000}"/>
    <cellStyle name="Millares 19" xfId="499" xr:uid="{00000000-0005-0000-0000-0000F2010000}"/>
    <cellStyle name="Millares 19 2" xfId="500" xr:uid="{00000000-0005-0000-0000-0000F3010000}"/>
    <cellStyle name="Millares 19 2 2" xfId="501" xr:uid="{00000000-0005-0000-0000-0000F4010000}"/>
    <cellStyle name="Millares 2" xfId="502" xr:uid="{00000000-0005-0000-0000-0000F5010000}"/>
    <cellStyle name="Millares 2 10" xfId="503" xr:uid="{00000000-0005-0000-0000-0000F6010000}"/>
    <cellStyle name="Millares 2 11" xfId="504" xr:uid="{00000000-0005-0000-0000-0000F7010000}"/>
    <cellStyle name="Millares 2 12" xfId="505" xr:uid="{00000000-0005-0000-0000-0000F8010000}"/>
    <cellStyle name="Millares 2 13" xfId="506" xr:uid="{00000000-0005-0000-0000-0000F9010000}"/>
    <cellStyle name="Millares 2 14" xfId="507" xr:uid="{00000000-0005-0000-0000-0000FA010000}"/>
    <cellStyle name="Millares 2 15" xfId="508" xr:uid="{00000000-0005-0000-0000-0000FB010000}"/>
    <cellStyle name="Millares 2 16" xfId="509" xr:uid="{00000000-0005-0000-0000-0000FC010000}"/>
    <cellStyle name="Millares 2 17" xfId="510" xr:uid="{00000000-0005-0000-0000-0000FD010000}"/>
    <cellStyle name="Millares 2 18" xfId="511" xr:uid="{00000000-0005-0000-0000-0000FE010000}"/>
    <cellStyle name="Millares 2 19" xfId="512" xr:uid="{00000000-0005-0000-0000-0000FF010000}"/>
    <cellStyle name="Millares 2 2" xfId="513" xr:uid="{00000000-0005-0000-0000-000000020000}"/>
    <cellStyle name="Millares 2 2 2" xfId="514" xr:uid="{00000000-0005-0000-0000-000001020000}"/>
    <cellStyle name="Millares 2 2 2 2" xfId="515" xr:uid="{00000000-0005-0000-0000-000002020000}"/>
    <cellStyle name="Millares 2 2 2 2 2" xfId="516" xr:uid="{00000000-0005-0000-0000-000003020000}"/>
    <cellStyle name="Millares 2 2 2 3" xfId="517" xr:uid="{00000000-0005-0000-0000-000004020000}"/>
    <cellStyle name="Millares 2 2 2 4" xfId="518" xr:uid="{00000000-0005-0000-0000-000005020000}"/>
    <cellStyle name="Millares 2 2 2 5" xfId="519" xr:uid="{00000000-0005-0000-0000-000006020000}"/>
    <cellStyle name="Millares 2 2 3" xfId="520" xr:uid="{00000000-0005-0000-0000-000007020000}"/>
    <cellStyle name="Millares 2 2 3 2" xfId="521" xr:uid="{00000000-0005-0000-0000-000008020000}"/>
    <cellStyle name="Millares 2 2 4" xfId="522" xr:uid="{00000000-0005-0000-0000-000009020000}"/>
    <cellStyle name="Millares 2 2 5" xfId="523" xr:uid="{00000000-0005-0000-0000-00000A020000}"/>
    <cellStyle name="Millares 2 2 6" xfId="524" xr:uid="{00000000-0005-0000-0000-00000B020000}"/>
    <cellStyle name="Millares 2 20" xfId="525" xr:uid="{00000000-0005-0000-0000-00000C020000}"/>
    <cellStyle name="Millares 2 21" xfId="526" xr:uid="{00000000-0005-0000-0000-00000D020000}"/>
    <cellStyle name="Millares 2 22" xfId="527" xr:uid="{00000000-0005-0000-0000-00000E020000}"/>
    <cellStyle name="Millares 2 23" xfId="528" xr:uid="{00000000-0005-0000-0000-00000F020000}"/>
    <cellStyle name="Millares 2 24" xfId="529" xr:uid="{00000000-0005-0000-0000-000010020000}"/>
    <cellStyle name="Millares 2 25" xfId="530" xr:uid="{00000000-0005-0000-0000-000011020000}"/>
    <cellStyle name="Millares 2 26" xfId="531" xr:uid="{00000000-0005-0000-0000-000012020000}"/>
    <cellStyle name="Millares 2 27" xfId="532" xr:uid="{00000000-0005-0000-0000-000013020000}"/>
    <cellStyle name="Millares 2 28" xfId="533" xr:uid="{00000000-0005-0000-0000-000014020000}"/>
    <cellStyle name="Millares 2 29" xfId="534" xr:uid="{00000000-0005-0000-0000-000015020000}"/>
    <cellStyle name="Millares 2 3" xfId="535" xr:uid="{00000000-0005-0000-0000-000016020000}"/>
    <cellStyle name="Millares 2 3 2" xfId="536" xr:uid="{00000000-0005-0000-0000-000017020000}"/>
    <cellStyle name="Millares 2 30" xfId="537" xr:uid="{00000000-0005-0000-0000-000018020000}"/>
    <cellStyle name="Millares 2 31" xfId="538" xr:uid="{00000000-0005-0000-0000-000019020000}"/>
    <cellStyle name="Millares 2 32" xfId="539" xr:uid="{00000000-0005-0000-0000-00001A020000}"/>
    <cellStyle name="Millares 2 33" xfId="540" xr:uid="{00000000-0005-0000-0000-00001B020000}"/>
    <cellStyle name="Millares 2 34" xfId="541" xr:uid="{00000000-0005-0000-0000-00001C020000}"/>
    <cellStyle name="Millares 2 35" xfId="542" xr:uid="{00000000-0005-0000-0000-00001D020000}"/>
    <cellStyle name="Millares 2 36" xfId="543" xr:uid="{00000000-0005-0000-0000-00001E020000}"/>
    <cellStyle name="Millares 2 37" xfId="544" xr:uid="{00000000-0005-0000-0000-00001F020000}"/>
    <cellStyle name="Millares 2 38" xfId="545" xr:uid="{00000000-0005-0000-0000-000020020000}"/>
    <cellStyle name="Millares 2 39" xfId="546" xr:uid="{00000000-0005-0000-0000-000021020000}"/>
    <cellStyle name="Millares 2 4" xfId="547" xr:uid="{00000000-0005-0000-0000-000022020000}"/>
    <cellStyle name="Millares 2 4 2" xfId="548" xr:uid="{00000000-0005-0000-0000-000023020000}"/>
    <cellStyle name="Millares 2 4 3" xfId="549" xr:uid="{00000000-0005-0000-0000-000024020000}"/>
    <cellStyle name="Millares 2 40" xfId="550" xr:uid="{00000000-0005-0000-0000-000025020000}"/>
    <cellStyle name="Millares 2 41" xfId="551" xr:uid="{00000000-0005-0000-0000-000026020000}"/>
    <cellStyle name="Millares 2 42" xfId="552" xr:uid="{00000000-0005-0000-0000-000027020000}"/>
    <cellStyle name="Millares 2 43" xfId="553" xr:uid="{00000000-0005-0000-0000-000028020000}"/>
    <cellStyle name="Millares 2 44" xfId="554" xr:uid="{00000000-0005-0000-0000-000029020000}"/>
    <cellStyle name="Millares 2 45" xfId="555" xr:uid="{00000000-0005-0000-0000-00002A020000}"/>
    <cellStyle name="Millares 2 46" xfId="556" xr:uid="{00000000-0005-0000-0000-00002B020000}"/>
    <cellStyle name="Millares 2 47" xfId="557" xr:uid="{00000000-0005-0000-0000-00002C020000}"/>
    <cellStyle name="Millares 2 48" xfId="558" xr:uid="{00000000-0005-0000-0000-00002D020000}"/>
    <cellStyle name="Millares 2 49" xfId="559" xr:uid="{00000000-0005-0000-0000-00002E020000}"/>
    <cellStyle name="Millares 2 5" xfId="560" xr:uid="{00000000-0005-0000-0000-00002F020000}"/>
    <cellStyle name="Millares 2 5 2" xfId="561" xr:uid="{00000000-0005-0000-0000-000030020000}"/>
    <cellStyle name="Millares 2 50" xfId="562" xr:uid="{00000000-0005-0000-0000-000031020000}"/>
    <cellStyle name="Millares 2 51" xfId="563" xr:uid="{00000000-0005-0000-0000-000032020000}"/>
    <cellStyle name="Millares 2 52" xfId="564" xr:uid="{00000000-0005-0000-0000-000033020000}"/>
    <cellStyle name="Millares 2 53" xfId="565" xr:uid="{00000000-0005-0000-0000-000034020000}"/>
    <cellStyle name="Millares 2 54" xfId="566" xr:uid="{00000000-0005-0000-0000-000035020000}"/>
    <cellStyle name="Millares 2 55" xfId="567" xr:uid="{00000000-0005-0000-0000-000036020000}"/>
    <cellStyle name="Millares 2 56" xfId="568" xr:uid="{00000000-0005-0000-0000-000037020000}"/>
    <cellStyle name="Millares 2 57" xfId="569" xr:uid="{00000000-0005-0000-0000-000038020000}"/>
    <cellStyle name="Millares 2 58" xfId="570" xr:uid="{00000000-0005-0000-0000-000039020000}"/>
    <cellStyle name="Millares 2 59" xfId="571" xr:uid="{00000000-0005-0000-0000-00003A020000}"/>
    <cellStyle name="Millares 2 6" xfId="572" xr:uid="{00000000-0005-0000-0000-00003B020000}"/>
    <cellStyle name="Millares 2 6 2" xfId="573" xr:uid="{00000000-0005-0000-0000-00003C020000}"/>
    <cellStyle name="Millares 2 60" xfId="574" xr:uid="{00000000-0005-0000-0000-00003D020000}"/>
    <cellStyle name="Millares 2 61" xfId="575" xr:uid="{00000000-0005-0000-0000-00003E020000}"/>
    <cellStyle name="Millares 2 62" xfId="576" xr:uid="{00000000-0005-0000-0000-00003F020000}"/>
    <cellStyle name="Millares 2 63" xfId="577" xr:uid="{00000000-0005-0000-0000-000040020000}"/>
    <cellStyle name="Millares 2 64" xfId="578" xr:uid="{00000000-0005-0000-0000-000041020000}"/>
    <cellStyle name="Millares 2 65" xfId="579" xr:uid="{00000000-0005-0000-0000-000042020000}"/>
    <cellStyle name="Millares 2 66" xfId="580" xr:uid="{00000000-0005-0000-0000-000043020000}"/>
    <cellStyle name="Millares 2 67" xfId="581" xr:uid="{00000000-0005-0000-0000-000044020000}"/>
    <cellStyle name="Millares 2 68" xfId="582" xr:uid="{00000000-0005-0000-0000-000045020000}"/>
    <cellStyle name="Millares 2 69" xfId="583" xr:uid="{00000000-0005-0000-0000-000046020000}"/>
    <cellStyle name="Millares 2 7" xfId="584" xr:uid="{00000000-0005-0000-0000-000047020000}"/>
    <cellStyle name="Millares 2 70" xfId="585" xr:uid="{00000000-0005-0000-0000-000048020000}"/>
    <cellStyle name="Millares 2 71" xfId="586" xr:uid="{00000000-0005-0000-0000-000049020000}"/>
    <cellStyle name="Millares 2 72" xfId="587" xr:uid="{00000000-0005-0000-0000-00004A020000}"/>
    <cellStyle name="Millares 2 73" xfId="588" xr:uid="{00000000-0005-0000-0000-00004B020000}"/>
    <cellStyle name="Millares 2 74" xfId="589" xr:uid="{00000000-0005-0000-0000-00004C020000}"/>
    <cellStyle name="Millares 2 75" xfId="590" xr:uid="{00000000-0005-0000-0000-00004D020000}"/>
    <cellStyle name="Millares 2 76" xfId="591" xr:uid="{00000000-0005-0000-0000-00004E020000}"/>
    <cellStyle name="Millares 2 8" xfId="592" xr:uid="{00000000-0005-0000-0000-00004F020000}"/>
    <cellStyle name="Millares 2 9" xfId="593" xr:uid="{00000000-0005-0000-0000-000050020000}"/>
    <cellStyle name="Millares 20" xfId="594" xr:uid="{00000000-0005-0000-0000-000051020000}"/>
    <cellStyle name="Millares 20 2" xfId="595" xr:uid="{00000000-0005-0000-0000-000052020000}"/>
    <cellStyle name="Millares 20 2 2" xfId="596" xr:uid="{00000000-0005-0000-0000-000053020000}"/>
    <cellStyle name="Millares 21" xfId="597" xr:uid="{00000000-0005-0000-0000-000054020000}"/>
    <cellStyle name="Millares 21 2" xfId="598" xr:uid="{00000000-0005-0000-0000-000055020000}"/>
    <cellStyle name="Millares 21 2 2" xfId="599" xr:uid="{00000000-0005-0000-0000-000056020000}"/>
    <cellStyle name="Millares 22" xfId="600" xr:uid="{00000000-0005-0000-0000-000057020000}"/>
    <cellStyle name="Millares 22 2" xfId="601" xr:uid="{00000000-0005-0000-0000-000058020000}"/>
    <cellStyle name="Millares 22 2 2" xfId="602" xr:uid="{00000000-0005-0000-0000-000059020000}"/>
    <cellStyle name="Millares 23" xfId="603" xr:uid="{00000000-0005-0000-0000-00005A020000}"/>
    <cellStyle name="Millares 24" xfId="604" xr:uid="{00000000-0005-0000-0000-00005B020000}"/>
    <cellStyle name="Millares 24 2" xfId="605" xr:uid="{00000000-0005-0000-0000-00005C020000}"/>
    <cellStyle name="Millares 25" xfId="606" xr:uid="{00000000-0005-0000-0000-00005D020000}"/>
    <cellStyle name="Millares 26" xfId="607" xr:uid="{00000000-0005-0000-0000-00005E020000}"/>
    <cellStyle name="Millares 27" xfId="608" xr:uid="{00000000-0005-0000-0000-00005F020000}"/>
    <cellStyle name="Millares 28" xfId="609" xr:uid="{00000000-0005-0000-0000-000060020000}"/>
    <cellStyle name="Millares 29" xfId="610" xr:uid="{00000000-0005-0000-0000-000061020000}"/>
    <cellStyle name="Millares 3" xfId="611" xr:uid="{00000000-0005-0000-0000-000062020000}"/>
    <cellStyle name="Millares 3 10" xfId="612" xr:uid="{00000000-0005-0000-0000-000063020000}"/>
    <cellStyle name="Millares 3 11" xfId="613" xr:uid="{00000000-0005-0000-0000-000064020000}"/>
    <cellStyle name="Millares 3 12" xfId="614" xr:uid="{00000000-0005-0000-0000-000065020000}"/>
    <cellStyle name="Millares 3 13" xfId="615" xr:uid="{00000000-0005-0000-0000-000066020000}"/>
    <cellStyle name="Millares 3 14" xfId="616" xr:uid="{00000000-0005-0000-0000-000067020000}"/>
    <cellStyle name="Millares 3 15" xfId="617" xr:uid="{00000000-0005-0000-0000-000068020000}"/>
    <cellStyle name="Millares 3 16" xfId="618" xr:uid="{00000000-0005-0000-0000-000069020000}"/>
    <cellStyle name="Millares 3 17" xfId="619" xr:uid="{00000000-0005-0000-0000-00006A020000}"/>
    <cellStyle name="Millares 3 18" xfId="620" xr:uid="{00000000-0005-0000-0000-00006B020000}"/>
    <cellStyle name="Millares 3 19" xfId="621" xr:uid="{00000000-0005-0000-0000-00006C020000}"/>
    <cellStyle name="Millares 3 2" xfId="622" xr:uid="{00000000-0005-0000-0000-00006D020000}"/>
    <cellStyle name="Millares 3 2 2" xfId="623" xr:uid="{00000000-0005-0000-0000-00006E020000}"/>
    <cellStyle name="Millares 3 2 3" xfId="624" xr:uid="{00000000-0005-0000-0000-00006F020000}"/>
    <cellStyle name="Millares 3 20" xfId="625" xr:uid="{00000000-0005-0000-0000-000070020000}"/>
    <cellStyle name="Millares 3 21" xfId="626" xr:uid="{00000000-0005-0000-0000-000071020000}"/>
    <cellStyle name="Millares 3 22" xfId="627" xr:uid="{00000000-0005-0000-0000-000072020000}"/>
    <cellStyle name="Millares 3 23" xfId="628" xr:uid="{00000000-0005-0000-0000-000073020000}"/>
    <cellStyle name="Millares 3 24" xfId="629" xr:uid="{00000000-0005-0000-0000-000074020000}"/>
    <cellStyle name="Millares 3 25" xfId="630" xr:uid="{00000000-0005-0000-0000-000075020000}"/>
    <cellStyle name="Millares 3 26" xfId="631" xr:uid="{00000000-0005-0000-0000-000076020000}"/>
    <cellStyle name="Millares 3 27" xfId="632" xr:uid="{00000000-0005-0000-0000-000077020000}"/>
    <cellStyle name="Millares 3 28" xfId="633" xr:uid="{00000000-0005-0000-0000-000078020000}"/>
    <cellStyle name="Millares 3 29" xfId="634" xr:uid="{00000000-0005-0000-0000-000079020000}"/>
    <cellStyle name="Millares 3 3" xfId="635" xr:uid="{00000000-0005-0000-0000-00007A020000}"/>
    <cellStyle name="Millares 3 3 2" xfId="636" xr:uid="{00000000-0005-0000-0000-00007B020000}"/>
    <cellStyle name="Millares 3 30" xfId="637" xr:uid="{00000000-0005-0000-0000-00007C020000}"/>
    <cellStyle name="Millares 3 31" xfId="638" xr:uid="{00000000-0005-0000-0000-00007D020000}"/>
    <cellStyle name="Millares 3 32" xfId="639" xr:uid="{00000000-0005-0000-0000-00007E020000}"/>
    <cellStyle name="Millares 3 33" xfId="640" xr:uid="{00000000-0005-0000-0000-00007F020000}"/>
    <cellStyle name="Millares 3 33 2" xfId="641" xr:uid="{00000000-0005-0000-0000-000080020000}"/>
    <cellStyle name="Millares 3 33 3" xfId="642" xr:uid="{00000000-0005-0000-0000-000081020000}"/>
    <cellStyle name="Millares 3 33 4" xfId="643" xr:uid="{00000000-0005-0000-0000-000082020000}"/>
    <cellStyle name="Millares 3 34" xfId="644" xr:uid="{00000000-0005-0000-0000-000083020000}"/>
    <cellStyle name="Millares 3 35" xfId="645" xr:uid="{00000000-0005-0000-0000-000084020000}"/>
    <cellStyle name="Millares 3 36" xfId="646" xr:uid="{00000000-0005-0000-0000-000085020000}"/>
    <cellStyle name="Millares 3 37" xfId="647" xr:uid="{00000000-0005-0000-0000-000086020000}"/>
    <cellStyle name="Millares 3 38" xfId="648" xr:uid="{00000000-0005-0000-0000-000087020000}"/>
    <cellStyle name="Millares 3 39" xfId="649" xr:uid="{00000000-0005-0000-0000-000088020000}"/>
    <cellStyle name="Millares 3 4" xfId="650" xr:uid="{00000000-0005-0000-0000-000089020000}"/>
    <cellStyle name="Millares 3 40" xfId="651" xr:uid="{00000000-0005-0000-0000-00008A020000}"/>
    <cellStyle name="Millares 3 41" xfId="652" xr:uid="{00000000-0005-0000-0000-00008B020000}"/>
    <cellStyle name="Millares 3 42" xfId="653" xr:uid="{00000000-0005-0000-0000-00008C020000}"/>
    <cellStyle name="Millares 3 43" xfId="654" xr:uid="{00000000-0005-0000-0000-00008D020000}"/>
    <cellStyle name="Millares 3 44" xfId="655" xr:uid="{00000000-0005-0000-0000-00008E020000}"/>
    <cellStyle name="Millares 3 45" xfId="656" xr:uid="{00000000-0005-0000-0000-00008F020000}"/>
    <cellStyle name="Millares 3 46" xfId="657" xr:uid="{00000000-0005-0000-0000-000090020000}"/>
    <cellStyle name="Millares 3 47" xfId="658" xr:uid="{00000000-0005-0000-0000-000091020000}"/>
    <cellStyle name="Millares 3 48" xfId="659" xr:uid="{00000000-0005-0000-0000-000092020000}"/>
    <cellStyle name="Millares 3 49" xfId="660" xr:uid="{00000000-0005-0000-0000-000093020000}"/>
    <cellStyle name="Millares 3 5" xfId="661" xr:uid="{00000000-0005-0000-0000-000094020000}"/>
    <cellStyle name="Millares 3 50" xfId="662" xr:uid="{00000000-0005-0000-0000-000095020000}"/>
    <cellStyle name="Millares 3 51" xfId="663" xr:uid="{00000000-0005-0000-0000-000096020000}"/>
    <cellStyle name="Millares 3 52" xfId="664" xr:uid="{00000000-0005-0000-0000-000097020000}"/>
    <cellStyle name="Millares 3 53" xfId="665" xr:uid="{00000000-0005-0000-0000-000098020000}"/>
    <cellStyle name="Millares 3 54" xfId="666" xr:uid="{00000000-0005-0000-0000-000099020000}"/>
    <cellStyle name="Millares 3 55" xfId="667" xr:uid="{00000000-0005-0000-0000-00009A020000}"/>
    <cellStyle name="Millares 3 56" xfId="668" xr:uid="{00000000-0005-0000-0000-00009B020000}"/>
    <cellStyle name="Millares 3 57" xfId="669" xr:uid="{00000000-0005-0000-0000-00009C020000}"/>
    <cellStyle name="Millares 3 58" xfId="670" xr:uid="{00000000-0005-0000-0000-00009D020000}"/>
    <cellStyle name="Millares 3 59" xfId="671" xr:uid="{00000000-0005-0000-0000-00009E020000}"/>
    <cellStyle name="Millares 3 6" xfId="672" xr:uid="{00000000-0005-0000-0000-00009F020000}"/>
    <cellStyle name="Millares 3 60" xfId="673" xr:uid="{00000000-0005-0000-0000-0000A0020000}"/>
    <cellStyle name="Millares 3 61" xfId="674" xr:uid="{00000000-0005-0000-0000-0000A1020000}"/>
    <cellStyle name="Millares 3 62" xfId="675" xr:uid="{00000000-0005-0000-0000-0000A2020000}"/>
    <cellStyle name="Millares 3 63" xfId="676" xr:uid="{00000000-0005-0000-0000-0000A3020000}"/>
    <cellStyle name="Millares 3 64" xfId="677" xr:uid="{00000000-0005-0000-0000-0000A4020000}"/>
    <cellStyle name="Millares 3 65" xfId="678" xr:uid="{00000000-0005-0000-0000-0000A5020000}"/>
    <cellStyle name="Millares 3 65 2" xfId="679" xr:uid="{00000000-0005-0000-0000-0000A6020000}"/>
    <cellStyle name="Millares 3 66" xfId="680" xr:uid="{00000000-0005-0000-0000-0000A7020000}"/>
    <cellStyle name="Millares 3 7" xfId="681" xr:uid="{00000000-0005-0000-0000-0000A8020000}"/>
    <cellStyle name="Millares 3 8" xfId="682" xr:uid="{00000000-0005-0000-0000-0000A9020000}"/>
    <cellStyle name="Millares 3 9" xfId="683" xr:uid="{00000000-0005-0000-0000-0000AA020000}"/>
    <cellStyle name="Millares 30" xfId="684" xr:uid="{00000000-0005-0000-0000-0000AB020000}"/>
    <cellStyle name="Millares 31" xfId="685" xr:uid="{00000000-0005-0000-0000-0000AC020000}"/>
    <cellStyle name="Millares 32" xfId="686" xr:uid="{00000000-0005-0000-0000-0000AD020000}"/>
    <cellStyle name="Millares 33" xfId="687" xr:uid="{00000000-0005-0000-0000-0000AE020000}"/>
    <cellStyle name="Millares 34" xfId="688" xr:uid="{00000000-0005-0000-0000-0000AF020000}"/>
    <cellStyle name="Millares 35" xfId="689" xr:uid="{00000000-0005-0000-0000-0000B0020000}"/>
    <cellStyle name="Millares 36" xfId="690" xr:uid="{00000000-0005-0000-0000-0000B1020000}"/>
    <cellStyle name="Millares 37" xfId="691" xr:uid="{00000000-0005-0000-0000-0000B2020000}"/>
    <cellStyle name="Millares 37 2" xfId="692" xr:uid="{00000000-0005-0000-0000-0000B3020000}"/>
    <cellStyle name="Millares 38" xfId="693" xr:uid="{00000000-0005-0000-0000-0000B4020000}"/>
    <cellStyle name="Millares 39" xfId="694" xr:uid="{00000000-0005-0000-0000-0000B5020000}"/>
    <cellStyle name="Millares 4" xfId="695" xr:uid="{00000000-0005-0000-0000-0000B6020000}"/>
    <cellStyle name="Millares 4 2" xfId="696" xr:uid="{00000000-0005-0000-0000-0000B7020000}"/>
    <cellStyle name="Millares 4 2 2" xfId="697" xr:uid="{00000000-0005-0000-0000-0000B8020000}"/>
    <cellStyle name="Millares 4 2 2 2" xfId="698" xr:uid="{00000000-0005-0000-0000-0000B9020000}"/>
    <cellStyle name="Millares 4 2 2 2 2" xfId="699" xr:uid="{00000000-0005-0000-0000-0000BA020000}"/>
    <cellStyle name="Millares 4 2 2 3" xfId="700" xr:uid="{00000000-0005-0000-0000-0000BB020000}"/>
    <cellStyle name="Millares 4 2 2 4" xfId="701" xr:uid="{00000000-0005-0000-0000-0000BC020000}"/>
    <cellStyle name="Millares 4 2 3" xfId="702" xr:uid="{00000000-0005-0000-0000-0000BD020000}"/>
    <cellStyle name="Millares 4 2 3 2" xfId="703" xr:uid="{00000000-0005-0000-0000-0000BE020000}"/>
    <cellStyle name="Millares 4 2 3 3" xfId="704" xr:uid="{00000000-0005-0000-0000-0000BF020000}"/>
    <cellStyle name="Millares 4 2 4" xfId="705" xr:uid="{00000000-0005-0000-0000-0000C0020000}"/>
    <cellStyle name="Millares 4 2 5" xfId="706" xr:uid="{00000000-0005-0000-0000-0000C1020000}"/>
    <cellStyle name="Millares 4 2 6" xfId="707" xr:uid="{00000000-0005-0000-0000-0000C2020000}"/>
    <cellStyle name="Millares 4 3" xfId="708" xr:uid="{00000000-0005-0000-0000-0000C3020000}"/>
    <cellStyle name="Millares 4 3 2" xfId="709" xr:uid="{00000000-0005-0000-0000-0000C4020000}"/>
    <cellStyle name="Millares 4 3 2 2" xfId="710" xr:uid="{00000000-0005-0000-0000-0000C5020000}"/>
    <cellStyle name="Millares 4 3 2 2 2" xfId="711" xr:uid="{00000000-0005-0000-0000-0000C6020000}"/>
    <cellStyle name="Millares 4 3 2 2 3" xfId="712" xr:uid="{00000000-0005-0000-0000-0000C7020000}"/>
    <cellStyle name="Millares 4 3 2 3" xfId="713" xr:uid="{00000000-0005-0000-0000-0000C8020000}"/>
    <cellStyle name="Millares 4 3 2 4" xfId="714" xr:uid="{00000000-0005-0000-0000-0000C9020000}"/>
    <cellStyle name="Millares 4 3 3" xfId="715" xr:uid="{00000000-0005-0000-0000-0000CA020000}"/>
    <cellStyle name="Millares 4 3 3 2" xfId="716" xr:uid="{00000000-0005-0000-0000-0000CB020000}"/>
    <cellStyle name="Millares 4 3 3 3" xfId="717" xr:uid="{00000000-0005-0000-0000-0000CC020000}"/>
    <cellStyle name="Millares 4 3 4" xfId="718" xr:uid="{00000000-0005-0000-0000-0000CD020000}"/>
    <cellStyle name="Millares 4 3 4 2" xfId="719" xr:uid="{00000000-0005-0000-0000-0000CE020000}"/>
    <cellStyle name="Millares 4 3 5" xfId="720" xr:uid="{00000000-0005-0000-0000-0000CF020000}"/>
    <cellStyle name="Millares 4 4" xfId="721" xr:uid="{00000000-0005-0000-0000-0000D0020000}"/>
    <cellStyle name="Millares 4 4 2" xfId="722" xr:uid="{00000000-0005-0000-0000-0000D1020000}"/>
    <cellStyle name="Millares 4 5" xfId="723" xr:uid="{00000000-0005-0000-0000-0000D2020000}"/>
    <cellStyle name="Millares 4 6" xfId="724" xr:uid="{00000000-0005-0000-0000-0000D3020000}"/>
    <cellStyle name="Millares 41" xfId="725" xr:uid="{00000000-0005-0000-0000-0000D4020000}"/>
    <cellStyle name="Millares 41 10" xfId="726" xr:uid="{00000000-0005-0000-0000-0000D5020000}"/>
    <cellStyle name="Millares 41 11" xfId="727" xr:uid="{00000000-0005-0000-0000-0000D6020000}"/>
    <cellStyle name="Millares 41 12" xfId="728" xr:uid="{00000000-0005-0000-0000-0000D7020000}"/>
    <cellStyle name="Millares 41 13" xfId="729" xr:uid="{00000000-0005-0000-0000-0000D8020000}"/>
    <cellStyle name="Millares 41 14" xfId="730" xr:uid="{00000000-0005-0000-0000-0000D9020000}"/>
    <cellStyle name="Millares 41 15" xfId="731" xr:uid="{00000000-0005-0000-0000-0000DA020000}"/>
    <cellStyle name="Millares 41 16" xfId="732" xr:uid="{00000000-0005-0000-0000-0000DB020000}"/>
    <cellStyle name="Millares 41 17" xfId="733" xr:uid="{00000000-0005-0000-0000-0000DC020000}"/>
    <cellStyle name="Millares 41 18" xfId="734" xr:uid="{00000000-0005-0000-0000-0000DD020000}"/>
    <cellStyle name="Millares 41 19" xfId="735" xr:uid="{00000000-0005-0000-0000-0000DE020000}"/>
    <cellStyle name="Millares 41 2" xfId="736" xr:uid="{00000000-0005-0000-0000-0000DF020000}"/>
    <cellStyle name="Millares 41 2 2" xfId="737" xr:uid="{00000000-0005-0000-0000-0000E0020000}"/>
    <cellStyle name="Millares 41 20" xfId="738" xr:uid="{00000000-0005-0000-0000-0000E1020000}"/>
    <cellStyle name="Millares 41 21" xfId="739" xr:uid="{00000000-0005-0000-0000-0000E2020000}"/>
    <cellStyle name="Millares 41 22" xfId="740" xr:uid="{00000000-0005-0000-0000-0000E3020000}"/>
    <cellStyle name="Millares 41 23" xfId="741" xr:uid="{00000000-0005-0000-0000-0000E4020000}"/>
    <cellStyle name="Millares 41 24" xfId="742" xr:uid="{00000000-0005-0000-0000-0000E5020000}"/>
    <cellStyle name="Millares 41 25" xfId="743" xr:uid="{00000000-0005-0000-0000-0000E6020000}"/>
    <cellStyle name="Millares 41 26" xfId="744" xr:uid="{00000000-0005-0000-0000-0000E7020000}"/>
    <cellStyle name="Millares 41 27" xfId="745" xr:uid="{00000000-0005-0000-0000-0000E8020000}"/>
    <cellStyle name="Millares 41 28" xfId="746" xr:uid="{00000000-0005-0000-0000-0000E9020000}"/>
    <cellStyle name="Millares 41 29" xfId="747" xr:uid="{00000000-0005-0000-0000-0000EA020000}"/>
    <cellStyle name="Millares 41 3" xfId="748" xr:uid="{00000000-0005-0000-0000-0000EB020000}"/>
    <cellStyle name="Millares 41 30" xfId="749" xr:uid="{00000000-0005-0000-0000-0000EC020000}"/>
    <cellStyle name="Millares 41 31" xfId="750" xr:uid="{00000000-0005-0000-0000-0000ED020000}"/>
    <cellStyle name="Millares 41 32" xfId="751" xr:uid="{00000000-0005-0000-0000-0000EE020000}"/>
    <cellStyle name="Millares 41 4" xfId="752" xr:uid="{00000000-0005-0000-0000-0000EF020000}"/>
    <cellStyle name="Millares 41 5" xfId="753" xr:uid="{00000000-0005-0000-0000-0000F0020000}"/>
    <cellStyle name="Millares 41 6" xfId="754" xr:uid="{00000000-0005-0000-0000-0000F1020000}"/>
    <cellStyle name="Millares 41 7" xfId="755" xr:uid="{00000000-0005-0000-0000-0000F2020000}"/>
    <cellStyle name="Millares 41 8" xfId="756" xr:uid="{00000000-0005-0000-0000-0000F3020000}"/>
    <cellStyle name="Millares 41 9" xfId="757" xr:uid="{00000000-0005-0000-0000-0000F4020000}"/>
    <cellStyle name="Millares 5" xfId="758" xr:uid="{00000000-0005-0000-0000-0000F5020000}"/>
    <cellStyle name="Millares 5 2" xfId="759" xr:uid="{00000000-0005-0000-0000-0000F6020000}"/>
    <cellStyle name="Millares 5 2 2" xfId="760" xr:uid="{00000000-0005-0000-0000-0000F7020000}"/>
    <cellStyle name="Millares 5 2 2 2" xfId="761" xr:uid="{00000000-0005-0000-0000-0000F8020000}"/>
    <cellStyle name="Millares 5 2 3" xfId="762" xr:uid="{00000000-0005-0000-0000-0000F9020000}"/>
    <cellStyle name="Millares 5 2 4" xfId="763" xr:uid="{00000000-0005-0000-0000-0000FA020000}"/>
    <cellStyle name="Millares 5 2 5" xfId="764" xr:uid="{00000000-0005-0000-0000-0000FB020000}"/>
    <cellStyle name="Millares 5 3" xfId="765" xr:uid="{00000000-0005-0000-0000-0000FC020000}"/>
    <cellStyle name="Millares 5 3 2" xfId="766" xr:uid="{00000000-0005-0000-0000-0000FD020000}"/>
    <cellStyle name="Millares 5 4" xfId="767" xr:uid="{00000000-0005-0000-0000-0000FE020000}"/>
    <cellStyle name="Millares 5 4 2" xfId="768" xr:uid="{00000000-0005-0000-0000-0000FF020000}"/>
    <cellStyle name="Millares 6" xfId="769" xr:uid="{00000000-0005-0000-0000-000000030000}"/>
    <cellStyle name="Millares 6 2" xfId="770" xr:uid="{00000000-0005-0000-0000-000001030000}"/>
    <cellStyle name="Millares 6 2 2" xfId="771" xr:uid="{00000000-0005-0000-0000-000002030000}"/>
    <cellStyle name="Millares 6 2 2 2" xfId="772" xr:uid="{00000000-0005-0000-0000-000003030000}"/>
    <cellStyle name="Millares 6 2 3" xfId="773" xr:uid="{00000000-0005-0000-0000-000004030000}"/>
    <cellStyle name="Millares 6 2 4" xfId="774" xr:uid="{00000000-0005-0000-0000-000005030000}"/>
    <cellStyle name="Millares 6 3" xfId="775" xr:uid="{00000000-0005-0000-0000-000006030000}"/>
    <cellStyle name="Millares 6 3 2" xfId="776" xr:uid="{00000000-0005-0000-0000-000007030000}"/>
    <cellStyle name="Millares 6 4" xfId="777" xr:uid="{00000000-0005-0000-0000-000008030000}"/>
    <cellStyle name="Millares 6 5" xfId="778" xr:uid="{00000000-0005-0000-0000-000009030000}"/>
    <cellStyle name="Millares 6 6" xfId="779" xr:uid="{00000000-0005-0000-0000-00000A030000}"/>
    <cellStyle name="Millares 7" xfId="780" xr:uid="{00000000-0005-0000-0000-00000B030000}"/>
    <cellStyle name="Millares 7 2" xfId="781" xr:uid="{00000000-0005-0000-0000-00000C030000}"/>
    <cellStyle name="Millares 7 3" xfId="782" xr:uid="{00000000-0005-0000-0000-00000D030000}"/>
    <cellStyle name="Millares 7 4" xfId="783" xr:uid="{00000000-0005-0000-0000-00000E030000}"/>
    <cellStyle name="Millares 7 5" xfId="784" xr:uid="{00000000-0005-0000-0000-00000F030000}"/>
    <cellStyle name="Millares 8" xfId="785" xr:uid="{00000000-0005-0000-0000-000010030000}"/>
    <cellStyle name="Millares 8 2" xfId="786" xr:uid="{00000000-0005-0000-0000-000011030000}"/>
    <cellStyle name="Millares 8 2 2" xfId="787" xr:uid="{00000000-0005-0000-0000-000012030000}"/>
    <cellStyle name="Millares 8 3" xfId="788" xr:uid="{00000000-0005-0000-0000-000013030000}"/>
    <cellStyle name="Millares 9" xfId="789" xr:uid="{00000000-0005-0000-0000-000014030000}"/>
    <cellStyle name="Millares 9 2" xfId="790" xr:uid="{00000000-0005-0000-0000-000015030000}"/>
    <cellStyle name="Millares 9 2 2" xfId="791" xr:uid="{00000000-0005-0000-0000-000016030000}"/>
    <cellStyle name="Millares 9 3" xfId="792" xr:uid="{00000000-0005-0000-0000-000017030000}"/>
    <cellStyle name="Millares 9 3 2" xfId="793" xr:uid="{00000000-0005-0000-0000-000018030000}"/>
    <cellStyle name="Millares 9 4" xfId="794" xr:uid="{00000000-0005-0000-0000-000019030000}"/>
    <cellStyle name="Millares 9 5" xfId="795" xr:uid="{00000000-0005-0000-0000-00001A030000}"/>
    <cellStyle name="Moneda" xfId="796" builtinId="4"/>
    <cellStyle name="Moneda [0] 2" xfId="797" xr:uid="{00000000-0005-0000-0000-00001C030000}"/>
    <cellStyle name="Moneda 10" xfId="798" xr:uid="{00000000-0005-0000-0000-00001D030000}"/>
    <cellStyle name="Moneda 2" xfId="799" xr:uid="{00000000-0005-0000-0000-00001E030000}"/>
    <cellStyle name="Moneda 2 10" xfId="800" xr:uid="{00000000-0005-0000-0000-00001F030000}"/>
    <cellStyle name="Moneda 2 11" xfId="801" xr:uid="{00000000-0005-0000-0000-000020030000}"/>
    <cellStyle name="Moneda 2 12" xfId="802" xr:uid="{00000000-0005-0000-0000-000021030000}"/>
    <cellStyle name="Moneda 2 13" xfId="803" xr:uid="{00000000-0005-0000-0000-000022030000}"/>
    <cellStyle name="Moneda 2 14" xfId="804" xr:uid="{00000000-0005-0000-0000-000023030000}"/>
    <cellStyle name="Moneda 2 15" xfId="805" xr:uid="{00000000-0005-0000-0000-000024030000}"/>
    <cellStyle name="Moneda 2 16" xfId="806" xr:uid="{00000000-0005-0000-0000-000025030000}"/>
    <cellStyle name="Moneda 2 17" xfId="807" xr:uid="{00000000-0005-0000-0000-000026030000}"/>
    <cellStyle name="Moneda 2 18" xfId="808" xr:uid="{00000000-0005-0000-0000-000027030000}"/>
    <cellStyle name="Moneda 2 19" xfId="809" xr:uid="{00000000-0005-0000-0000-000028030000}"/>
    <cellStyle name="Moneda 2 2" xfId="810" xr:uid="{00000000-0005-0000-0000-000029030000}"/>
    <cellStyle name="Moneda 2 2 10" xfId="811" xr:uid="{00000000-0005-0000-0000-00002A030000}"/>
    <cellStyle name="Moneda 2 2 11" xfId="812" xr:uid="{00000000-0005-0000-0000-00002B030000}"/>
    <cellStyle name="Moneda 2 2 12" xfId="813" xr:uid="{00000000-0005-0000-0000-00002C030000}"/>
    <cellStyle name="Moneda 2 2 13" xfId="814" xr:uid="{00000000-0005-0000-0000-00002D030000}"/>
    <cellStyle name="Moneda 2 2 14" xfId="815" xr:uid="{00000000-0005-0000-0000-00002E030000}"/>
    <cellStyle name="Moneda 2 2 15" xfId="816" xr:uid="{00000000-0005-0000-0000-00002F030000}"/>
    <cellStyle name="Moneda 2 2 16" xfId="817" xr:uid="{00000000-0005-0000-0000-000030030000}"/>
    <cellStyle name="Moneda 2 2 17" xfId="818" xr:uid="{00000000-0005-0000-0000-000031030000}"/>
    <cellStyle name="Moneda 2 2 18" xfId="819" xr:uid="{00000000-0005-0000-0000-000032030000}"/>
    <cellStyle name="Moneda 2 2 19" xfId="820" xr:uid="{00000000-0005-0000-0000-000033030000}"/>
    <cellStyle name="Moneda 2 2 2" xfId="821" xr:uid="{00000000-0005-0000-0000-000034030000}"/>
    <cellStyle name="Moneda 2 2 2 2" xfId="822" xr:uid="{00000000-0005-0000-0000-000035030000}"/>
    <cellStyle name="Moneda 2 2 2 3" xfId="823" xr:uid="{00000000-0005-0000-0000-000036030000}"/>
    <cellStyle name="Moneda 2 2 2 4" xfId="824" xr:uid="{00000000-0005-0000-0000-000037030000}"/>
    <cellStyle name="Moneda 2 2 20" xfId="825" xr:uid="{00000000-0005-0000-0000-000038030000}"/>
    <cellStyle name="Moneda 2 2 21" xfId="826" xr:uid="{00000000-0005-0000-0000-000039030000}"/>
    <cellStyle name="Moneda 2 2 22" xfId="827" xr:uid="{00000000-0005-0000-0000-00003A030000}"/>
    <cellStyle name="Moneda 2 2 23" xfId="828" xr:uid="{00000000-0005-0000-0000-00003B030000}"/>
    <cellStyle name="Moneda 2 2 24" xfId="829" xr:uid="{00000000-0005-0000-0000-00003C030000}"/>
    <cellStyle name="Moneda 2 2 25" xfId="830" xr:uid="{00000000-0005-0000-0000-00003D030000}"/>
    <cellStyle name="Moneda 2 2 26" xfId="831" xr:uid="{00000000-0005-0000-0000-00003E030000}"/>
    <cellStyle name="Moneda 2 2 27" xfId="832" xr:uid="{00000000-0005-0000-0000-00003F030000}"/>
    <cellStyle name="Moneda 2 2 28" xfId="833" xr:uid="{00000000-0005-0000-0000-000040030000}"/>
    <cellStyle name="Moneda 2 2 29" xfId="834" xr:uid="{00000000-0005-0000-0000-000041030000}"/>
    <cellStyle name="Moneda 2 2 3" xfId="835" xr:uid="{00000000-0005-0000-0000-000042030000}"/>
    <cellStyle name="Moneda 2 2 30" xfId="836" xr:uid="{00000000-0005-0000-0000-000043030000}"/>
    <cellStyle name="Moneda 2 2 31" xfId="837" xr:uid="{00000000-0005-0000-0000-000044030000}"/>
    <cellStyle name="Moneda 2 2 32" xfId="838" xr:uid="{00000000-0005-0000-0000-000045030000}"/>
    <cellStyle name="Moneda 2 2 33" xfId="839" xr:uid="{00000000-0005-0000-0000-000046030000}"/>
    <cellStyle name="Moneda 2 2 33 2" xfId="840" xr:uid="{00000000-0005-0000-0000-000047030000}"/>
    <cellStyle name="Moneda 2 2 34" xfId="841" xr:uid="{00000000-0005-0000-0000-000048030000}"/>
    <cellStyle name="Moneda 2 2 35" xfId="842" xr:uid="{00000000-0005-0000-0000-000049030000}"/>
    <cellStyle name="Moneda 2 2 36" xfId="843" xr:uid="{00000000-0005-0000-0000-00004A030000}"/>
    <cellStyle name="Moneda 2 2 37" xfId="844" xr:uid="{00000000-0005-0000-0000-00004B030000}"/>
    <cellStyle name="Moneda 2 2 38" xfId="845" xr:uid="{00000000-0005-0000-0000-00004C030000}"/>
    <cellStyle name="Moneda 2 2 39" xfId="846" xr:uid="{00000000-0005-0000-0000-00004D030000}"/>
    <cellStyle name="Moneda 2 2 4" xfId="847" xr:uid="{00000000-0005-0000-0000-00004E030000}"/>
    <cellStyle name="Moneda 2 2 40" xfId="848" xr:uid="{00000000-0005-0000-0000-00004F030000}"/>
    <cellStyle name="Moneda 2 2 41" xfId="849" xr:uid="{00000000-0005-0000-0000-000050030000}"/>
    <cellStyle name="Moneda 2 2 42" xfId="850" xr:uid="{00000000-0005-0000-0000-000051030000}"/>
    <cellStyle name="Moneda 2 2 43" xfId="851" xr:uid="{00000000-0005-0000-0000-000052030000}"/>
    <cellStyle name="Moneda 2 2 44" xfId="852" xr:uid="{00000000-0005-0000-0000-000053030000}"/>
    <cellStyle name="Moneda 2 2 45" xfId="853" xr:uid="{00000000-0005-0000-0000-000054030000}"/>
    <cellStyle name="Moneda 2 2 46" xfId="854" xr:uid="{00000000-0005-0000-0000-000055030000}"/>
    <cellStyle name="Moneda 2 2 47" xfId="855" xr:uid="{00000000-0005-0000-0000-000056030000}"/>
    <cellStyle name="Moneda 2 2 48" xfId="856" xr:uid="{00000000-0005-0000-0000-000057030000}"/>
    <cellStyle name="Moneda 2 2 49" xfId="857" xr:uid="{00000000-0005-0000-0000-000058030000}"/>
    <cellStyle name="Moneda 2 2 5" xfId="858" xr:uid="{00000000-0005-0000-0000-000059030000}"/>
    <cellStyle name="Moneda 2 2 50" xfId="859" xr:uid="{00000000-0005-0000-0000-00005A030000}"/>
    <cellStyle name="Moneda 2 2 51" xfId="860" xr:uid="{00000000-0005-0000-0000-00005B030000}"/>
    <cellStyle name="Moneda 2 2 52" xfId="861" xr:uid="{00000000-0005-0000-0000-00005C030000}"/>
    <cellStyle name="Moneda 2 2 53" xfId="862" xr:uid="{00000000-0005-0000-0000-00005D030000}"/>
    <cellStyle name="Moneda 2 2 54" xfId="863" xr:uid="{00000000-0005-0000-0000-00005E030000}"/>
    <cellStyle name="Moneda 2 2 55" xfId="864" xr:uid="{00000000-0005-0000-0000-00005F030000}"/>
    <cellStyle name="Moneda 2 2 56" xfId="865" xr:uid="{00000000-0005-0000-0000-000060030000}"/>
    <cellStyle name="Moneda 2 2 57" xfId="866" xr:uid="{00000000-0005-0000-0000-000061030000}"/>
    <cellStyle name="Moneda 2 2 58" xfId="867" xr:uid="{00000000-0005-0000-0000-000062030000}"/>
    <cellStyle name="Moneda 2 2 59" xfId="868" xr:uid="{00000000-0005-0000-0000-000063030000}"/>
    <cellStyle name="Moneda 2 2 6" xfId="869" xr:uid="{00000000-0005-0000-0000-000064030000}"/>
    <cellStyle name="Moneda 2 2 60" xfId="870" xr:uid="{00000000-0005-0000-0000-000065030000}"/>
    <cellStyle name="Moneda 2 2 61" xfId="871" xr:uid="{00000000-0005-0000-0000-000066030000}"/>
    <cellStyle name="Moneda 2 2 62" xfId="872" xr:uid="{00000000-0005-0000-0000-000067030000}"/>
    <cellStyle name="Moneda 2 2 63" xfId="873" xr:uid="{00000000-0005-0000-0000-000068030000}"/>
    <cellStyle name="Moneda 2 2 64" xfId="874" xr:uid="{00000000-0005-0000-0000-000069030000}"/>
    <cellStyle name="Moneda 2 2 65" xfId="875" xr:uid="{00000000-0005-0000-0000-00006A030000}"/>
    <cellStyle name="Moneda 2 2 66" xfId="876" xr:uid="{00000000-0005-0000-0000-00006B030000}"/>
    <cellStyle name="Moneda 2 2 7" xfId="877" xr:uid="{00000000-0005-0000-0000-00006C030000}"/>
    <cellStyle name="Moneda 2 2 8" xfId="878" xr:uid="{00000000-0005-0000-0000-00006D030000}"/>
    <cellStyle name="Moneda 2 2 9" xfId="879" xr:uid="{00000000-0005-0000-0000-00006E030000}"/>
    <cellStyle name="Moneda 2 20" xfId="880" xr:uid="{00000000-0005-0000-0000-00006F030000}"/>
    <cellStyle name="Moneda 2 21" xfId="881" xr:uid="{00000000-0005-0000-0000-000070030000}"/>
    <cellStyle name="Moneda 2 22" xfId="882" xr:uid="{00000000-0005-0000-0000-000071030000}"/>
    <cellStyle name="Moneda 2 23" xfId="883" xr:uid="{00000000-0005-0000-0000-000072030000}"/>
    <cellStyle name="Moneda 2 24" xfId="884" xr:uid="{00000000-0005-0000-0000-000073030000}"/>
    <cellStyle name="Moneda 2 25" xfId="885" xr:uid="{00000000-0005-0000-0000-000074030000}"/>
    <cellStyle name="Moneda 2 26" xfId="886" xr:uid="{00000000-0005-0000-0000-000075030000}"/>
    <cellStyle name="Moneda 2 27" xfId="887" xr:uid="{00000000-0005-0000-0000-000076030000}"/>
    <cellStyle name="Moneda 2 28" xfId="888" xr:uid="{00000000-0005-0000-0000-000077030000}"/>
    <cellStyle name="Moneda 2 29" xfId="889" xr:uid="{00000000-0005-0000-0000-000078030000}"/>
    <cellStyle name="Moneda 2 3" xfId="890" xr:uid="{00000000-0005-0000-0000-000079030000}"/>
    <cellStyle name="Moneda 2 3 10" xfId="891" xr:uid="{00000000-0005-0000-0000-00007A030000}"/>
    <cellStyle name="Moneda 2 3 11" xfId="892" xr:uid="{00000000-0005-0000-0000-00007B030000}"/>
    <cellStyle name="Moneda 2 3 12" xfId="893" xr:uid="{00000000-0005-0000-0000-00007C030000}"/>
    <cellStyle name="Moneda 2 3 13" xfId="894" xr:uid="{00000000-0005-0000-0000-00007D030000}"/>
    <cellStyle name="Moneda 2 3 14" xfId="895" xr:uid="{00000000-0005-0000-0000-00007E030000}"/>
    <cellStyle name="Moneda 2 3 15" xfId="896" xr:uid="{00000000-0005-0000-0000-00007F030000}"/>
    <cellStyle name="Moneda 2 3 16" xfId="897" xr:uid="{00000000-0005-0000-0000-000080030000}"/>
    <cellStyle name="Moneda 2 3 17" xfId="898" xr:uid="{00000000-0005-0000-0000-000081030000}"/>
    <cellStyle name="Moneda 2 3 18" xfId="899" xr:uid="{00000000-0005-0000-0000-000082030000}"/>
    <cellStyle name="Moneda 2 3 19" xfId="900" xr:uid="{00000000-0005-0000-0000-000083030000}"/>
    <cellStyle name="Moneda 2 3 2" xfId="901" xr:uid="{00000000-0005-0000-0000-000084030000}"/>
    <cellStyle name="Moneda 2 3 2 2" xfId="902" xr:uid="{00000000-0005-0000-0000-000085030000}"/>
    <cellStyle name="Moneda 2 3 20" xfId="903" xr:uid="{00000000-0005-0000-0000-000086030000}"/>
    <cellStyle name="Moneda 2 3 21" xfId="904" xr:uid="{00000000-0005-0000-0000-000087030000}"/>
    <cellStyle name="Moneda 2 3 22" xfId="905" xr:uid="{00000000-0005-0000-0000-000088030000}"/>
    <cellStyle name="Moneda 2 3 23" xfId="906" xr:uid="{00000000-0005-0000-0000-000089030000}"/>
    <cellStyle name="Moneda 2 3 24" xfId="907" xr:uid="{00000000-0005-0000-0000-00008A030000}"/>
    <cellStyle name="Moneda 2 3 25" xfId="908" xr:uid="{00000000-0005-0000-0000-00008B030000}"/>
    <cellStyle name="Moneda 2 3 26" xfId="909" xr:uid="{00000000-0005-0000-0000-00008C030000}"/>
    <cellStyle name="Moneda 2 3 27" xfId="910" xr:uid="{00000000-0005-0000-0000-00008D030000}"/>
    <cellStyle name="Moneda 2 3 28" xfId="911" xr:uid="{00000000-0005-0000-0000-00008E030000}"/>
    <cellStyle name="Moneda 2 3 29" xfId="912" xr:uid="{00000000-0005-0000-0000-00008F030000}"/>
    <cellStyle name="Moneda 2 3 3" xfId="913" xr:uid="{00000000-0005-0000-0000-000090030000}"/>
    <cellStyle name="Moneda 2 3 30" xfId="914" xr:uid="{00000000-0005-0000-0000-000091030000}"/>
    <cellStyle name="Moneda 2 3 31" xfId="915" xr:uid="{00000000-0005-0000-0000-000092030000}"/>
    <cellStyle name="Moneda 2 3 32" xfId="916" xr:uid="{00000000-0005-0000-0000-000093030000}"/>
    <cellStyle name="Moneda 2 3 33" xfId="917" xr:uid="{00000000-0005-0000-0000-000094030000}"/>
    <cellStyle name="Moneda 2 3 4" xfId="918" xr:uid="{00000000-0005-0000-0000-000095030000}"/>
    <cellStyle name="Moneda 2 3 5" xfId="919" xr:uid="{00000000-0005-0000-0000-000096030000}"/>
    <cellStyle name="Moneda 2 3 6" xfId="920" xr:uid="{00000000-0005-0000-0000-000097030000}"/>
    <cellStyle name="Moneda 2 3 7" xfId="921" xr:uid="{00000000-0005-0000-0000-000098030000}"/>
    <cellStyle name="Moneda 2 3 8" xfId="922" xr:uid="{00000000-0005-0000-0000-000099030000}"/>
    <cellStyle name="Moneda 2 3 9" xfId="923" xr:uid="{00000000-0005-0000-0000-00009A030000}"/>
    <cellStyle name="Moneda 2 30" xfId="924" xr:uid="{00000000-0005-0000-0000-00009B030000}"/>
    <cellStyle name="Moneda 2 31" xfId="925" xr:uid="{00000000-0005-0000-0000-00009C030000}"/>
    <cellStyle name="Moneda 2 32" xfId="926" xr:uid="{00000000-0005-0000-0000-00009D030000}"/>
    <cellStyle name="Moneda 2 33" xfId="927" xr:uid="{00000000-0005-0000-0000-00009E030000}"/>
    <cellStyle name="Moneda 2 34" xfId="928" xr:uid="{00000000-0005-0000-0000-00009F030000}"/>
    <cellStyle name="Moneda 2 35" xfId="929" xr:uid="{00000000-0005-0000-0000-0000A0030000}"/>
    <cellStyle name="Moneda 2 36" xfId="930" xr:uid="{00000000-0005-0000-0000-0000A1030000}"/>
    <cellStyle name="Moneda 2 37" xfId="931" xr:uid="{00000000-0005-0000-0000-0000A2030000}"/>
    <cellStyle name="Moneda 2 38" xfId="932" xr:uid="{00000000-0005-0000-0000-0000A3030000}"/>
    <cellStyle name="Moneda 2 39" xfId="933" xr:uid="{00000000-0005-0000-0000-0000A4030000}"/>
    <cellStyle name="Moneda 2 4" xfId="934" xr:uid="{00000000-0005-0000-0000-0000A5030000}"/>
    <cellStyle name="Moneda 2 4 10" xfId="935" xr:uid="{00000000-0005-0000-0000-0000A6030000}"/>
    <cellStyle name="Moneda 2 4 11" xfId="936" xr:uid="{00000000-0005-0000-0000-0000A7030000}"/>
    <cellStyle name="Moneda 2 4 12" xfId="937" xr:uid="{00000000-0005-0000-0000-0000A8030000}"/>
    <cellStyle name="Moneda 2 4 13" xfId="938" xr:uid="{00000000-0005-0000-0000-0000A9030000}"/>
    <cellStyle name="Moneda 2 4 14" xfId="939" xr:uid="{00000000-0005-0000-0000-0000AA030000}"/>
    <cellStyle name="Moneda 2 4 15" xfId="940" xr:uid="{00000000-0005-0000-0000-0000AB030000}"/>
    <cellStyle name="Moneda 2 4 16" xfId="941" xr:uid="{00000000-0005-0000-0000-0000AC030000}"/>
    <cellStyle name="Moneda 2 4 17" xfId="942" xr:uid="{00000000-0005-0000-0000-0000AD030000}"/>
    <cellStyle name="Moneda 2 4 18" xfId="943" xr:uid="{00000000-0005-0000-0000-0000AE030000}"/>
    <cellStyle name="Moneda 2 4 19" xfId="944" xr:uid="{00000000-0005-0000-0000-0000AF030000}"/>
    <cellStyle name="Moneda 2 4 2" xfId="945" xr:uid="{00000000-0005-0000-0000-0000B0030000}"/>
    <cellStyle name="Moneda 2 4 2 2" xfId="946" xr:uid="{00000000-0005-0000-0000-0000B1030000}"/>
    <cellStyle name="Moneda 2 4 20" xfId="947" xr:uid="{00000000-0005-0000-0000-0000B2030000}"/>
    <cellStyle name="Moneda 2 4 21" xfId="948" xr:uid="{00000000-0005-0000-0000-0000B3030000}"/>
    <cellStyle name="Moneda 2 4 22" xfId="949" xr:uid="{00000000-0005-0000-0000-0000B4030000}"/>
    <cellStyle name="Moneda 2 4 23" xfId="950" xr:uid="{00000000-0005-0000-0000-0000B5030000}"/>
    <cellStyle name="Moneda 2 4 24" xfId="951" xr:uid="{00000000-0005-0000-0000-0000B6030000}"/>
    <cellStyle name="Moneda 2 4 25" xfId="952" xr:uid="{00000000-0005-0000-0000-0000B7030000}"/>
    <cellStyle name="Moneda 2 4 26" xfId="953" xr:uid="{00000000-0005-0000-0000-0000B8030000}"/>
    <cellStyle name="Moneda 2 4 27" xfId="954" xr:uid="{00000000-0005-0000-0000-0000B9030000}"/>
    <cellStyle name="Moneda 2 4 28" xfId="955" xr:uid="{00000000-0005-0000-0000-0000BA030000}"/>
    <cellStyle name="Moneda 2 4 29" xfId="956" xr:uid="{00000000-0005-0000-0000-0000BB030000}"/>
    <cellStyle name="Moneda 2 4 3" xfId="957" xr:uid="{00000000-0005-0000-0000-0000BC030000}"/>
    <cellStyle name="Moneda 2 4 30" xfId="958" xr:uid="{00000000-0005-0000-0000-0000BD030000}"/>
    <cellStyle name="Moneda 2 4 31" xfId="959" xr:uid="{00000000-0005-0000-0000-0000BE030000}"/>
    <cellStyle name="Moneda 2 4 32" xfId="960" xr:uid="{00000000-0005-0000-0000-0000BF030000}"/>
    <cellStyle name="Moneda 2 4 33" xfId="961" xr:uid="{00000000-0005-0000-0000-0000C0030000}"/>
    <cellStyle name="Moneda 2 4 4" xfId="962" xr:uid="{00000000-0005-0000-0000-0000C1030000}"/>
    <cellStyle name="Moneda 2 4 5" xfId="963" xr:uid="{00000000-0005-0000-0000-0000C2030000}"/>
    <cellStyle name="Moneda 2 4 6" xfId="964" xr:uid="{00000000-0005-0000-0000-0000C3030000}"/>
    <cellStyle name="Moneda 2 4 7" xfId="965" xr:uid="{00000000-0005-0000-0000-0000C4030000}"/>
    <cellStyle name="Moneda 2 4 8" xfId="966" xr:uid="{00000000-0005-0000-0000-0000C5030000}"/>
    <cellStyle name="Moneda 2 4 9" xfId="967" xr:uid="{00000000-0005-0000-0000-0000C6030000}"/>
    <cellStyle name="Moneda 2 40" xfId="968" xr:uid="{00000000-0005-0000-0000-0000C7030000}"/>
    <cellStyle name="Moneda 2 41" xfId="969" xr:uid="{00000000-0005-0000-0000-0000C8030000}"/>
    <cellStyle name="Moneda 2 42" xfId="970" xr:uid="{00000000-0005-0000-0000-0000C9030000}"/>
    <cellStyle name="Moneda 2 43" xfId="971" xr:uid="{00000000-0005-0000-0000-0000CA030000}"/>
    <cellStyle name="Moneda 2 44" xfId="972" xr:uid="{00000000-0005-0000-0000-0000CB030000}"/>
    <cellStyle name="Moneda 2 45" xfId="973" xr:uid="{00000000-0005-0000-0000-0000CC030000}"/>
    <cellStyle name="Moneda 2 46" xfId="974" xr:uid="{00000000-0005-0000-0000-0000CD030000}"/>
    <cellStyle name="Moneda 2 47" xfId="975" xr:uid="{00000000-0005-0000-0000-0000CE030000}"/>
    <cellStyle name="Moneda 2 48" xfId="976" xr:uid="{00000000-0005-0000-0000-0000CF030000}"/>
    <cellStyle name="Moneda 2 49" xfId="977" xr:uid="{00000000-0005-0000-0000-0000D0030000}"/>
    <cellStyle name="Moneda 2 5" xfId="978" xr:uid="{00000000-0005-0000-0000-0000D1030000}"/>
    <cellStyle name="Moneda 2 5 10" xfId="979" xr:uid="{00000000-0005-0000-0000-0000D2030000}"/>
    <cellStyle name="Moneda 2 5 11" xfId="980" xr:uid="{00000000-0005-0000-0000-0000D3030000}"/>
    <cellStyle name="Moneda 2 5 12" xfId="981" xr:uid="{00000000-0005-0000-0000-0000D4030000}"/>
    <cellStyle name="Moneda 2 5 13" xfId="982" xr:uid="{00000000-0005-0000-0000-0000D5030000}"/>
    <cellStyle name="Moneda 2 5 14" xfId="983" xr:uid="{00000000-0005-0000-0000-0000D6030000}"/>
    <cellStyle name="Moneda 2 5 15" xfId="984" xr:uid="{00000000-0005-0000-0000-0000D7030000}"/>
    <cellStyle name="Moneda 2 5 16" xfId="985" xr:uid="{00000000-0005-0000-0000-0000D8030000}"/>
    <cellStyle name="Moneda 2 5 17" xfId="986" xr:uid="{00000000-0005-0000-0000-0000D9030000}"/>
    <cellStyle name="Moneda 2 5 18" xfId="987" xr:uid="{00000000-0005-0000-0000-0000DA030000}"/>
    <cellStyle name="Moneda 2 5 19" xfId="988" xr:uid="{00000000-0005-0000-0000-0000DB030000}"/>
    <cellStyle name="Moneda 2 5 2" xfId="989" xr:uid="{00000000-0005-0000-0000-0000DC030000}"/>
    <cellStyle name="Moneda 2 5 2 2" xfId="990" xr:uid="{00000000-0005-0000-0000-0000DD030000}"/>
    <cellStyle name="Moneda 2 5 20" xfId="991" xr:uid="{00000000-0005-0000-0000-0000DE030000}"/>
    <cellStyle name="Moneda 2 5 21" xfId="992" xr:uid="{00000000-0005-0000-0000-0000DF030000}"/>
    <cellStyle name="Moneda 2 5 22" xfId="993" xr:uid="{00000000-0005-0000-0000-0000E0030000}"/>
    <cellStyle name="Moneda 2 5 23" xfId="994" xr:uid="{00000000-0005-0000-0000-0000E1030000}"/>
    <cellStyle name="Moneda 2 5 24" xfId="995" xr:uid="{00000000-0005-0000-0000-0000E2030000}"/>
    <cellStyle name="Moneda 2 5 25" xfId="996" xr:uid="{00000000-0005-0000-0000-0000E3030000}"/>
    <cellStyle name="Moneda 2 5 26" xfId="997" xr:uid="{00000000-0005-0000-0000-0000E4030000}"/>
    <cellStyle name="Moneda 2 5 27" xfId="998" xr:uid="{00000000-0005-0000-0000-0000E5030000}"/>
    <cellStyle name="Moneda 2 5 28" xfId="999" xr:uid="{00000000-0005-0000-0000-0000E6030000}"/>
    <cellStyle name="Moneda 2 5 29" xfId="1000" xr:uid="{00000000-0005-0000-0000-0000E7030000}"/>
    <cellStyle name="Moneda 2 5 3" xfId="1001" xr:uid="{00000000-0005-0000-0000-0000E8030000}"/>
    <cellStyle name="Moneda 2 5 30" xfId="1002" xr:uid="{00000000-0005-0000-0000-0000E9030000}"/>
    <cellStyle name="Moneda 2 5 31" xfId="1003" xr:uid="{00000000-0005-0000-0000-0000EA030000}"/>
    <cellStyle name="Moneda 2 5 32" xfId="1004" xr:uid="{00000000-0005-0000-0000-0000EB030000}"/>
    <cellStyle name="Moneda 2 5 4" xfId="1005" xr:uid="{00000000-0005-0000-0000-0000EC030000}"/>
    <cellStyle name="Moneda 2 5 5" xfId="1006" xr:uid="{00000000-0005-0000-0000-0000ED030000}"/>
    <cellStyle name="Moneda 2 5 6" xfId="1007" xr:uid="{00000000-0005-0000-0000-0000EE030000}"/>
    <cellStyle name="Moneda 2 5 7" xfId="1008" xr:uid="{00000000-0005-0000-0000-0000EF030000}"/>
    <cellStyle name="Moneda 2 5 8" xfId="1009" xr:uid="{00000000-0005-0000-0000-0000F0030000}"/>
    <cellStyle name="Moneda 2 5 9" xfId="1010" xr:uid="{00000000-0005-0000-0000-0000F1030000}"/>
    <cellStyle name="Moneda 2 50" xfId="1011" xr:uid="{00000000-0005-0000-0000-0000F2030000}"/>
    <cellStyle name="Moneda 2 51" xfId="1012" xr:uid="{00000000-0005-0000-0000-0000F3030000}"/>
    <cellStyle name="Moneda 2 52" xfId="1013" xr:uid="{00000000-0005-0000-0000-0000F4030000}"/>
    <cellStyle name="Moneda 2 53" xfId="1014" xr:uid="{00000000-0005-0000-0000-0000F5030000}"/>
    <cellStyle name="Moneda 2 54" xfId="1015" xr:uid="{00000000-0005-0000-0000-0000F6030000}"/>
    <cellStyle name="Moneda 2 55" xfId="1016" xr:uid="{00000000-0005-0000-0000-0000F7030000}"/>
    <cellStyle name="Moneda 2 56" xfId="1017" xr:uid="{00000000-0005-0000-0000-0000F8030000}"/>
    <cellStyle name="Moneda 2 57" xfId="1018" xr:uid="{00000000-0005-0000-0000-0000F9030000}"/>
    <cellStyle name="Moneda 2 58" xfId="1019" xr:uid="{00000000-0005-0000-0000-0000FA030000}"/>
    <cellStyle name="Moneda 2 59" xfId="1020" xr:uid="{00000000-0005-0000-0000-0000FB030000}"/>
    <cellStyle name="Moneda 2 6" xfId="1021" xr:uid="{00000000-0005-0000-0000-0000FC030000}"/>
    <cellStyle name="Moneda 2 6 2" xfId="1022" xr:uid="{00000000-0005-0000-0000-0000FD030000}"/>
    <cellStyle name="Moneda 2 6 3" xfId="1023" xr:uid="{00000000-0005-0000-0000-0000FE030000}"/>
    <cellStyle name="Moneda 2 60" xfId="1024" xr:uid="{00000000-0005-0000-0000-0000FF030000}"/>
    <cellStyle name="Moneda 2 61" xfId="1025" xr:uid="{00000000-0005-0000-0000-000000040000}"/>
    <cellStyle name="Moneda 2 62" xfId="1026" xr:uid="{00000000-0005-0000-0000-000001040000}"/>
    <cellStyle name="Moneda 2 63" xfId="1027" xr:uid="{00000000-0005-0000-0000-000002040000}"/>
    <cellStyle name="Moneda 2 64" xfId="1028" xr:uid="{00000000-0005-0000-0000-000003040000}"/>
    <cellStyle name="Moneda 2 65" xfId="1029" xr:uid="{00000000-0005-0000-0000-000004040000}"/>
    <cellStyle name="Moneda 2 66" xfId="1030" xr:uid="{00000000-0005-0000-0000-000005040000}"/>
    <cellStyle name="Moneda 2 67" xfId="1031" xr:uid="{00000000-0005-0000-0000-000006040000}"/>
    <cellStyle name="Moneda 2 68" xfId="1032" xr:uid="{00000000-0005-0000-0000-000007040000}"/>
    <cellStyle name="Moneda 2 7" xfId="1033" xr:uid="{00000000-0005-0000-0000-000008040000}"/>
    <cellStyle name="Moneda 2 8" xfId="1034" xr:uid="{00000000-0005-0000-0000-000009040000}"/>
    <cellStyle name="Moneda 2 9" xfId="1035" xr:uid="{00000000-0005-0000-0000-00000A040000}"/>
    <cellStyle name="Moneda 3" xfId="1036" xr:uid="{00000000-0005-0000-0000-00000B040000}"/>
    <cellStyle name="Moneda 3 10" xfId="1037" xr:uid="{00000000-0005-0000-0000-00000C040000}"/>
    <cellStyle name="Moneda 3 11" xfId="1038" xr:uid="{00000000-0005-0000-0000-00000D040000}"/>
    <cellStyle name="Moneda 3 12" xfId="1039" xr:uid="{00000000-0005-0000-0000-00000E040000}"/>
    <cellStyle name="Moneda 3 13" xfId="1040" xr:uid="{00000000-0005-0000-0000-00000F040000}"/>
    <cellStyle name="Moneda 3 14" xfId="1041" xr:uid="{00000000-0005-0000-0000-000010040000}"/>
    <cellStyle name="Moneda 3 15" xfId="1042" xr:uid="{00000000-0005-0000-0000-000011040000}"/>
    <cellStyle name="Moneda 3 16" xfId="1043" xr:uid="{00000000-0005-0000-0000-000012040000}"/>
    <cellStyle name="Moneda 3 17" xfId="1044" xr:uid="{00000000-0005-0000-0000-000013040000}"/>
    <cellStyle name="Moneda 3 18" xfId="1045" xr:uid="{00000000-0005-0000-0000-000014040000}"/>
    <cellStyle name="Moneda 3 19" xfId="1046" xr:uid="{00000000-0005-0000-0000-000015040000}"/>
    <cellStyle name="Moneda 3 2" xfId="1047" xr:uid="{00000000-0005-0000-0000-000016040000}"/>
    <cellStyle name="Moneda 3 2 10" xfId="1048" xr:uid="{00000000-0005-0000-0000-000017040000}"/>
    <cellStyle name="Moneda 3 2 11" xfId="1049" xr:uid="{00000000-0005-0000-0000-000018040000}"/>
    <cellStyle name="Moneda 3 2 12" xfId="1050" xr:uid="{00000000-0005-0000-0000-000019040000}"/>
    <cellStyle name="Moneda 3 2 13" xfId="1051" xr:uid="{00000000-0005-0000-0000-00001A040000}"/>
    <cellStyle name="Moneda 3 2 14" xfId="1052" xr:uid="{00000000-0005-0000-0000-00001B040000}"/>
    <cellStyle name="Moneda 3 2 15" xfId="1053" xr:uid="{00000000-0005-0000-0000-00001C040000}"/>
    <cellStyle name="Moneda 3 2 16" xfId="1054" xr:uid="{00000000-0005-0000-0000-00001D040000}"/>
    <cellStyle name="Moneda 3 2 17" xfId="1055" xr:uid="{00000000-0005-0000-0000-00001E040000}"/>
    <cellStyle name="Moneda 3 2 18" xfId="1056" xr:uid="{00000000-0005-0000-0000-00001F040000}"/>
    <cellStyle name="Moneda 3 2 19" xfId="1057" xr:uid="{00000000-0005-0000-0000-000020040000}"/>
    <cellStyle name="Moneda 3 2 2" xfId="1058" xr:uid="{00000000-0005-0000-0000-000021040000}"/>
    <cellStyle name="Moneda 3 2 2 2" xfId="1059" xr:uid="{00000000-0005-0000-0000-000022040000}"/>
    <cellStyle name="Moneda 3 2 2 3" xfId="1060" xr:uid="{00000000-0005-0000-0000-000023040000}"/>
    <cellStyle name="Moneda 3 2 2 4" xfId="1061" xr:uid="{00000000-0005-0000-0000-000024040000}"/>
    <cellStyle name="Moneda 3 2 20" xfId="1062" xr:uid="{00000000-0005-0000-0000-000025040000}"/>
    <cellStyle name="Moneda 3 2 21" xfId="1063" xr:uid="{00000000-0005-0000-0000-000026040000}"/>
    <cellStyle name="Moneda 3 2 22" xfId="1064" xr:uid="{00000000-0005-0000-0000-000027040000}"/>
    <cellStyle name="Moneda 3 2 23" xfId="1065" xr:uid="{00000000-0005-0000-0000-000028040000}"/>
    <cellStyle name="Moneda 3 2 24" xfId="1066" xr:uid="{00000000-0005-0000-0000-000029040000}"/>
    <cellStyle name="Moneda 3 2 25" xfId="1067" xr:uid="{00000000-0005-0000-0000-00002A040000}"/>
    <cellStyle name="Moneda 3 2 26" xfId="1068" xr:uid="{00000000-0005-0000-0000-00002B040000}"/>
    <cellStyle name="Moneda 3 2 27" xfId="1069" xr:uid="{00000000-0005-0000-0000-00002C040000}"/>
    <cellStyle name="Moneda 3 2 28" xfId="1070" xr:uid="{00000000-0005-0000-0000-00002D040000}"/>
    <cellStyle name="Moneda 3 2 29" xfId="1071" xr:uid="{00000000-0005-0000-0000-00002E040000}"/>
    <cellStyle name="Moneda 3 2 3" xfId="1072" xr:uid="{00000000-0005-0000-0000-00002F040000}"/>
    <cellStyle name="Moneda 3 2 3 2" xfId="1073" xr:uid="{00000000-0005-0000-0000-000030040000}"/>
    <cellStyle name="Moneda 3 2 3 3" xfId="1074" xr:uid="{00000000-0005-0000-0000-000031040000}"/>
    <cellStyle name="Moneda 3 2 3 4" xfId="1075" xr:uid="{00000000-0005-0000-0000-000032040000}"/>
    <cellStyle name="Moneda 3 2 30" xfId="1076" xr:uid="{00000000-0005-0000-0000-000033040000}"/>
    <cellStyle name="Moneda 3 2 31" xfId="1077" xr:uid="{00000000-0005-0000-0000-000034040000}"/>
    <cellStyle name="Moneda 3 2 32" xfId="1078" xr:uid="{00000000-0005-0000-0000-000035040000}"/>
    <cellStyle name="Moneda 3 2 33" xfId="1079" xr:uid="{00000000-0005-0000-0000-000036040000}"/>
    <cellStyle name="Moneda 3 2 34" xfId="1080" xr:uid="{00000000-0005-0000-0000-000037040000}"/>
    <cellStyle name="Moneda 3 2 35" xfId="1081" xr:uid="{00000000-0005-0000-0000-000038040000}"/>
    <cellStyle name="Moneda 3 2 36" xfId="1082" xr:uid="{00000000-0005-0000-0000-000039040000}"/>
    <cellStyle name="Moneda 3 2 37" xfId="1083" xr:uid="{00000000-0005-0000-0000-00003A040000}"/>
    <cellStyle name="Moneda 3 2 38" xfId="1084" xr:uid="{00000000-0005-0000-0000-00003B040000}"/>
    <cellStyle name="Moneda 3 2 39" xfId="1085" xr:uid="{00000000-0005-0000-0000-00003C040000}"/>
    <cellStyle name="Moneda 3 2 4" xfId="1086" xr:uid="{00000000-0005-0000-0000-00003D040000}"/>
    <cellStyle name="Moneda 3 2 4 2" xfId="1087" xr:uid="{00000000-0005-0000-0000-00003E040000}"/>
    <cellStyle name="Moneda 3 2 4 3" xfId="1088" xr:uid="{00000000-0005-0000-0000-00003F040000}"/>
    <cellStyle name="Moneda 3 2 40" xfId="1089" xr:uid="{00000000-0005-0000-0000-000040040000}"/>
    <cellStyle name="Moneda 3 2 41" xfId="1090" xr:uid="{00000000-0005-0000-0000-000041040000}"/>
    <cellStyle name="Moneda 3 2 42" xfId="1091" xr:uid="{00000000-0005-0000-0000-000042040000}"/>
    <cellStyle name="Moneda 3 2 43" xfId="1092" xr:uid="{00000000-0005-0000-0000-000043040000}"/>
    <cellStyle name="Moneda 3 2 44" xfId="1093" xr:uid="{00000000-0005-0000-0000-000044040000}"/>
    <cellStyle name="Moneda 3 2 45" xfId="1094" xr:uid="{00000000-0005-0000-0000-000045040000}"/>
    <cellStyle name="Moneda 3 2 46" xfId="1095" xr:uid="{00000000-0005-0000-0000-000046040000}"/>
    <cellStyle name="Moneda 3 2 47" xfId="1096" xr:uid="{00000000-0005-0000-0000-000047040000}"/>
    <cellStyle name="Moneda 3 2 48" xfId="1097" xr:uid="{00000000-0005-0000-0000-000048040000}"/>
    <cellStyle name="Moneda 3 2 49" xfId="1098" xr:uid="{00000000-0005-0000-0000-000049040000}"/>
    <cellStyle name="Moneda 3 2 5" xfId="1099" xr:uid="{00000000-0005-0000-0000-00004A040000}"/>
    <cellStyle name="Moneda 3 2 50" xfId="1100" xr:uid="{00000000-0005-0000-0000-00004B040000}"/>
    <cellStyle name="Moneda 3 2 51" xfId="1101" xr:uid="{00000000-0005-0000-0000-00004C040000}"/>
    <cellStyle name="Moneda 3 2 52" xfId="1102" xr:uid="{00000000-0005-0000-0000-00004D040000}"/>
    <cellStyle name="Moneda 3 2 53" xfId="1103" xr:uid="{00000000-0005-0000-0000-00004E040000}"/>
    <cellStyle name="Moneda 3 2 54" xfId="1104" xr:uid="{00000000-0005-0000-0000-00004F040000}"/>
    <cellStyle name="Moneda 3 2 55" xfId="1105" xr:uid="{00000000-0005-0000-0000-000050040000}"/>
    <cellStyle name="Moneda 3 2 56" xfId="1106" xr:uid="{00000000-0005-0000-0000-000051040000}"/>
    <cellStyle name="Moneda 3 2 57" xfId="1107" xr:uid="{00000000-0005-0000-0000-000052040000}"/>
    <cellStyle name="Moneda 3 2 58" xfId="1108" xr:uid="{00000000-0005-0000-0000-000053040000}"/>
    <cellStyle name="Moneda 3 2 59" xfId="1109" xr:uid="{00000000-0005-0000-0000-000054040000}"/>
    <cellStyle name="Moneda 3 2 6" xfId="1110" xr:uid="{00000000-0005-0000-0000-000055040000}"/>
    <cellStyle name="Moneda 3 2 60" xfId="1111" xr:uid="{00000000-0005-0000-0000-000056040000}"/>
    <cellStyle name="Moneda 3 2 61" xfId="1112" xr:uid="{00000000-0005-0000-0000-000057040000}"/>
    <cellStyle name="Moneda 3 2 62" xfId="1113" xr:uid="{00000000-0005-0000-0000-000058040000}"/>
    <cellStyle name="Moneda 3 2 63" xfId="1114" xr:uid="{00000000-0005-0000-0000-000059040000}"/>
    <cellStyle name="Moneda 3 2 64" xfId="1115" xr:uid="{00000000-0005-0000-0000-00005A040000}"/>
    <cellStyle name="Moneda 3 2 65" xfId="1116" xr:uid="{00000000-0005-0000-0000-00005B040000}"/>
    <cellStyle name="Moneda 3 2 7" xfId="1117" xr:uid="{00000000-0005-0000-0000-00005C040000}"/>
    <cellStyle name="Moneda 3 2 8" xfId="1118" xr:uid="{00000000-0005-0000-0000-00005D040000}"/>
    <cellStyle name="Moneda 3 2 9" xfId="1119" xr:uid="{00000000-0005-0000-0000-00005E040000}"/>
    <cellStyle name="Moneda 3 20" xfId="1120" xr:uid="{00000000-0005-0000-0000-00005F040000}"/>
    <cellStyle name="Moneda 3 21" xfId="1121" xr:uid="{00000000-0005-0000-0000-000060040000}"/>
    <cellStyle name="Moneda 3 22" xfId="1122" xr:uid="{00000000-0005-0000-0000-000061040000}"/>
    <cellStyle name="Moneda 3 23" xfId="1123" xr:uid="{00000000-0005-0000-0000-000062040000}"/>
    <cellStyle name="Moneda 3 24" xfId="1124" xr:uid="{00000000-0005-0000-0000-000063040000}"/>
    <cellStyle name="Moneda 3 25" xfId="1125" xr:uid="{00000000-0005-0000-0000-000064040000}"/>
    <cellStyle name="Moneda 3 26" xfId="1126" xr:uid="{00000000-0005-0000-0000-000065040000}"/>
    <cellStyle name="Moneda 3 27" xfId="1127" xr:uid="{00000000-0005-0000-0000-000066040000}"/>
    <cellStyle name="Moneda 3 28" xfId="1128" xr:uid="{00000000-0005-0000-0000-000067040000}"/>
    <cellStyle name="Moneda 3 29" xfId="1129" xr:uid="{00000000-0005-0000-0000-000068040000}"/>
    <cellStyle name="Moneda 3 3" xfId="1130" xr:uid="{00000000-0005-0000-0000-000069040000}"/>
    <cellStyle name="Moneda 3 3 10" xfId="1131" xr:uid="{00000000-0005-0000-0000-00006A040000}"/>
    <cellStyle name="Moneda 3 3 11" xfId="1132" xr:uid="{00000000-0005-0000-0000-00006B040000}"/>
    <cellStyle name="Moneda 3 3 12" xfId="1133" xr:uid="{00000000-0005-0000-0000-00006C040000}"/>
    <cellStyle name="Moneda 3 3 13" xfId="1134" xr:uid="{00000000-0005-0000-0000-00006D040000}"/>
    <cellStyle name="Moneda 3 3 14" xfId="1135" xr:uid="{00000000-0005-0000-0000-00006E040000}"/>
    <cellStyle name="Moneda 3 3 15" xfId="1136" xr:uid="{00000000-0005-0000-0000-00006F040000}"/>
    <cellStyle name="Moneda 3 3 16" xfId="1137" xr:uid="{00000000-0005-0000-0000-000070040000}"/>
    <cellStyle name="Moneda 3 3 17" xfId="1138" xr:uid="{00000000-0005-0000-0000-000071040000}"/>
    <cellStyle name="Moneda 3 3 18" xfId="1139" xr:uid="{00000000-0005-0000-0000-000072040000}"/>
    <cellStyle name="Moneda 3 3 19" xfId="1140" xr:uid="{00000000-0005-0000-0000-000073040000}"/>
    <cellStyle name="Moneda 3 3 2" xfId="1141" xr:uid="{00000000-0005-0000-0000-000074040000}"/>
    <cellStyle name="Moneda 3 3 2 2" xfId="1142" xr:uid="{00000000-0005-0000-0000-000075040000}"/>
    <cellStyle name="Moneda 3 3 2 3" xfId="1143" xr:uid="{00000000-0005-0000-0000-000076040000}"/>
    <cellStyle name="Moneda 3 3 20" xfId="1144" xr:uid="{00000000-0005-0000-0000-000077040000}"/>
    <cellStyle name="Moneda 3 3 21" xfId="1145" xr:uid="{00000000-0005-0000-0000-000078040000}"/>
    <cellStyle name="Moneda 3 3 22" xfId="1146" xr:uid="{00000000-0005-0000-0000-000079040000}"/>
    <cellStyle name="Moneda 3 3 23" xfId="1147" xr:uid="{00000000-0005-0000-0000-00007A040000}"/>
    <cellStyle name="Moneda 3 3 24" xfId="1148" xr:uid="{00000000-0005-0000-0000-00007B040000}"/>
    <cellStyle name="Moneda 3 3 25" xfId="1149" xr:uid="{00000000-0005-0000-0000-00007C040000}"/>
    <cellStyle name="Moneda 3 3 26" xfId="1150" xr:uid="{00000000-0005-0000-0000-00007D040000}"/>
    <cellStyle name="Moneda 3 3 27" xfId="1151" xr:uid="{00000000-0005-0000-0000-00007E040000}"/>
    <cellStyle name="Moneda 3 3 28" xfId="1152" xr:uid="{00000000-0005-0000-0000-00007F040000}"/>
    <cellStyle name="Moneda 3 3 29" xfId="1153" xr:uid="{00000000-0005-0000-0000-000080040000}"/>
    <cellStyle name="Moneda 3 3 3" xfId="1154" xr:uid="{00000000-0005-0000-0000-000081040000}"/>
    <cellStyle name="Moneda 3 3 30" xfId="1155" xr:uid="{00000000-0005-0000-0000-000082040000}"/>
    <cellStyle name="Moneda 3 3 31" xfId="1156" xr:uid="{00000000-0005-0000-0000-000083040000}"/>
    <cellStyle name="Moneda 3 3 32" xfId="1157" xr:uid="{00000000-0005-0000-0000-000084040000}"/>
    <cellStyle name="Moneda 3 3 33" xfId="1158" xr:uid="{00000000-0005-0000-0000-000085040000}"/>
    <cellStyle name="Moneda 3 3 34" xfId="1159" xr:uid="{00000000-0005-0000-0000-000086040000}"/>
    <cellStyle name="Moneda 3 3 35" xfId="1160" xr:uid="{00000000-0005-0000-0000-000087040000}"/>
    <cellStyle name="Moneda 3 3 36" xfId="1161" xr:uid="{00000000-0005-0000-0000-000088040000}"/>
    <cellStyle name="Moneda 3 3 37" xfId="1162" xr:uid="{00000000-0005-0000-0000-000089040000}"/>
    <cellStyle name="Moneda 3 3 38" xfId="1163" xr:uid="{00000000-0005-0000-0000-00008A040000}"/>
    <cellStyle name="Moneda 3 3 39" xfId="1164" xr:uid="{00000000-0005-0000-0000-00008B040000}"/>
    <cellStyle name="Moneda 3 3 4" xfId="1165" xr:uid="{00000000-0005-0000-0000-00008C040000}"/>
    <cellStyle name="Moneda 3 3 40" xfId="1166" xr:uid="{00000000-0005-0000-0000-00008D040000}"/>
    <cellStyle name="Moneda 3 3 41" xfId="1167" xr:uid="{00000000-0005-0000-0000-00008E040000}"/>
    <cellStyle name="Moneda 3 3 42" xfId="1168" xr:uid="{00000000-0005-0000-0000-00008F040000}"/>
    <cellStyle name="Moneda 3 3 43" xfId="1169" xr:uid="{00000000-0005-0000-0000-000090040000}"/>
    <cellStyle name="Moneda 3 3 44" xfId="1170" xr:uid="{00000000-0005-0000-0000-000091040000}"/>
    <cellStyle name="Moneda 3 3 45" xfId="1171" xr:uid="{00000000-0005-0000-0000-000092040000}"/>
    <cellStyle name="Moneda 3 3 46" xfId="1172" xr:uid="{00000000-0005-0000-0000-000093040000}"/>
    <cellStyle name="Moneda 3 3 47" xfId="1173" xr:uid="{00000000-0005-0000-0000-000094040000}"/>
    <cellStyle name="Moneda 3 3 48" xfId="1174" xr:uid="{00000000-0005-0000-0000-000095040000}"/>
    <cellStyle name="Moneda 3 3 49" xfId="1175" xr:uid="{00000000-0005-0000-0000-000096040000}"/>
    <cellStyle name="Moneda 3 3 5" xfId="1176" xr:uid="{00000000-0005-0000-0000-000097040000}"/>
    <cellStyle name="Moneda 3 3 50" xfId="1177" xr:uid="{00000000-0005-0000-0000-000098040000}"/>
    <cellStyle name="Moneda 3 3 51" xfId="1178" xr:uid="{00000000-0005-0000-0000-000099040000}"/>
    <cellStyle name="Moneda 3 3 52" xfId="1179" xr:uid="{00000000-0005-0000-0000-00009A040000}"/>
    <cellStyle name="Moneda 3 3 53" xfId="1180" xr:uid="{00000000-0005-0000-0000-00009B040000}"/>
    <cellStyle name="Moneda 3 3 54" xfId="1181" xr:uid="{00000000-0005-0000-0000-00009C040000}"/>
    <cellStyle name="Moneda 3 3 55" xfId="1182" xr:uid="{00000000-0005-0000-0000-00009D040000}"/>
    <cellStyle name="Moneda 3 3 56" xfId="1183" xr:uid="{00000000-0005-0000-0000-00009E040000}"/>
    <cellStyle name="Moneda 3 3 57" xfId="1184" xr:uid="{00000000-0005-0000-0000-00009F040000}"/>
    <cellStyle name="Moneda 3 3 58" xfId="1185" xr:uid="{00000000-0005-0000-0000-0000A0040000}"/>
    <cellStyle name="Moneda 3 3 59" xfId="1186" xr:uid="{00000000-0005-0000-0000-0000A1040000}"/>
    <cellStyle name="Moneda 3 3 6" xfId="1187" xr:uid="{00000000-0005-0000-0000-0000A2040000}"/>
    <cellStyle name="Moneda 3 3 60" xfId="1188" xr:uid="{00000000-0005-0000-0000-0000A3040000}"/>
    <cellStyle name="Moneda 3 3 61" xfId="1189" xr:uid="{00000000-0005-0000-0000-0000A4040000}"/>
    <cellStyle name="Moneda 3 3 62" xfId="1190" xr:uid="{00000000-0005-0000-0000-0000A5040000}"/>
    <cellStyle name="Moneda 3 3 63" xfId="1191" xr:uid="{00000000-0005-0000-0000-0000A6040000}"/>
    <cellStyle name="Moneda 3 3 64" xfId="1192" xr:uid="{00000000-0005-0000-0000-0000A7040000}"/>
    <cellStyle name="Moneda 3 3 7" xfId="1193" xr:uid="{00000000-0005-0000-0000-0000A8040000}"/>
    <cellStyle name="Moneda 3 3 8" xfId="1194" xr:uid="{00000000-0005-0000-0000-0000A9040000}"/>
    <cellStyle name="Moneda 3 3 9" xfId="1195" xr:uid="{00000000-0005-0000-0000-0000AA040000}"/>
    <cellStyle name="Moneda 3 30" xfId="1196" xr:uid="{00000000-0005-0000-0000-0000AB040000}"/>
    <cellStyle name="Moneda 3 31" xfId="1197" xr:uid="{00000000-0005-0000-0000-0000AC040000}"/>
    <cellStyle name="Moneda 3 32" xfId="1198" xr:uid="{00000000-0005-0000-0000-0000AD040000}"/>
    <cellStyle name="Moneda 3 33" xfId="1199" xr:uid="{00000000-0005-0000-0000-0000AE040000}"/>
    <cellStyle name="Moneda 3 34" xfId="1200" xr:uid="{00000000-0005-0000-0000-0000AF040000}"/>
    <cellStyle name="Moneda 3 35" xfId="1201" xr:uid="{00000000-0005-0000-0000-0000B0040000}"/>
    <cellStyle name="Moneda 3 36" xfId="1202" xr:uid="{00000000-0005-0000-0000-0000B1040000}"/>
    <cellStyle name="Moneda 3 36 2" xfId="1203" xr:uid="{00000000-0005-0000-0000-0000B2040000}"/>
    <cellStyle name="Moneda 3 37" xfId="1204" xr:uid="{00000000-0005-0000-0000-0000B3040000}"/>
    <cellStyle name="Moneda 3 38" xfId="1205" xr:uid="{00000000-0005-0000-0000-0000B4040000}"/>
    <cellStyle name="Moneda 3 39" xfId="1206" xr:uid="{00000000-0005-0000-0000-0000B5040000}"/>
    <cellStyle name="Moneda 3 4" xfId="1207" xr:uid="{00000000-0005-0000-0000-0000B6040000}"/>
    <cellStyle name="Moneda 3 4 10" xfId="1208" xr:uid="{00000000-0005-0000-0000-0000B7040000}"/>
    <cellStyle name="Moneda 3 4 11" xfId="1209" xr:uid="{00000000-0005-0000-0000-0000B8040000}"/>
    <cellStyle name="Moneda 3 4 12" xfId="1210" xr:uid="{00000000-0005-0000-0000-0000B9040000}"/>
    <cellStyle name="Moneda 3 4 13" xfId="1211" xr:uid="{00000000-0005-0000-0000-0000BA040000}"/>
    <cellStyle name="Moneda 3 4 14" xfId="1212" xr:uid="{00000000-0005-0000-0000-0000BB040000}"/>
    <cellStyle name="Moneda 3 4 15" xfId="1213" xr:uid="{00000000-0005-0000-0000-0000BC040000}"/>
    <cellStyle name="Moneda 3 4 16" xfId="1214" xr:uid="{00000000-0005-0000-0000-0000BD040000}"/>
    <cellStyle name="Moneda 3 4 17" xfId="1215" xr:uid="{00000000-0005-0000-0000-0000BE040000}"/>
    <cellStyle name="Moneda 3 4 18" xfId="1216" xr:uid="{00000000-0005-0000-0000-0000BF040000}"/>
    <cellStyle name="Moneda 3 4 19" xfId="1217" xr:uid="{00000000-0005-0000-0000-0000C0040000}"/>
    <cellStyle name="Moneda 3 4 2" xfId="1218" xr:uid="{00000000-0005-0000-0000-0000C1040000}"/>
    <cellStyle name="Moneda 3 4 20" xfId="1219" xr:uid="{00000000-0005-0000-0000-0000C2040000}"/>
    <cellStyle name="Moneda 3 4 21" xfId="1220" xr:uid="{00000000-0005-0000-0000-0000C3040000}"/>
    <cellStyle name="Moneda 3 4 22" xfId="1221" xr:uid="{00000000-0005-0000-0000-0000C4040000}"/>
    <cellStyle name="Moneda 3 4 23" xfId="1222" xr:uid="{00000000-0005-0000-0000-0000C5040000}"/>
    <cellStyle name="Moneda 3 4 24" xfId="1223" xr:uid="{00000000-0005-0000-0000-0000C6040000}"/>
    <cellStyle name="Moneda 3 4 25" xfId="1224" xr:uid="{00000000-0005-0000-0000-0000C7040000}"/>
    <cellStyle name="Moneda 3 4 26" xfId="1225" xr:uid="{00000000-0005-0000-0000-0000C8040000}"/>
    <cellStyle name="Moneda 3 4 27" xfId="1226" xr:uid="{00000000-0005-0000-0000-0000C9040000}"/>
    <cellStyle name="Moneda 3 4 28" xfId="1227" xr:uid="{00000000-0005-0000-0000-0000CA040000}"/>
    <cellStyle name="Moneda 3 4 29" xfId="1228" xr:uid="{00000000-0005-0000-0000-0000CB040000}"/>
    <cellStyle name="Moneda 3 4 3" xfId="1229" xr:uid="{00000000-0005-0000-0000-0000CC040000}"/>
    <cellStyle name="Moneda 3 4 30" xfId="1230" xr:uid="{00000000-0005-0000-0000-0000CD040000}"/>
    <cellStyle name="Moneda 3 4 31" xfId="1231" xr:uid="{00000000-0005-0000-0000-0000CE040000}"/>
    <cellStyle name="Moneda 3 4 32" xfId="1232" xr:uid="{00000000-0005-0000-0000-0000CF040000}"/>
    <cellStyle name="Moneda 3 4 33" xfId="1233" xr:uid="{00000000-0005-0000-0000-0000D0040000}"/>
    <cellStyle name="Moneda 3 4 34" xfId="1234" xr:uid="{00000000-0005-0000-0000-0000D1040000}"/>
    <cellStyle name="Moneda 3 4 35" xfId="1235" xr:uid="{00000000-0005-0000-0000-0000D2040000}"/>
    <cellStyle name="Moneda 3 4 36" xfId="1236" xr:uid="{00000000-0005-0000-0000-0000D3040000}"/>
    <cellStyle name="Moneda 3 4 37" xfId="1237" xr:uid="{00000000-0005-0000-0000-0000D4040000}"/>
    <cellStyle name="Moneda 3 4 38" xfId="1238" xr:uid="{00000000-0005-0000-0000-0000D5040000}"/>
    <cellStyle name="Moneda 3 4 39" xfId="1239" xr:uid="{00000000-0005-0000-0000-0000D6040000}"/>
    <cellStyle name="Moneda 3 4 4" xfId="1240" xr:uid="{00000000-0005-0000-0000-0000D7040000}"/>
    <cellStyle name="Moneda 3 4 40" xfId="1241" xr:uid="{00000000-0005-0000-0000-0000D8040000}"/>
    <cellStyle name="Moneda 3 4 41" xfId="1242" xr:uid="{00000000-0005-0000-0000-0000D9040000}"/>
    <cellStyle name="Moneda 3 4 42" xfId="1243" xr:uid="{00000000-0005-0000-0000-0000DA040000}"/>
    <cellStyle name="Moneda 3 4 43" xfId="1244" xr:uid="{00000000-0005-0000-0000-0000DB040000}"/>
    <cellStyle name="Moneda 3 4 44" xfId="1245" xr:uid="{00000000-0005-0000-0000-0000DC040000}"/>
    <cellStyle name="Moneda 3 4 45" xfId="1246" xr:uid="{00000000-0005-0000-0000-0000DD040000}"/>
    <cellStyle name="Moneda 3 4 46" xfId="1247" xr:uid="{00000000-0005-0000-0000-0000DE040000}"/>
    <cellStyle name="Moneda 3 4 47" xfId="1248" xr:uid="{00000000-0005-0000-0000-0000DF040000}"/>
    <cellStyle name="Moneda 3 4 48" xfId="1249" xr:uid="{00000000-0005-0000-0000-0000E0040000}"/>
    <cellStyle name="Moneda 3 4 49" xfId="1250" xr:uid="{00000000-0005-0000-0000-0000E1040000}"/>
    <cellStyle name="Moneda 3 4 5" xfId="1251" xr:uid="{00000000-0005-0000-0000-0000E2040000}"/>
    <cellStyle name="Moneda 3 4 50" xfId="1252" xr:uid="{00000000-0005-0000-0000-0000E3040000}"/>
    <cellStyle name="Moneda 3 4 51" xfId="1253" xr:uid="{00000000-0005-0000-0000-0000E4040000}"/>
    <cellStyle name="Moneda 3 4 52" xfId="1254" xr:uid="{00000000-0005-0000-0000-0000E5040000}"/>
    <cellStyle name="Moneda 3 4 53" xfId="1255" xr:uid="{00000000-0005-0000-0000-0000E6040000}"/>
    <cellStyle name="Moneda 3 4 54" xfId="1256" xr:uid="{00000000-0005-0000-0000-0000E7040000}"/>
    <cellStyle name="Moneda 3 4 55" xfId="1257" xr:uid="{00000000-0005-0000-0000-0000E8040000}"/>
    <cellStyle name="Moneda 3 4 56" xfId="1258" xr:uid="{00000000-0005-0000-0000-0000E9040000}"/>
    <cellStyle name="Moneda 3 4 57" xfId="1259" xr:uid="{00000000-0005-0000-0000-0000EA040000}"/>
    <cellStyle name="Moneda 3 4 58" xfId="1260" xr:uid="{00000000-0005-0000-0000-0000EB040000}"/>
    <cellStyle name="Moneda 3 4 59" xfId="1261" xr:uid="{00000000-0005-0000-0000-0000EC040000}"/>
    <cellStyle name="Moneda 3 4 6" xfId="1262" xr:uid="{00000000-0005-0000-0000-0000ED040000}"/>
    <cellStyle name="Moneda 3 4 60" xfId="1263" xr:uid="{00000000-0005-0000-0000-0000EE040000}"/>
    <cellStyle name="Moneda 3 4 61" xfId="1264" xr:uid="{00000000-0005-0000-0000-0000EF040000}"/>
    <cellStyle name="Moneda 3 4 62" xfId="1265" xr:uid="{00000000-0005-0000-0000-0000F0040000}"/>
    <cellStyle name="Moneda 3 4 63" xfId="1266" xr:uid="{00000000-0005-0000-0000-0000F1040000}"/>
    <cellStyle name="Moneda 3 4 64" xfId="1267" xr:uid="{00000000-0005-0000-0000-0000F2040000}"/>
    <cellStyle name="Moneda 3 4 7" xfId="1268" xr:uid="{00000000-0005-0000-0000-0000F3040000}"/>
    <cellStyle name="Moneda 3 4 8" xfId="1269" xr:uid="{00000000-0005-0000-0000-0000F4040000}"/>
    <cellStyle name="Moneda 3 4 9" xfId="1270" xr:uid="{00000000-0005-0000-0000-0000F5040000}"/>
    <cellStyle name="Moneda 3 40" xfId="1271" xr:uid="{00000000-0005-0000-0000-0000F6040000}"/>
    <cellStyle name="Moneda 3 41" xfId="1272" xr:uid="{00000000-0005-0000-0000-0000F7040000}"/>
    <cellStyle name="Moneda 3 42" xfId="1273" xr:uid="{00000000-0005-0000-0000-0000F8040000}"/>
    <cellStyle name="Moneda 3 43" xfId="1274" xr:uid="{00000000-0005-0000-0000-0000F9040000}"/>
    <cellStyle name="Moneda 3 44" xfId="1275" xr:uid="{00000000-0005-0000-0000-0000FA040000}"/>
    <cellStyle name="Moneda 3 45" xfId="1276" xr:uid="{00000000-0005-0000-0000-0000FB040000}"/>
    <cellStyle name="Moneda 3 46" xfId="1277" xr:uid="{00000000-0005-0000-0000-0000FC040000}"/>
    <cellStyle name="Moneda 3 47" xfId="1278" xr:uid="{00000000-0005-0000-0000-0000FD040000}"/>
    <cellStyle name="Moneda 3 48" xfId="1279" xr:uid="{00000000-0005-0000-0000-0000FE040000}"/>
    <cellStyle name="Moneda 3 49" xfId="1280" xr:uid="{00000000-0005-0000-0000-0000FF040000}"/>
    <cellStyle name="Moneda 3 5" xfId="1281" xr:uid="{00000000-0005-0000-0000-000000050000}"/>
    <cellStyle name="Moneda 3 5 10" xfId="1282" xr:uid="{00000000-0005-0000-0000-000001050000}"/>
    <cellStyle name="Moneda 3 5 11" xfId="1283" xr:uid="{00000000-0005-0000-0000-000002050000}"/>
    <cellStyle name="Moneda 3 5 12" xfId="1284" xr:uid="{00000000-0005-0000-0000-000003050000}"/>
    <cellStyle name="Moneda 3 5 13" xfId="1285" xr:uid="{00000000-0005-0000-0000-000004050000}"/>
    <cellStyle name="Moneda 3 5 14" xfId="1286" xr:uid="{00000000-0005-0000-0000-000005050000}"/>
    <cellStyle name="Moneda 3 5 15" xfId="1287" xr:uid="{00000000-0005-0000-0000-000006050000}"/>
    <cellStyle name="Moneda 3 5 16" xfId="1288" xr:uid="{00000000-0005-0000-0000-000007050000}"/>
    <cellStyle name="Moneda 3 5 17" xfId="1289" xr:uid="{00000000-0005-0000-0000-000008050000}"/>
    <cellStyle name="Moneda 3 5 18" xfId="1290" xr:uid="{00000000-0005-0000-0000-000009050000}"/>
    <cellStyle name="Moneda 3 5 19" xfId="1291" xr:uid="{00000000-0005-0000-0000-00000A050000}"/>
    <cellStyle name="Moneda 3 5 2" xfId="1292" xr:uid="{00000000-0005-0000-0000-00000B050000}"/>
    <cellStyle name="Moneda 3 5 2 2" xfId="1293" xr:uid="{00000000-0005-0000-0000-00000C050000}"/>
    <cellStyle name="Moneda 3 5 20" xfId="1294" xr:uid="{00000000-0005-0000-0000-00000D050000}"/>
    <cellStyle name="Moneda 3 5 21" xfId="1295" xr:uid="{00000000-0005-0000-0000-00000E050000}"/>
    <cellStyle name="Moneda 3 5 22" xfId="1296" xr:uid="{00000000-0005-0000-0000-00000F050000}"/>
    <cellStyle name="Moneda 3 5 23" xfId="1297" xr:uid="{00000000-0005-0000-0000-000010050000}"/>
    <cellStyle name="Moneda 3 5 24" xfId="1298" xr:uid="{00000000-0005-0000-0000-000011050000}"/>
    <cellStyle name="Moneda 3 5 25" xfId="1299" xr:uid="{00000000-0005-0000-0000-000012050000}"/>
    <cellStyle name="Moneda 3 5 26" xfId="1300" xr:uid="{00000000-0005-0000-0000-000013050000}"/>
    <cellStyle name="Moneda 3 5 27" xfId="1301" xr:uid="{00000000-0005-0000-0000-000014050000}"/>
    <cellStyle name="Moneda 3 5 28" xfId="1302" xr:uid="{00000000-0005-0000-0000-000015050000}"/>
    <cellStyle name="Moneda 3 5 29" xfId="1303" xr:uid="{00000000-0005-0000-0000-000016050000}"/>
    <cellStyle name="Moneda 3 5 3" xfId="1304" xr:uid="{00000000-0005-0000-0000-000017050000}"/>
    <cellStyle name="Moneda 3 5 30" xfId="1305" xr:uid="{00000000-0005-0000-0000-000018050000}"/>
    <cellStyle name="Moneda 3 5 31" xfId="1306" xr:uid="{00000000-0005-0000-0000-000019050000}"/>
    <cellStyle name="Moneda 3 5 32" xfId="1307" xr:uid="{00000000-0005-0000-0000-00001A050000}"/>
    <cellStyle name="Moneda 3 5 4" xfId="1308" xr:uid="{00000000-0005-0000-0000-00001B050000}"/>
    <cellStyle name="Moneda 3 5 5" xfId="1309" xr:uid="{00000000-0005-0000-0000-00001C050000}"/>
    <cellStyle name="Moneda 3 5 6" xfId="1310" xr:uid="{00000000-0005-0000-0000-00001D050000}"/>
    <cellStyle name="Moneda 3 5 7" xfId="1311" xr:uid="{00000000-0005-0000-0000-00001E050000}"/>
    <cellStyle name="Moneda 3 5 8" xfId="1312" xr:uid="{00000000-0005-0000-0000-00001F050000}"/>
    <cellStyle name="Moneda 3 5 9" xfId="1313" xr:uid="{00000000-0005-0000-0000-000020050000}"/>
    <cellStyle name="Moneda 3 50" xfId="1314" xr:uid="{00000000-0005-0000-0000-000021050000}"/>
    <cellStyle name="Moneda 3 51" xfId="1315" xr:uid="{00000000-0005-0000-0000-000022050000}"/>
    <cellStyle name="Moneda 3 52" xfId="1316" xr:uid="{00000000-0005-0000-0000-000023050000}"/>
    <cellStyle name="Moneda 3 53" xfId="1317" xr:uid="{00000000-0005-0000-0000-000024050000}"/>
    <cellStyle name="Moneda 3 54" xfId="1318" xr:uid="{00000000-0005-0000-0000-000025050000}"/>
    <cellStyle name="Moneda 3 55" xfId="1319" xr:uid="{00000000-0005-0000-0000-000026050000}"/>
    <cellStyle name="Moneda 3 56" xfId="1320" xr:uid="{00000000-0005-0000-0000-000027050000}"/>
    <cellStyle name="Moneda 3 57" xfId="1321" xr:uid="{00000000-0005-0000-0000-000028050000}"/>
    <cellStyle name="Moneda 3 58" xfId="1322" xr:uid="{00000000-0005-0000-0000-000029050000}"/>
    <cellStyle name="Moneda 3 59" xfId="1323" xr:uid="{00000000-0005-0000-0000-00002A050000}"/>
    <cellStyle name="Moneda 3 6" xfId="1324" xr:uid="{00000000-0005-0000-0000-00002B050000}"/>
    <cellStyle name="Moneda 3 6 2" xfId="1325" xr:uid="{00000000-0005-0000-0000-00002C050000}"/>
    <cellStyle name="Moneda 3 6 3" xfId="1326" xr:uid="{00000000-0005-0000-0000-00002D050000}"/>
    <cellStyle name="Moneda 3 6 4" xfId="1327" xr:uid="{00000000-0005-0000-0000-00002E050000}"/>
    <cellStyle name="Moneda 3 60" xfId="1328" xr:uid="{00000000-0005-0000-0000-00002F050000}"/>
    <cellStyle name="Moneda 3 61" xfId="1329" xr:uid="{00000000-0005-0000-0000-000030050000}"/>
    <cellStyle name="Moneda 3 62" xfId="1330" xr:uid="{00000000-0005-0000-0000-000031050000}"/>
    <cellStyle name="Moneda 3 63" xfId="1331" xr:uid="{00000000-0005-0000-0000-000032050000}"/>
    <cellStyle name="Moneda 3 64" xfId="1332" xr:uid="{00000000-0005-0000-0000-000033050000}"/>
    <cellStyle name="Moneda 3 65" xfId="1333" xr:uid="{00000000-0005-0000-0000-000034050000}"/>
    <cellStyle name="Moneda 3 66" xfId="1334" xr:uid="{00000000-0005-0000-0000-000035050000}"/>
    <cellStyle name="Moneda 3 67" xfId="1335" xr:uid="{00000000-0005-0000-0000-000036050000}"/>
    <cellStyle name="Moneda 3 68" xfId="1336" xr:uid="{00000000-0005-0000-0000-000037050000}"/>
    <cellStyle name="Moneda 3 69" xfId="1337" xr:uid="{00000000-0005-0000-0000-000038050000}"/>
    <cellStyle name="Moneda 3 7" xfId="1338" xr:uid="{00000000-0005-0000-0000-000039050000}"/>
    <cellStyle name="Moneda 3 7 2" xfId="1339" xr:uid="{00000000-0005-0000-0000-00003A050000}"/>
    <cellStyle name="Moneda 3 70" xfId="1340" xr:uid="{00000000-0005-0000-0000-00003B050000}"/>
    <cellStyle name="Moneda 3 8" xfId="1341" xr:uid="{00000000-0005-0000-0000-00003C050000}"/>
    <cellStyle name="Moneda 3 9" xfId="1342" xr:uid="{00000000-0005-0000-0000-00003D050000}"/>
    <cellStyle name="Moneda 4" xfId="1343" xr:uid="{00000000-0005-0000-0000-00003E050000}"/>
    <cellStyle name="Moneda 4 10" xfId="1344" xr:uid="{00000000-0005-0000-0000-00003F050000}"/>
    <cellStyle name="Moneda 4 11" xfId="1345" xr:uid="{00000000-0005-0000-0000-000040050000}"/>
    <cellStyle name="Moneda 4 12" xfId="1346" xr:uid="{00000000-0005-0000-0000-000041050000}"/>
    <cellStyle name="Moneda 4 13" xfId="1347" xr:uid="{00000000-0005-0000-0000-000042050000}"/>
    <cellStyle name="Moneda 4 14" xfId="1348" xr:uid="{00000000-0005-0000-0000-000043050000}"/>
    <cellStyle name="Moneda 4 15" xfId="1349" xr:uid="{00000000-0005-0000-0000-000044050000}"/>
    <cellStyle name="Moneda 4 16" xfId="1350" xr:uid="{00000000-0005-0000-0000-000045050000}"/>
    <cellStyle name="Moneda 4 17" xfId="1351" xr:uid="{00000000-0005-0000-0000-000046050000}"/>
    <cellStyle name="Moneda 4 18" xfId="1352" xr:uid="{00000000-0005-0000-0000-000047050000}"/>
    <cellStyle name="Moneda 4 19" xfId="1353" xr:uid="{00000000-0005-0000-0000-000048050000}"/>
    <cellStyle name="Moneda 4 2" xfId="1354" xr:uid="{00000000-0005-0000-0000-000049050000}"/>
    <cellStyle name="Moneda 4 2 10" xfId="1355" xr:uid="{00000000-0005-0000-0000-00004A050000}"/>
    <cellStyle name="Moneda 4 2 11" xfId="1356" xr:uid="{00000000-0005-0000-0000-00004B050000}"/>
    <cellStyle name="Moneda 4 2 12" xfId="1357" xr:uid="{00000000-0005-0000-0000-00004C050000}"/>
    <cellStyle name="Moneda 4 2 13" xfId="1358" xr:uid="{00000000-0005-0000-0000-00004D050000}"/>
    <cellStyle name="Moneda 4 2 14" xfId="1359" xr:uid="{00000000-0005-0000-0000-00004E050000}"/>
    <cellStyle name="Moneda 4 2 15" xfId="1360" xr:uid="{00000000-0005-0000-0000-00004F050000}"/>
    <cellStyle name="Moneda 4 2 16" xfId="1361" xr:uid="{00000000-0005-0000-0000-000050050000}"/>
    <cellStyle name="Moneda 4 2 17" xfId="1362" xr:uid="{00000000-0005-0000-0000-000051050000}"/>
    <cellStyle name="Moneda 4 2 18" xfId="1363" xr:uid="{00000000-0005-0000-0000-000052050000}"/>
    <cellStyle name="Moneda 4 2 19" xfId="1364" xr:uid="{00000000-0005-0000-0000-000053050000}"/>
    <cellStyle name="Moneda 4 2 2" xfId="1365" xr:uid="{00000000-0005-0000-0000-000054050000}"/>
    <cellStyle name="Moneda 4 2 2 2" xfId="1366" xr:uid="{00000000-0005-0000-0000-000055050000}"/>
    <cellStyle name="Moneda 4 2 20" xfId="1367" xr:uid="{00000000-0005-0000-0000-000056050000}"/>
    <cellStyle name="Moneda 4 2 21" xfId="1368" xr:uid="{00000000-0005-0000-0000-000057050000}"/>
    <cellStyle name="Moneda 4 2 22" xfId="1369" xr:uid="{00000000-0005-0000-0000-000058050000}"/>
    <cellStyle name="Moneda 4 2 23" xfId="1370" xr:uid="{00000000-0005-0000-0000-000059050000}"/>
    <cellStyle name="Moneda 4 2 24" xfId="1371" xr:uid="{00000000-0005-0000-0000-00005A050000}"/>
    <cellStyle name="Moneda 4 2 25" xfId="1372" xr:uid="{00000000-0005-0000-0000-00005B050000}"/>
    <cellStyle name="Moneda 4 2 26" xfId="1373" xr:uid="{00000000-0005-0000-0000-00005C050000}"/>
    <cellStyle name="Moneda 4 2 27" xfId="1374" xr:uid="{00000000-0005-0000-0000-00005D050000}"/>
    <cellStyle name="Moneda 4 2 28" xfId="1375" xr:uid="{00000000-0005-0000-0000-00005E050000}"/>
    <cellStyle name="Moneda 4 2 29" xfId="1376" xr:uid="{00000000-0005-0000-0000-00005F050000}"/>
    <cellStyle name="Moneda 4 2 3" xfId="1377" xr:uid="{00000000-0005-0000-0000-000060050000}"/>
    <cellStyle name="Moneda 4 2 30" xfId="1378" xr:uid="{00000000-0005-0000-0000-000061050000}"/>
    <cellStyle name="Moneda 4 2 31" xfId="1379" xr:uid="{00000000-0005-0000-0000-000062050000}"/>
    <cellStyle name="Moneda 4 2 32" xfId="1380" xr:uid="{00000000-0005-0000-0000-000063050000}"/>
    <cellStyle name="Moneda 4 2 33" xfId="1381" xr:uid="{00000000-0005-0000-0000-000064050000}"/>
    <cellStyle name="Moneda 4 2 34" xfId="1382" xr:uid="{00000000-0005-0000-0000-000065050000}"/>
    <cellStyle name="Moneda 4 2 35" xfId="1383" xr:uid="{00000000-0005-0000-0000-000066050000}"/>
    <cellStyle name="Moneda 4 2 36" xfId="1384" xr:uid="{00000000-0005-0000-0000-000067050000}"/>
    <cellStyle name="Moneda 4 2 37" xfId="1385" xr:uid="{00000000-0005-0000-0000-000068050000}"/>
    <cellStyle name="Moneda 4 2 38" xfId="1386" xr:uid="{00000000-0005-0000-0000-000069050000}"/>
    <cellStyle name="Moneda 4 2 39" xfId="1387" xr:uid="{00000000-0005-0000-0000-00006A050000}"/>
    <cellStyle name="Moneda 4 2 4" xfId="1388" xr:uid="{00000000-0005-0000-0000-00006B050000}"/>
    <cellStyle name="Moneda 4 2 40" xfId="1389" xr:uid="{00000000-0005-0000-0000-00006C050000}"/>
    <cellStyle name="Moneda 4 2 41" xfId="1390" xr:uid="{00000000-0005-0000-0000-00006D050000}"/>
    <cellStyle name="Moneda 4 2 42" xfId="1391" xr:uid="{00000000-0005-0000-0000-00006E050000}"/>
    <cellStyle name="Moneda 4 2 43" xfId="1392" xr:uid="{00000000-0005-0000-0000-00006F050000}"/>
    <cellStyle name="Moneda 4 2 44" xfId="1393" xr:uid="{00000000-0005-0000-0000-000070050000}"/>
    <cellStyle name="Moneda 4 2 45" xfId="1394" xr:uid="{00000000-0005-0000-0000-000071050000}"/>
    <cellStyle name="Moneda 4 2 46" xfId="1395" xr:uid="{00000000-0005-0000-0000-000072050000}"/>
    <cellStyle name="Moneda 4 2 47" xfId="1396" xr:uid="{00000000-0005-0000-0000-000073050000}"/>
    <cellStyle name="Moneda 4 2 48" xfId="1397" xr:uid="{00000000-0005-0000-0000-000074050000}"/>
    <cellStyle name="Moneda 4 2 49" xfId="1398" xr:uid="{00000000-0005-0000-0000-000075050000}"/>
    <cellStyle name="Moneda 4 2 5" xfId="1399" xr:uid="{00000000-0005-0000-0000-000076050000}"/>
    <cellStyle name="Moneda 4 2 50" xfId="1400" xr:uid="{00000000-0005-0000-0000-000077050000}"/>
    <cellStyle name="Moneda 4 2 51" xfId="1401" xr:uid="{00000000-0005-0000-0000-000078050000}"/>
    <cellStyle name="Moneda 4 2 52" xfId="1402" xr:uid="{00000000-0005-0000-0000-000079050000}"/>
    <cellStyle name="Moneda 4 2 53" xfId="1403" xr:uid="{00000000-0005-0000-0000-00007A050000}"/>
    <cellStyle name="Moneda 4 2 54" xfId="1404" xr:uid="{00000000-0005-0000-0000-00007B050000}"/>
    <cellStyle name="Moneda 4 2 55" xfId="1405" xr:uid="{00000000-0005-0000-0000-00007C050000}"/>
    <cellStyle name="Moneda 4 2 56" xfId="1406" xr:uid="{00000000-0005-0000-0000-00007D050000}"/>
    <cellStyle name="Moneda 4 2 57" xfId="1407" xr:uid="{00000000-0005-0000-0000-00007E050000}"/>
    <cellStyle name="Moneda 4 2 58" xfId="1408" xr:uid="{00000000-0005-0000-0000-00007F050000}"/>
    <cellStyle name="Moneda 4 2 59" xfId="1409" xr:uid="{00000000-0005-0000-0000-000080050000}"/>
    <cellStyle name="Moneda 4 2 6" xfId="1410" xr:uid="{00000000-0005-0000-0000-000081050000}"/>
    <cellStyle name="Moneda 4 2 60" xfId="1411" xr:uid="{00000000-0005-0000-0000-000082050000}"/>
    <cellStyle name="Moneda 4 2 61" xfId="1412" xr:uid="{00000000-0005-0000-0000-000083050000}"/>
    <cellStyle name="Moneda 4 2 62" xfId="1413" xr:uid="{00000000-0005-0000-0000-000084050000}"/>
    <cellStyle name="Moneda 4 2 63" xfId="1414" xr:uid="{00000000-0005-0000-0000-000085050000}"/>
    <cellStyle name="Moneda 4 2 64" xfId="1415" xr:uid="{00000000-0005-0000-0000-000086050000}"/>
    <cellStyle name="Moneda 4 2 65" xfId="1416" xr:uid="{00000000-0005-0000-0000-000087050000}"/>
    <cellStyle name="Moneda 4 2 7" xfId="1417" xr:uid="{00000000-0005-0000-0000-000088050000}"/>
    <cellStyle name="Moneda 4 2 8" xfId="1418" xr:uid="{00000000-0005-0000-0000-000089050000}"/>
    <cellStyle name="Moneda 4 2 9" xfId="1419" xr:uid="{00000000-0005-0000-0000-00008A050000}"/>
    <cellStyle name="Moneda 4 20" xfId="1420" xr:uid="{00000000-0005-0000-0000-00008B050000}"/>
    <cellStyle name="Moneda 4 21" xfId="1421" xr:uid="{00000000-0005-0000-0000-00008C050000}"/>
    <cellStyle name="Moneda 4 22" xfId="1422" xr:uid="{00000000-0005-0000-0000-00008D050000}"/>
    <cellStyle name="Moneda 4 23" xfId="1423" xr:uid="{00000000-0005-0000-0000-00008E050000}"/>
    <cellStyle name="Moneda 4 24" xfId="1424" xr:uid="{00000000-0005-0000-0000-00008F050000}"/>
    <cellStyle name="Moneda 4 25" xfId="1425" xr:uid="{00000000-0005-0000-0000-000090050000}"/>
    <cellStyle name="Moneda 4 26" xfId="1426" xr:uid="{00000000-0005-0000-0000-000091050000}"/>
    <cellStyle name="Moneda 4 27" xfId="1427" xr:uid="{00000000-0005-0000-0000-000092050000}"/>
    <cellStyle name="Moneda 4 28" xfId="1428" xr:uid="{00000000-0005-0000-0000-000093050000}"/>
    <cellStyle name="Moneda 4 29" xfId="1429" xr:uid="{00000000-0005-0000-0000-000094050000}"/>
    <cellStyle name="Moneda 4 3" xfId="1430" xr:uid="{00000000-0005-0000-0000-000095050000}"/>
    <cellStyle name="Moneda 4 3 10" xfId="1431" xr:uid="{00000000-0005-0000-0000-000096050000}"/>
    <cellStyle name="Moneda 4 3 11" xfId="1432" xr:uid="{00000000-0005-0000-0000-000097050000}"/>
    <cellStyle name="Moneda 4 3 12" xfId="1433" xr:uid="{00000000-0005-0000-0000-000098050000}"/>
    <cellStyle name="Moneda 4 3 13" xfId="1434" xr:uid="{00000000-0005-0000-0000-000099050000}"/>
    <cellStyle name="Moneda 4 3 14" xfId="1435" xr:uid="{00000000-0005-0000-0000-00009A050000}"/>
    <cellStyle name="Moneda 4 3 15" xfId="1436" xr:uid="{00000000-0005-0000-0000-00009B050000}"/>
    <cellStyle name="Moneda 4 3 16" xfId="1437" xr:uid="{00000000-0005-0000-0000-00009C050000}"/>
    <cellStyle name="Moneda 4 3 17" xfId="1438" xr:uid="{00000000-0005-0000-0000-00009D050000}"/>
    <cellStyle name="Moneda 4 3 18" xfId="1439" xr:uid="{00000000-0005-0000-0000-00009E050000}"/>
    <cellStyle name="Moneda 4 3 19" xfId="1440" xr:uid="{00000000-0005-0000-0000-00009F050000}"/>
    <cellStyle name="Moneda 4 3 2" xfId="1441" xr:uid="{00000000-0005-0000-0000-0000A0050000}"/>
    <cellStyle name="Moneda 4 3 20" xfId="1442" xr:uid="{00000000-0005-0000-0000-0000A1050000}"/>
    <cellStyle name="Moneda 4 3 21" xfId="1443" xr:uid="{00000000-0005-0000-0000-0000A2050000}"/>
    <cellStyle name="Moneda 4 3 22" xfId="1444" xr:uid="{00000000-0005-0000-0000-0000A3050000}"/>
    <cellStyle name="Moneda 4 3 23" xfId="1445" xr:uid="{00000000-0005-0000-0000-0000A4050000}"/>
    <cellStyle name="Moneda 4 3 24" xfId="1446" xr:uid="{00000000-0005-0000-0000-0000A5050000}"/>
    <cellStyle name="Moneda 4 3 25" xfId="1447" xr:uid="{00000000-0005-0000-0000-0000A6050000}"/>
    <cellStyle name="Moneda 4 3 26" xfId="1448" xr:uid="{00000000-0005-0000-0000-0000A7050000}"/>
    <cellStyle name="Moneda 4 3 27" xfId="1449" xr:uid="{00000000-0005-0000-0000-0000A8050000}"/>
    <cellStyle name="Moneda 4 3 28" xfId="1450" xr:uid="{00000000-0005-0000-0000-0000A9050000}"/>
    <cellStyle name="Moneda 4 3 29" xfId="1451" xr:uid="{00000000-0005-0000-0000-0000AA050000}"/>
    <cellStyle name="Moneda 4 3 3" xfId="1452" xr:uid="{00000000-0005-0000-0000-0000AB050000}"/>
    <cellStyle name="Moneda 4 3 30" xfId="1453" xr:uid="{00000000-0005-0000-0000-0000AC050000}"/>
    <cellStyle name="Moneda 4 3 31" xfId="1454" xr:uid="{00000000-0005-0000-0000-0000AD050000}"/>
    <cellStyle name="Moneda 4 3 32" xfId="1455" xr:uid="{00000000-0005-0000-0000-0000AE050000}"/>
    <cellStyle name="Moneda 4 3 33" xfId="1456" xr:uid="{00000000-0005-0000-0000-0000AF050000}"/>
    <cellStyle name="Moneda 4 3 34" xfId="1457" xr:uid="{00000000-0005-0000-0000-0000B0050000}"/>
    <cellStyle name="Moneda 4 3 35" xfId="1458" xr:uid="{00000000-0005-0000-0000-0000B1050000}"/>
    <cellStyle name="Moneda 4 3 36" xfId="1459" xr:uid="{00000000-0005-0000-0000-0000B2050000}"/>
    <cellStyle name="Moneda 4 3 37" xfId="1460" xr:uid="{00000000-0005-0000-0000-0000B3050000}"/>
    <cellStyle name="Moneda 4 3 38" xfId="1461" xr:uid="{00000000-0005-0000-0000-0000B4050000}"/>
    <cellStyle name="Moneda 4 3 39" xfId="1462" xr:uid="{00000000-0005-0000-0000-0000B5050000}"/>
    <cellStyle name="Moneda 4 3 4" xfId="1463" xr:uid="{00000000-0005-0000-0000-0000B6050000}"/>
    <cellStyle name="Moneda 4 3 40" xfId="1464" xr:uid="{00000000-0005-0000-0000-0000B7050000}"/>
    <cellStyle name="Moneda 4 3 41" xfId="1465" xr:uid="{00000000-0005-0000-0000-0000B8050000}"/>
    <cellStyle name="Moneda 4 3 42" xfId="1466" xr:uid="{00000000-0005-0000-0000-0000B9050000}"/>
    <cellStyle name="Moneda 4 3 43" xfId="1467" xr:uid="{00000000-0005-0000-0000-0000BA050000}"/>
    <cellStyle name="Moneda 4 3 44" xfId="1468" xr:uid="{00000000-0005-0000-0000-0000BB050000}"/>
    <cellStyle name="Moneda 4 3 45" xfId="1469" xr:uid="{00000000-0005-0000-0000-0000BC050000}"/>
    <cellStyle name="Moneda 4 3 46" xfId="1470" xr:uid="{00000000-0005-0000-0000-0000BD050000}"/>
    <cellStyle name="Moneda 4 3 47" xfId="1471" xr:uid="{00000000-0005-0000-0000-0000BE050000}"/>
    <cellStyle name="Moneda 4 3 48" xfId="1472" xr:uid="{00000000-0005-0000-0000-0000BF050000}"/>
    <cellStyle name="Moneda 4 3 49" xfId="1473" xr:uid="{00000000-0005-0000-0000-0000C0050000}"/>
    <cellStyle name="Moneda 4 3 5" xfId="1474" xr:uid="{00000000-0005-0000-0000-0000C1050000}"/>
    <cellStyle name="Moneda 4 3 50" xfId="1475" xr:uid="{00000000-0005-0000-0000-0000C2050000}"/>
    <cellStyle name="Moneda 4 3 51" xfId="1476" xr:uid="{00000000-0005-0000-0000-0000C3050000}"/>
    <cellStyle name="Moneda 4 3 52" xfId="1477" xr:uid="{00000000-0005-0000-0000-0000C4050000}"/>
    <cellStyle name="Moneda 4 3 53" xfId="1478" xr:uid="{00000000-0005-0000-0000-0000C5050000}"/>
    <cellStyle name="Moneda 4 3 54" xfId="1479" xr:uid="{00000000-0005-0000-0000-0000C6050000}"/>
    <cellStyle name="Moneda 4 3 55" xfId="1480" xr:uid="{00000000-0005-0000-0000-0000C7050000}"/>
    <cellStyle name="Moneda 4 3 56" xfId="1481" xr:uid="{00000000-0005-0000-0000-0000C8050000}"/>
    <cellStyle name="Moneda 4 3 57" xfId="1482" xr:uid="{00000000-0005-0000-0000-0000C9050000}"/>
    <cellStyle name="Moneda 4 3 58" xfId="1483" xr:uid="{00000000-0005-0000-0000-0000CA050000}"/>
    <cellStyle name="Moneda 4 3 59" xfId="1484" xr:uid="{00000000-0005-0000-0000-0000CB050000}"/>
    <cellStyle name="Moneda 4 3 6" xfId="1485" xr:uid="{00000000-0005-0000-0000-0000CC050000}"/>
    <cellStyle name="Moneda 4 3 60" xfId="1486" xr:uid="{00000000-0005-0000-0000-0000CD050000}"/>
    <cellStyle name="Moneda 4 3 61" xfId="1487" xr:uid="{00000000-0005-0000-0000-0000CE050000}"/>
    <cellStyle name="Moneda 4 3 62" xfId="1488" xr:uid="{00000000-0005-0000-0000-0000CF050000}"/>
    <cellStyle name="Moneda 4 3 63" xfId="1489" xr:uid="{00000000-0005-0000-0000-0000D0050000}"/>
    <cellStyle name="Moneda 4 3 64" xfId="1490" xr:uid="{00000000-0005-0000-0000-0000D1050000}"/>
    <cellStyle name="Moneda 4 3 65" xfId="1491" xr:uid="{00000000-0005-0000-0000-0000D2050000}"/>
    <cellStyle name="Moneda 4 3 7" xfId="1492" xr:uid="{00000000-0005-0000-0000-0000D3050000}"/>
    <cellStyle name="Moneda 4 3 8" xfId="1493" xr:uid="{00000000-0005-0000-0000-0000D4050000}"/>
    <cellStyle name="Moneda 4 3 9" xfId="1494" xr:uid="{00000000-0005-0000-0000-0000D5050000}"/>
    <cellStyle name="Moneda 4 30" xfId="1495" xr:uid="{00000000-0005-0000-0000-0000D6050000}"/>
    <cellStyle name="Moneda 4 31" xfId="1496" xr:uid="{00000000-0005-0000-0000-0000D7050000}"/>
    <cellStyle name="Moneda 4 32" xfId="1497" xr:uid="{00000000-0005-0000-0000-0000D8050000}"/>
    <cellStyle name="Moneda 4 33" xfId="1498" xr:uid="{00000000-0005-0000-0000-0000D9050000}"/>
    <cellStyle name="Moneda 4 34" xfId="1499" xr:uid="{00000000-0005-0000-0000-0000DA050000}"/>
    <cellStyle name="Moneda 4 35" xfId="1500" xr:uid="{00000000-0005-0000-0000-0000DB050000}"/>
    <cellStyle name="Moneda 4 36" xfId="1501" xr:uid="{00000000-0005-0000-0000-0000DC050000}"/>
    <cellStyle name="Moneda 4 37" xfId="1502" xr:uid="{00000000-0005-0000-0000-0000DD050000}"/>
    <cellStyle name="Moneda 4 38" xfId="1503" xr:uid="{00000000-0005-0000-0000-0000DE050000}"/>
    <cellStyle name="Moneda 4 39" xfId="1504" xr:uid="{00000000-0005-0000-0000-0000DF050000}"/>
    <cellStyle name="Moneda 4 4" xfId="1505" xr:uid="{00000000-0005-0000-0000-0000E0050000}"/>
    <cellStyle name="Moneda 4 4 10" xfId="1506" xr:uid="{00000000-0005-0000-0000-0000E1050000}"/>
    <cellStyle name="Moneda 4 4 11" xfId="1507" xr:uid="{00000000-0005-0000-0000-0000E2050000}"/>
    <cellStyle name="Moneda 4 4 12" xfId="1508" xr:uid="{00000000-0005-0000-0000-0000E3050000}"/>
    <cellStyle name="Moneda 4 4 13" xfId="1509" xr:uid="{00000000-0005-0000-0000-0000E4050000}"/>
    <cellStyle name="Moneda 4 4 14" xfId="1510" xr:uid="{00000000-0005-0000-0000-0000E5050000}"/>
    <cellStyle name="Moneda 4 4 15" xfId="1511" xr:uid="{00000000-0005-0000-0000-0000E6050000}"/>
    <cellStyle name="Moneda 4 4 16" xfId="1512" xr:uid="{00000000-0005-0000-0000-0000E7050000}"/>
    <cellStyle name="Moneda 4 4 17" xfId="1513" xr:uid="{00000000-0005-0000-0000-0000E8050000}"/>
    <cellStyle name="Moneda 4 4 18" xfId="1514" xr:uid="{00000000-0005-0000-0000-0000E9050000}"/>
    <cellStyle name="Moneda 4 4 19" xfId="1515" xr:uid="{00000000-0005-0000-0000-0000EA050000}"/>
    <cellStyle name="Moneda 4 4 2" xfId="1516" xr:uid="{00000000-0005-0000-0000-0000EB050000}"/>
    <cellStyle name="Moneda 4 4 20" xfId="1517" xr:uid="{00000000-0005-0000-0000-0000EC050000}"/>
    <cellStyle name="Moneda 4 4 21" xfId="1518" xr:uid="{00000000-0005-0000-0000-0000ED050000}"/>
    <cellStyle name="Moneda 4 4 22" xfId="1519" xr:uid="{00000000-0005-0000-0000-0000EE050000}"/>
    <cellStyle name="Moneda 4 4 23" xfId="1520" xr:uid="{00000000-0005-0000-0000-0000EF050000}"/>
    <cellStyle name="Moneda 4 4 24" xfId="1521" xr:uid="{00000000-0005-0000-0000-0000F0050000}"/>
    <cellStyle name="Moneda 4 4 25" xfId="1522" xr:uid="{00000000-0005-0000-0000-0000F1050000}"/>
    <cellStyle name="Moneda 4 4 26" xfId="1523" xr:uid="{00000000-0005-0000-0000-0000F2050000}"/>
    <cellStyle name="Moneda 4 4 27" xfId="1524" xr:uid="{00000000-0005-0000-0000-0000F3050000}"/>
    <cellStyle name="Moneda 4 4 28" xfId="1525" xr:uid="{00000000-0005-0000-0000-0000F4050000}"/>
    <cellStyle name="Moneda 4 4 29" xfId="1526" xr:uid="{00000000-0005-0000-0000-0000F5050000}"/>
    <cellStyle name="Moneda 4 4 3" xfId="1527" xr:uid="{00000000-0005-0000-0000-0000F6050000}"/>
    <cellStyle name="Moneda 4 4 30" xfId="1528" xr:uid="{00000000-0005-0000-0000-0000F7050000}"/>
    <cellStyle name="Moneda 4 4 31" xfId="1529" xr:uid="{00000000-0005-0000-0000-0000F8050000}"/>
    <cellStyle name="Moneda 4 4 32" xfId="1530" xr:uid="{00000000-0005-0000-0000-0000F9050000}"/>
    <cellStyle name="Moneda 4 4 33" xfId="1531" xr:uid="{00000000-0005-0000-0000-0000FA050000}"/>
    <cellStyle name="Moneda 4 4 34" xfId="1532" xr:uid="{00000000-0005-0000-0000-0000FB050000}"/>
    <cellStyle name="Moneda 4 4 35" xfId="1533" xr:uid="{00000000-0005-0000-0000-0000FC050000}"/>
    <cellStyle name="Moneda 4 4 36" xfId="1534" xr:uid="{00000000-0005-0000-0000-0000FD050000}"/>
    <cellStyle name="Moneda 4 4 37" xfId="1535" xr:uid="{00000000-0005-0000-0000-0000FE050000}"/>
    <cellStyle name="Moneda 4 4 38" xfId="1536" xr:uid="{00000000-0005-0000-0000-0000FF050000}"/>
    <cellStyle name="Moneda 4 4 39" xfId="1537" xr:uid="{00000000-0005-0000-0000-000000060000}"/>
    <cellStyle name="Moneda 4 4 4" xfId="1538" xr:uid="{00000000-0005-0000-0000-000001060000}"/>
    <cellStyle name="Moneda 4 4 40" xfId="1539" xr:uid="{00000000-0005-0000-0000-000002060000}"/>
    <cellStyle name="Moneda 4 4 41" xfId="1540" xr:uid="{00000000-0005-0000-0000-000003060000}"/>
    <cellStyle name="Moneda 4 4 42" xfId="1541" xr:uid="{00000000-0005-0000-0000-000004060000}"/>
    <cellStyle name="Moneda 4 4 43" xfId="1542" xr:uid="{00000000-0005-0000-0000-000005060000}"/>
    <cellStyle name="Moneda 4 4 44" xfId="1543" xr:uid="{00000000-0005-0000-0000-000006060000}"/>
    <cellStyle name="Moneda 4 4 45" xfId="1544" xr:uid="{00000000-0005-0000-0000-000007060000}"/>
    <cellStyle name="Moneda 4 4 46" xfId="1545" xr:uid="{00000000-0005-0000-0000-000008060000}"/>
    <cellStyle name="Moneda 4 4 47" xfId="1546" xr:uid="{00000000-0005-0000-0000-000009060000}"/>
    <cellStyle name="Moneda 4 4 48" xfId="1547" xr:uid="{00000000-0005-0000-0000-00000A060000}"/>
    <cellStyle name="Moneda 4 4 49" xfId="1548" xr:uid="{00000000-0005-0000-0000-00000B060000}"/>
    <cellStyle name="Moneda 4 4 5" xfId="1549" xr:uid="{00000000-0005-0000-0000-00000C060000}"/>
    <cellStyle name="Moneda 4 4 50" xfId="1550" xr:uid="{00000000-0005-0000-0000-00000D060000}"/>
    <cellStyle name="Moneda 4 4 51" xfId="1551" xr:uid="{00000000-0005-0000-0000-00000E060000}"/>
    <cellStyle name="Moneda 4 4 52" xfId="1552" xr:uid="{00000000-0005-0000-0000-00000F060000}"/>
    <cellStyle name="Moneda 4 4 53" xfId="1553" xr:uid="{00000000-0005-0000-0000-000010060000}"/>
    <cellStyle name="Moneda 4 4 54" xfId="1554" xr:uid="{00000000-0005-0000-0000-000011060000}"/>
    <cellStyle name="Moneda 4 4 55" xfId="1555" xr:uid="{00000000-0005-0000-0000-000012060000}"/>
    <cellStyle name="Moneda 4 4 56" xfId="1556" xr:uid="{00000000-0005-0000-0000-000013060000}"/>
    <cellStyle name="Moneda 4 4 57" xfId="1557" xr:uid="{00000000-0005-0000-0000-000014060000}"/>
    <cellStyle name="Moneda 4 4 58" xfId="1558" xr:uid="{00000000-0005-0000-0000-000015060000}"/>
    <cellStyle name="Moneda 4 4 59" xfId="1559" xr:uid="{00000000-0005-0000-0000-000016060000}"/>
    <cellStyle name="Moneda 4 4 6" xfId="1560" xr:uid="{00000000-0005-0000-0000-000017060000}"/>
    <cellStyle name="Moneda 4 4 60" xfId="1561" xr:uid="{00000000-0005-0000-0000-000018060000}"/>
    <cellStyle name="Moneda 4 4 61" xfId="1562" xr:uid="{00000000-0005-0000-0000-000019060000}"/>
    <cellStyle name="Moneda 4 4 62" xfId="1563" xr:uid="{00000000-0005-0000-0000-00001A060000}"/>
    <cellStyle name="Moneda 4 4 63" xfId="1564" xr:uid="{00000000-0005-0000-0000-00001B060000}"/>
    <cellStyle name="Moneda 4 4 64" xfId="1565" xr:uid="{00000000-0005-0000-0000-00001C060000}"/>
    <cellStyle name="Moneda 4 4 7" xfId="1566" xr:uid="{00000000-0005-0000-0000-00001D060000}"/>
    <cellStyle name="Moneda 4 4 8" xfId="1567" xr:uid="{00000000-0005-0000-0000-00001E060000}"/>
    <cellStyle name="Moneda 4 4 9" xfId="1568" xr:uid="{00000000-0005-0000-0000-00001F060000}"/>
    <cellStyle name="Moneda 4 40" xfId="1569" xr:uid="{00000000-0005-0000-0000-000020060000}"/>
    <cellStyle name="Moneda 4 41" xfId="1570" xr:uid="{00000000-0005-0000-0000-000021060000}"/>
    <cellStyle name="Moneda 4 42" xfId="1571" xr:uid="{00000000-0005-0000-0000-000022060000}"/>
    <cellStyle name="Moneda 4 43" xfId="1572" xr:uid="{00000000-0005-0000-0000-000023060000}"/>
    <cellStyle name="Moneda 4 44" xfId="1573" xr:uid="{00000000-0005-0000-0000-000024060000}"/>
    <cellStyle name="Moneda 4 45" xfId="1574" xr:uid="{00000000-0005-0000-0000-000025060000}"/>
    <cellStyle name="Moneda 4 46" xfId="1575" xr:uid="{00000000-0005-0000-0000-000026060000}"/>
    <cellStyle name="Moneda 4 47" xfId="1576" xr:uid="{00000000-0005-0000-0000-000027060000}"/>
    <cellStyle name="Moneda 4 48" xfId="1577" xr:uid="{00000000-0005-0000-0000-000028060000}"/>
    <cellStyle name="Moneda 4 49" xfId="1578" xr:uid="{00000000-0005-0000-0000-000029060000}"/>
    <cellStyle name="Moneda 4 5" xfId="1579" xr:uid="{00000000-0005-0000-0000-00002A060000}"/>
    <cellStyle name="Moneda 4 5 10" xfId="1580" xr:uid="{00000000-0005-0000-0000-00002B060000}"/>
    <cellStyle name="Moneda 4 5 11" xfId="1581" xr:uid="{00000000-0005-0000-0000-00002C060000}"/>
    <cellStyle name="Moneda 4 5 12" xfId="1582" xr:uid="{00000000-0005-0000-0000-00002D060000}"/>
    <cellStyle name="Moneda 4 5 13" xfId="1583" xr:uid="{00000000-0005-0000-0000-00002E060000}"/>
    <cellStyle name="Moneda 4 5 14" xfId="1584" xr:uid="{00000000-0005-0000-0000-00002F060000}"/>
    <cellStyle name="Moneda 4 5 15" xfId="1585" xr:uid="{00000000-0005-0000-0000-000030060000}"/>
    <cellStyle name="Moneda 4 5 16" xfId="1586" xr:uid="{00000000-0005-0000-0000-000031060000}"/>
    <cellStyle name="Moneda 4 5 17" xfId="1587" xr:uid="{00000000-0005-0000-0000-000032060000}"/>
    <cellStyle name="Moneda 4 5 18" xfId="1588" xr:uid="{00000000-0005-0000-0000-000033060000}"/>
    <cellStyle name="Moneda 4 5 19" xfId="1589" xr:uid="{00000000-0005-0000-0000-000034060000}"/>
    <cellStyle name="Moneda 4 5 2" xfId="1590" xr:uid="{00000000-0005-0000-0000-000035060000}"/>
    <cellStyle name="Moneda 4 5 2 2" xfId="1591" xr:uid="{00000000-0005-0000-0000-000036060000}"/>
    <cellStyle name="Moneda 4 5 20" xfId="1592" xr:uid="{00000000-0005-0000-0000-000037060000}"/>
    <cellStyle name="Moneda 4 5 21" xfId="1593" xr:uid="{00000000-0005-0000-0000-000038060000}"/>
    <cellStyle name="Moneda 4 5 22" xfId="1594" xr:uid="{00000000-0005-0000-0000-000039060000}"/>
    <cellStyle name="Moneda 4 5 23" xfId="1595" xr:uid="{00000000-0005-0000-0000-00003A060000}"/>
    <cellStyle name="Moneda 4 5 24" xfId="1596" xr:uid="{00000000-0005-0000-0000-00003B060000}"/>
    <cellStyle name="Moneda 4 5 25" xfId="1597" xr:uid="{00000000-0005-0000-0000-00003C060000}"/>
    <cellStyle name="Moneda 4 5 26" xfId="1598" xr:uid="{00000000-0005-0000-0000-00003D060000}"/>
    <cellStyle name="Moneda 4 5 27" xfId="1599" xr:uid="{00000000-0005-0000-0000-00003E060000}"/>
    <cellStyle name="Moneda 4 5 28" xfId="1600" xr:uid="{00000000-0005-0000-0000-00003F060000}"/>
    <cellStyle name="Moneda 4 5 29" xfId="1601" xr:uid="{00000000-0005-0000-0000-000040060000}"/>
    <cellStyle name="Moneda 4 5 3" xfId="1602" xr:uid="{00000000-0005-0000-0000-000041060000}"/>
    <cellStyle name="Moneda 4 5 30" xfId="1603" xr:uid="{00000000-0005-0000-0000-000042060000}"/>
    <cellStyle name="Moneda 4 5 31" xfId="1604" xr:uid="{00000000-0005-0000-0000-000043060000}"/>
    <cellStyle name="Moneda 4 5 32" xfId="1605" xr:uid="{00000000-0005-0000-0000-000044060000}"/>
    <cellStyle name="Moneda 4 5 4" xfId="1606" xr:uid="{00000000-0005-0000-0000-000045060000}"/>
    <cellStyle name="Moneda 4 5 5" xfId="1607" xr:uid="{00000000-0005-0000-0000-000046060000}"/>
    <cellStyle name="Moneda 4 5 6" xfId="1608" xr:uid="{00000000-0005-0000-0000-000047060000}"/>
    <cellStyle name="Moneda 4 5 7" xfId="1609" xr:uid="{00000000-0005-0000-0000-000048060000}"/>
    <cellStyle name="Moneda 4 5 8" xfId="1610" xr:uid="{00000000-0005-0000-0000-000049060000}"/>
    <cellStyle name="Moneda 4 5 9" xfId="1611" xr:uid="{00000000-0005-0000-0000-00004A060000}"/>
    <cellStyle name="Moneda 4 50" xfId="1612" xr:uid="{00000000-0005-0000-0000-00004B060000}"/>
    <cellStyle name="Moneda 4 51" xfId="1613" xr:uid="{00000000-0005-0000-0000-00004C060000}"/>
    <cellStyle name="Moneda 4 52" xfId="1614" xr:uid="{00000000-0005-0000-0000-00004D060000}"/>
    <cellStyle name="Moneda 4 53" xfId="1615" xr:uid="{00000000-0005-0000-0000-00004E060000}"/>
    <cellStyle name="Moneda 4 54" xfId="1616" xr:uid="{00000000-0005-0000-0000-00004F060000}"/>
    <cellStyle name="Moneda 4 55" xfId="1617" xr:uid="{00000000-0005-0000-0000-000050060000}"/>
    <cellStyle name="Moneda 4 56" xfId="1618" xr:uid="{00000000-0005-0000-0000-000051060000}"/>
    <cellStyle name="Moneda 4 57" xfId="1619" xr:uid="{00000000-0005-0000-0000-000052060000}"/>
    <cellStyle name="Moneda 4 58" xfId="1620" xr:uid="{00000000-0005-0000-0000-000053060000}"/>
    <cellStyle name="Moneda 4 59" xfId="1621" xr:uid="{00000000-0005-0000-0000-000054060000}"/>
    <cellStyle name="Moneda 4 6" xfId="1622" xr:uid="{00000000-0005-0000-0000-000055060000}"/>
    <cellStyle name="Moneda 4 6 2" xfId="1623" xr:uid="{00000000-0005-0000-0000-000056060000}"/>
    <cellStyle name="Moneda 4 6 3" xfId="1624" xr:uid="{00000000-0005-0000-0000-000057060000}"/>
    <cellStyle name="Moneda 4 60" xfId="1625" xr:uid="{00000000-0005-0000-0000-000058060000}"/>
    <cellStyle name="Moneda 4 61" xfId="1626" xr:uid="{00000000-0005-0000-0000-000059060000}"/>
    <cellStyle name="Moneda 4 62" xfId="1627" xr:uid="{00000000-0005-0000-0000-00005A060000}"/>
    <cellStyle name="Moneda 4 63" xfId="1628" xr:uid="{00000000-0005-0000-0000-00005B060000}"/>
    <cellStyle name="Moneda 4 64" xfId="1629" xr:uid="{00000000-0005-0000-0000-00005C060000}"/>
    <cellStyle name="Moneda 4 65" xfId="1630" xr:uid="{00000000-0005-0000-0000-00005D060000}"/>
    <cellStyle name="Moneda 4 66" xfId="1631" xr:uid="{00000000-0005-0000-0000-00005E060000}"/>
    <cellStyle name="Moneda 4 67" xfId="1632" xr:uid="{00000000-0005-0000-0000-00005F060000}"/>
    <cellStyle name="Moneda 4 68" xfId="1633" xr:uid="{00000000-0005-0000-0000-000060060000}"/>
    <cellStyle name="Moneda 4 69" xfId="1634" xr:uid="{00000000-0005-0000-0000-000061060000}"/>
    <cellStyle name="Moneda 4 7" xfId="1635" xr:uid="{00000000-0005-0000-0000-000062060000}"/>
    <cellStyle name="Moneda 4 8" xfId="1636" xr:uid="{00000000-0005-0000-0000-000063060000}"/>
    <cellStyle name="Moneda 4 9" xfId="1637" xr:uid="{00000000-0005-0000-0000-000064060000}"/>
    <cellStyle name="Moneda 5" xfId="1638" xr:uid="{00000000-0005-0000-0000-000065060000}"/>
    <cellStyle name="Moneda 5 2" xfId="1639" xr:uid="{00000000-0005-0000-0000-000066060000}"/>
    <cellStyle name="Moneda 5 2 2" xfId="1640" xr:uid="{00000000-0005-0000-0000-000067060000}"/>
    <cellStyle name="Moneda 5 2 3" xfId="1641" xr:uid="{00000000-0005-0000-0000-000068060000}"/>
    <cellStyle name="Moneda 5 3" xfId="1642" xr:uid="{00000000-0005-0000-0000-000069060000}"/>
    <cellStyle name="Moneda 5 4" xfId="1643" xr:uid="{00000000-0005-0000-0000-00006A060000}"/>
    <cellStyle name="Moneda 5 5" xfId="1644" xr:uid="{00000000-0005-0000-0000-00006B060000}"/>
    <cellStyle name="Moneda 6" xfId="1645" xr:uid="{00000000-0005-0000-0000-00006C060000}"/>
    <cellStyle name="Moneda 6 2" xfId="1646" xr:uid="{00000000-0005-0000-0000-00006D060000}"/>
    <cellStyle name="Moneda 6 3" xfId="1647" xr:uid="{00000000-0005-0000-0000-00006E060000}"/>
    <cellStyle name="Moneda 6 4" xfId="1648" xr:uid="{00000000-0005-0000-0000-00006F060000}"/>
    <cellStyle name="Moneda 6 5" xfId="1649" xr:uid="{00000000-0005-0000-0000-000070060000}"/>
    <cellStyle name="Moneda 7" xfId="1650" xr:uid="{00000000-0005-0000-0000-000071060000}"/>
    <cellStyle name="Moneda 7 2" xfId="1651" xr:uid="{00000000-0005-0000-0000-000072060000}"/>
    <cellStyle name="Moneda 8" xfId="1652" xr:uid="{00000000-0005-0000-0000-000073060000}"/>
    <cellStyle name="Moneda 9" xfId="1653" xr:uid="{00000000-0005-0000-0000-000074060000}"/>
    <cellStyle name="Moneda 9 2" xfId="1654" xr:uid="{00000000-0005-0000-0000-000075060000}"/>
    <cellStyle name="Neutral 2" xfId="1655" xr:uid="{00000000-0005-0000-0000-000076060000}"/>
    <cellStyle name="Neutral 2 2" xfId="1656" xr:uid="{00000000-0005-0000-0000-000077060000}"/>
    <cellStyle name="Neutral 3" xfId="1657" xr:uid="{00000000-0005-0000-0000-000078060000}"/>
    <cellStyle name="Neutral 4" xfId="1658" xr:uid="{00000000-0005-0000-0000-000079060000}"/>
    <cellStyle name="Normal" xfId="0" builtinId="0"/>
    <cellStyle name="Normal 10" xfId="1659" xr:uid="{00000000-0005-0000-0000-00007B060000}"/>
    <cellStyle name="Normal 11" xfId="1660" xr:uid="{00000000-0005-0000-0000-00007C060000}"/>
    <cellStyle name="Normal 11 2" xfId="1661" xr:uid="{00000000-0005-0000-0000-00007D060000}"/>
    <cellStyle name="Normal 11 2 2" xfId="1662" xr:uid="{00000000-0005-0000-0000-00007E060000}"/>
    <cellStyle name="Normal 11 2 3" xfId="1663" xr:uid="{00000000-0005-0000-0000-00007F060000}"/>
    <cellStyle name="Normal 11 3" xfId="1664" xr:uid="{00000000-0005-0000-0000-000080060000}"/>
    <cellStyle name="Normal 11 4" xfId="1665" xr:uid="{00000000-0005-0000-0000-000081060000}"/>
    <cellStyle name="Normal 12" xfId="1666" xr:uid="{00000000-0005-0000-0000-000082060000}"/>
    <cellStyle name="Normal 12 2" xfId="1667" xr:uid="{00000000-0005-0000-0000-000083060000}"/>
    <cellStyle name="Normal 12 3" xfId="1668" xr:uid="{00000000-0005-0000-0000-000084060000}"/>
    <cellStyle name="Normal 13" xfId="1669" xr:uid="{00000000-0005-0000-0000-000085060000}"/>
    <cellStyle name="Normal 13 2" xfId="1670" xr:uid="{00000000-0005-0000-0000-000086060000}"/>
    <cellStyle name="Normal 13 3" xfId="1671" xr:uid="{00000000-0005-0000-0000-000087060000}"/>
    <cellStyle name="Normal 14" xfId="1672" xr:uid="{00000000-0005-0000-0000-000088060000}"/>
    <cellStyle name="Normal 14 2" xfId="1673" xr:uid="{00000000-0005-0000-0000-000089060000}"/>
    <cellStyle name="Normal 15" xfId="1674" xr:uid="{00000000-0005-0000-0000-00008A060000}"/>
    <cellStyle name="Normal 15 2" xfId="1675" xr:uid="{00000000-0005-0000-0000-00008B060000}"/>
    <cellStyle name="Normal 16" xfId="1676" xr:uid="{00000000-0005-0000-0000-00008C060000}"/>
    <cellStyle name="Normal 17" xfId="1677" xr:uid="{00000000-0005-0000-0000-00008D060000}"/>
    <cellStyle name="Normal 18" xfId="1678" xr:uid="{00000000-0005-0000-0000-00008E060000}"/>
    <cellStyle name="Normal 19" xfId="1679" xr:uid="{00000000-0005-0000-0000-00008F060000}"/>
    <cellStyle name="Normal 2" xfId="1680" xr:uid="{00000000-0005-0000-0000-000090060000}"/>
    <cellStyle name="Normal 2 10" xfId="1681" xr:uid="{00000000-0005-0000-0000-000091060000}"/>
    <cellStyle name="Normal 2 11" xfId="1682" xr:uid="{00000000-0005-0000-0000-000092060000}"/>
    <cellStyle name="Normal 2 12" xfId="1683" xr:uid="{00000000-0005-0000-0000-000093060000}"/>
    <cellStyle name="Normal 2 13" xfId="1684" xr:uid="{00000000-0005-0000-0000-000094060000}"/>
    <cellStyle name="Normal 2 14" xfId="1685" xr:uid="{00000000-0005-0000-0000-000095060000}"/>
    <cellStyle name="Normal 2 15" xfId="1686" xr:uid="{00000000-0005-0000-0000-000096060000}"/>
    <cellStyle name="Normal 2 16" xfId="1687" xr:uid="{00000000-0005-0000-0000-000097060000}"/>
    <cellStyle name="Normal 2 17" xfId="1688" xr:uid="{00000000-0005-0000-0000-000098060000}"/>
    <cellStyle name="Normal 2 18" xfId="1689" xr:uid="{00000000-0005-0000-0000-000099060000}"/>
    <cellStyle name="Normal 2 19" xfId="1690" xr:uid="{00000000-0005-0000-0000-00009A060000}"/>
    <cellStyle name="Normal 2 2" xfId="1691" xr:uid="{00000000-0005-0000-0000-00009B060000}"/>
    <cellStyle name="Normal 2 2 10" xfId="1692" xr:uid="{00000000-0005-0000-0000-00009C060000}"/>
    <cellStyle name="Normal 2 2 11" xfId="1693" xr:uid="{00000000-0005-0000-0000-00009D060000}"/>
    <cellStyle name="Normal 2 2 12" xfId="1694" xr:uid="{00000000-0005-0000-0000-00009E060000}"/>
    <cellStyle name="Normal 2 2 13" xfId="1695" xr:uid="{00000000-0005-0000-0000-00009F060000}"/>
    <cellStyle name="Normal 2 2 14" xfId="1696" xr:uid="{00000000-0005-0000-0000-0000A0060000}"/>
    <cellStyle name="Normal 2 2 15" xfId="1697" xr:uid="{00000000-0005-0000-0000-0000A1060000}"/>
    <cellStyle name="Normal 2 2 16" xfId="1698" xr:uid="{00000000-0005-0000-0000-0000A2060000}"/>
    <cellStyle name="Normal 2 2 17" xfId="1699" xr:uid="{00000000-0005-0000-0000-0000A3060000}"/>
    <cellStyle name="Normal 2 2 18" xfId="1700" xr:uid="{00000000-0005-0000-0000-0000A4060000}"/>
    <cellStyle name="Normal 2 2 19" xfId="1701" xr:uid="{00000000-0005-0000-0000-0000A5060000}"/>
    <cellStyle name="Normal 2 2 2" xfId="1702" xr:uid="{00000000-0005-0000-0000-0000A6060000}"/>
    <cellStyle name="Normal 2 2 20" xfId="1703" xr:uid="{00000000-0005-0000-0000-0000A7060000}"/>
    <cellStyle name="Normal 2 2 21" xfId="1704" xr:uid="{00000000-0005-0000-0000-0000A8060000}"/>
    <cellStyle name="Normal 2 2 22" xfId="1705" xr:uid="{00000000-0005-0000-0000-0000A9060000}"/>
    <cellStyle name="Normal 2 2 23" xfId="1706" xr:uid="{00000000-0005-0000-0000-0000AA060000}"/>
    <cellStyle name="Normal 2 2 24" xfId="1707" xr:uid="{00000000-0005-0000-0000-0000AB060000}"/>
    <cellStyle name="Normal 2 2 25" xfId="1708" xr:uid="{00000000-0005-0000-0000-0000AC060000}"/>
    <cellStyle name="Normal 2 2 26" xfId="1709" xr:uid="{00000000-0005-0000-0000-0000AD060000}"/>
    <cellStyle name="Normal 2 2 27" xfId="1710" xr:uid="{00000000-0005-0000-0000-0000AE060000}"/>
    <cellStyle name="Normal 2 2 28" xfId="1711" xr:uid="{00000000-0005-0000-0000-0000AF060000}"/>
    <cellStyle name="Normal 2 2 29" xfId="1712" xr:uid="{00000000-0005-0000-0000-0000B0060000}"/>
    <cellStyle name="Normal 2 2 3" xfId="1713" xr:uid="{00000000-0005-0000-0000-0000B1060000}"/>
    <cellStyle name="Normal 2 2 3 2" xfId="1714" xr:uid="{00000000-0005-0000-0000-0000B2060000}"/>
    <cellStyle name="Normal 2 2 30" xfId="1715" xr:uid="{00000000-0005-0000-0000-0000B3060000}"/>
    <cellStyle name="Normal 2 2 31" xfId="1716" xr:uid="{00000000-0005-0000-0000-0000B4060000}"/>
    <cellStyle name="Normal 2 2 32" xfId="1717" xr:uid="{00000000-0005-0000-0000-0000B5060000}"/>
    <cellStyle name="Normal 2 2 33" xfId="1718" xr:uid="{00000000-0005-0000-0000-0000B6060000}"/>
    <cellStyle name="Normal 2 2 34" xfId="1719" xr:uid="{00000000-0005-0000-0000-0000B7060000}"/>
    <cellStyle name="Normal 2 2 35" xfId="1720" xr:uid="{00000000-0005-0000-0000-0000B8060000}"/>
    <cellStyle name="Normal 2 2 36" xfId="1721" xr:uid="{00000000-0005-0000-0000-0000B9060000}"/>
    <cellStyle name="Normal 2 2 37" xfId="1722" xr:uid="{00000000-0005-0000-0000-0000BA060000}"/>
    <cellStyle name="Normal 2 2 38" xfId="1723" xr:uid="{00000000-0005-0000-0000-0000BB060000}"/>
    <cellStyle name="Normal 2 2 39" xfId="1724" xr:uid="{00000000-0005-0000-0000-0000BC060000}"/>
    <cellStyle name="Normal 2 2 4" xfId="1725" xr:uid="{00000000-0005-0000-0000-0000BD060000}"/>
    <cellStyle name="Normal 2 2 40" xfId="1726" xr:uid="{00000000-0005-0000-0000-0000BE060000}"/>
    <cellStyle name="Normal 2 2 41" xfId="1727" xr:uid="{00000000-0005-0000-0000-0000BF060000}"/>
    <cellStyle name="Normal 2 2 42" xfId="1728" xr:uid="{00000000-0005-0000-0000-0000C0060000}"/>
    <cellStyle name="Normal 2 2 43" xfId="1729" xr:uid="{00000000-0005-0000-0000-0000C1060000}"/>
    <cellStyle name="Normal 2 2 44" xfId="1730" xr:uid="{00000000-0005-0000-0000-0000C2060000}"/>
    <cellStyle name="Normal 2 2 45" xfId="1731" xr:uid="{00000000-0005-0000-0000-0000C3060000}"/>
    <cellStyle name="Normal 2 2 46" xfId="1732" xr:uid="{00000000-0005-0000-0000-0000C4060000}"/>
    <cellStyle name="Normal 2 2 47" xfId="1733" xr:uid="{00000000-0005-0000-0000-0000C5060000}"/>
    <cellStyle name="Normal 2 2 48" xfId="1734" xr:uid="{00000000-0005-0000-0000-0000C6060000}"/>
    <cellStyle name="Normal 2 2 49" xfId="1735" xr:uid="{00000000-0005-0000-0000-0000C7060000}"/>
    <cellStyle name="Normal 2 2 5" xfId="1736" xr:uid="{00000000-0005-0000-0000-0000C8060000}"/>
    <cellStyle name="Normal 2 2 50" xfId="1737" xr:uid="{00000000-0005-0000-0000-0000C9060000}"/>
    <cellStyle name="Normal 2 2 51" xfId="1738" xr:uid="{00000000-0005-0000-0000-0000CA060000}"/>
    <cellStyle name="Normal 2 2 52" xfId="1739" xr:uid="{00000000-0005-0000-0000-0000CB060000}"/>
    <cellStyle name="Normal 2 2 53" xfId="1740" xr:uid="{00000000-0005-0000-0000-0000CC060000}"/>
    <cellStyle name="Normal 2 2 54" xfId="1741" xr:uid="{00000000-0005-0000-0000-0000CD060000}"/>
    <cellStyle name="Normal 2 2 55" xfId="1742" xr:uid="{00000000-0005-0000-0000-0000CE060000}"/>
    <cellStyle name="Normal 2 2 56" xfId="1743" xr:uid="{00000000-0005-0000-0000-0000CF060000}"/>
    <cellStyle name="Normal 2 2 57" xfId="1744" xr:uid="{00000000-0005-0000-0000-0000D0060000}"/>
    <cellStyle name="Normal 2 2 58" xfId="1745" xr:uid="{00000000-0005-0000-0000-0000D1060000}"/>
    <cellStyle name="Normal 2 2 59" xfId="1746" xr:uid="{00000000-0005-0000-0000-0000D2060000}"/>
    <cellStyle name="Normal 2 2 6" xfId="1747" xr:uid="{00000000-0005-0000-0000-0000D3060000}"/>
    <cellStyle name="Normal 2 2 60" xfId="1748" xr:uid="{00000000-0005-0000-0000-0000D4060000}"/>
    <cellStyle name="Normal 2 2 61" xfId="1749" xr:uid="{00000000-0005-0000-0000-0000D5060000}"/>
    <cellStyle name="Normal 2 2 62" xfId="1750" xr:uid="{00000000-0005-0000-0000-0000D6060000}"/>
    <cellStyle name="Normal 2 2 63" xfId="1751" xr:uid="{00000000-0005-0000-0000-0000D7060000}"/>
    <cellStyle name="Normal 2 2 64" xfId="1752" xr:uid="{00000000-0005-0000-0000-0000D8060000}"/>
    <cellStyle name="Normal 2 2 7" xfId="1753" xr:uid="{00000000-0005-0000-0000-0000D9060000}"/>
    <cellStyle name="Normal 2 2 8" xfId="1754" xr:uid="{00000000-0005-0000-0000-0000DA060000}"/>
    <cellStyle name="Normal 2 2 9" xfId="1755" xr:uid="{00000000-0005-0000-0000-0000DB060000}"/>
    <cellStyle name="Normal 2 20" xfId="1756" xr:uid="{00000000-0005-0000-0000-0000DC060000}"/>
    <cellStyle name="Normal 2 21" xfId="1757" xr:uid="{00000000-0005-0000-0000-0000DD060000}"/>
    <cellStyle name="Normal 2 22" xfId="1758" xr:uid="{00000000-0005-0000-0000-0000DE060000}"/>
    <cellStyle name="Normal 2 23" xfId="1759" xr:uid="{00000000-0005-0000-0000-0000DF060000}"/>
    <cellStyle name="Normal 2 24" xfId="1760" xr:uid="{00000000-0005-0000-0000-0000E0060000}"/>
    <cellStyle name="Normal 2 25" xfId="1761" xr:uid="{00000000-0005-0000-0000-0000E1060000}"/>
    <cellStyle name="Normal 2 26" xfId="1762" xr:uid="{00000000-0005-0000-0000-0000E2060000}"/>
    <cellStyle name="Normal 2 27" xfId="1763" xr:uid="{00000000-0005-0000-0000-0000E3060000}"/>
    <cellStyle name="Normal 2 28" xfId="1764" xr:uid="{00000000-0005-0000-0000-0000E4060000}"/>
    <cellStyle name="Normal 2 29" xfId="1765" xr:uid="{00000000-0005-0000-0000-0000E5060000}"/>
    <cellStyle name="Normal 2 3" xfId="1766" xr:uid="{00000000-0005-0000-0000-0000E6060000}"/>
    <cellStyle name="Normal 2 3 2" xfId="1767" xr:uid="{00000000-0005-0000-0000-0000E7060000}"/>
    <cellStyle name="Normal 2 3 3" xfId="1768" xr:uid="{00000000-0005-0000-0000-0000E8060000}"/>
    <cellStyle name="Normal 2 30" xfId="1769" xr:uid="{00000000-0005-0000-0000-0000E9060000}"/>
    <cellStyle name="Normal 2 31" xfId="1770" xr:uid="{00000000-0005-0000-0000-0000EA060000}"/>
    <cellStyle name="Normal 2 32" xfId="1771" xr:uid="{00000000-0005-0000-0000-0000EB060000}"/>
    <cellStyle name="Normal 2 33" xfId="1772" xr:uid="{00000000-0005-0000-0000-0000EC060000}"/>
    <cellStyle name="Normal 2 34" xfId="1773" xr:uid="{00000000-0005-0000-0000-0000ED060000}"/>
    <cellStyle name="Normal 2 35" xfId="1774" xr:uid="{00000000-0005-0000-0000-0000EE060000}"/>
    <cellStyle name="Normal 2 36" xfId="1775" xr:uid="{00000000-0005-0000-0000-0000EF060000}"/>
    <cellStyle name="Normal 2 37" xfId="1776" xr:uid="{00000000-0005-0000-0000-0000F0060000}"/>
    <cellStyle name="Normal 2 38" xfId="1777" xr:uid="{00000000-0005-0000-0000-0000F1060000}"/>
    <cellStyle name="Normal 2 39" xfId="1778" xr:uid="{00000000-0005-0000-0000-0000F2060000}"/>
    <cellStyle name="Normal 2 4" xfId="1779" xr:uid="{00000000-0005-0000-0000-0000F3060000}"/>
    <cellStyle name="Normal 2 4 2" xfId="1780" xr:uid="{00000000-0005-0000-0000-0000F4060000}"/>
    <cellStyle name="Normal 2 4 3" xfId="1781" xr:uid="{00000000-0005-0000-0000-0000F5060000}"/>
    <cellStyle name="Normal 2 40" xfId="1782" xr:uid="{00000000-0005-0000-0000-0000F6060000}"/>
    <cellStyle name="Normal 2 41" xfId="1783" xr:uid="{00000000-0005-0000-0000-0000F7060000}"/>
    <cellStyle name="Normal 2 42" xfId="1784" xr:uid="{00000000-0005-0000-0000-0000F8060000}"/>
    <cellStyle name="Normal 2 43" xfId="1785" xr:uid="{00000000-0005-0000-0000-0000F9060000}"/>
    <cellStyle name="Normal 2 44" xfId="1786" xr:uid="{00000000-0005-0000-0000-0000FA060000}"/>
    <cellStyle name="Normal 2 45" xfId="1787" xr:uid="{00000000-0005-0000-0000-0000FB060000}"/>
    <cellStyle name="Normal 2 46" xfId="1788" xr:uid="{00000000-0005-0000-0000-0000FC060000}"/>
    <cellStyle name="Normal 2 47" xfId="1789" xr:uid="{00000000-0005-0000-0000-0000FD060000}"/>
    <cellStyle name="Normal 2 48" xfId="1790" xr:uid="{00000000-0005-0000-0000-0000FE060000}"/>
    <cellStyle name="Normal 2 49" xfId="1791" xr:uid="{00000000-0005-0000-0000-0000FF060000}"/>
    <cellStyle name="Normal 2 5" xfId="1792" xr:uid="{00000000-0005-0000-0000-000000070000}"/>
    <cellStyle name="Normal 2 50" xfId="1793" xr:uid="{00000000-0005-0000-0000-000001070000}"/>
    <cellStyle name="Normal 2 51" xfId="1794" xr:uid="{00000000-0005-0000-0000-000002070000}"/>
    <cellStyle name="Normal 2 52" xfId="1795" xr:uid="{00000000-0005-0000-0000-000003070000}"/>
    <cellStyle name="Normal 2 53" xfId="1796" xr:uid="{00000000-0005-0000-0000-000004070000}"/>
    <cellStyle name="Normal 2 54" xfId="1797" xr:uid="{00000000-0005-0000-0000-000005070000}"/>
    <cellStyle name="Normal 2 55" xfId="1798" xr:uid="{00000000-0005-0000-0000-000006070000}"/>
    <cellStyle name="Normal 2 56" xfId="1799" xr:uid="{00000000-0005-0000-0000-000007070000}"/>
    <cellStyle name="Normal 2 57" xfId="1800" xr:uid="{00000000-0005-0000-0000-000008070000}"/>
    <cellStyle name="Normal 2 58" xfId="1801" xr:uid="{00000000-0005-0000-0000-000009070000}"/>
    <cellStyle name="Normal 2 59" xfId="1802" xr:uid="{00000000-0005-0000-0000-00000A070000}"/>
    <cellStyle name="Normal 2 6" xfId="1803" xr:uid="{00000000-0005-0000-0000-00000B070000}"/>
    <cellStyle name="Normal 2 60" xfId="1804" xr:uid="{00000000-0005-0000-0000-00000C070000}"/>
    <cellStyle name="Normal 2 61" xfId="1805" xr:uid="{00000000-0005-0000-0000-00000D070000}"/>
    <cellStyle name="Normal 2 62" xfId="1806" xr:uid="{00000000-0005-0000-0000-00000E070000}"/>
    <cellStyle name="Normal 2 63" xfId="1807" xr:uid="{00000000-0005-0000-0000-00000F070000}"/>
    <cellStyle name="Normal 2 64" xfId="1808" xr:uid="{00000000-0005-0000-0000-000010070000}"/>
    <cellStyle name="Normal 2 65" xfId="1809" xr:uid="{00000000-0005-0000-0000-000011070000}"/>
    <cellStyle name="Normal 2 66" xfId="1810" xr:uid="{00000000-0005-0000-0000-000012070000}"/>
    <cellStyle name="Normal 2 67" xfId="1811" xr:uid="{00000000-0005-0000-0000-000013070000}"/>
    <cellStyle name="Normal 2 7" xfId="1812" xr:uid="{00000000-0005-0000-0000-000014070000}"/>
    <cellStyle name="Normal 2 8" xfId="1813" xr:uid="{00000000-0005-0000-0000-000015070000}"/>
    <cellStyle name="Normal 2 9" xfId="1814" xr:uid="{00000000-0005-0000-0000-000016070000}"/>
    <cellStyle name="Normal 2_4. ANEXOS TECNICOS" xfId="1815" xr:uid="{00000000-0005-0000-0000-000017070000}"/>
    <cellStyle name="Normal 20" xfId="1816" xr:uid="{00000000-0005-0000-0000-000018070000}"/>
    <cellStyle name="Normal 21" xfId="1817" xr:uid="{00000000-0005-0000-0000-000019070000}"/>
    <cellStyle name="Normal 22" xfId="1818" xr:uid="{00000000-0005-0000-0000-00001A070000}"/>
    <cellStyle name="Normal 23" xfId="1819" xr:uid="{00000000-0005-0000-0000-00001B070000}"/>
    <cellStyle name="Normal 24" xfId="1820" xr:uid="{00000000-0005-0000-0000-00001C070000}"/>
    <cellStyle name="Normal 25" xfId="1821" xr:uid="{00000000-0005-0000-0000-00001D070000}"/>
    <cellStyle name="Normal 26" xfId="1822" xr:uid="{00000000-0005-0000-0000-00001E070000}"/>
    <cellStyle name="Normal 27" xfId="1823" xr:uid="{00000000-0005-0000-0000-00001F070000}"/>
    <cellStyle name="Normal 28" xfId="1824" xr:uid="{00000000-0005-0000-0000-000020070000}"/>
    <cellStyle name="Normal 29" xfId="1825" xr:uid="{00000000-0005-0000-0000-000021070000}"/>
    <cellStyle name="Normal 3" xfId="1826" xr:uid="{00000000-0005-0000-0000-000022070000}"/>
    <cellStyle name="Normal 3 10" xfId="1827" xr:uid="{00000000-0005-0000-0000-000023070000}"/>
    <cellStyle name="Normal 3 11" xfId="1828" xr:uid="{00000000-0005-0000-0000-000024070000}"/>
    <cellStyle name="Normal 3 12" xfId="1829" xr:uid="{00000000-0005-0000-0000-000025070000}"/>
    <cellStyle name="Normal 3 13" xfId="1830" xr:uid="{00000000-0005-0000-0000-000026070000}"/>
    <cellStyle name="Normal 3 14" xfId="1831" xr:uid="{00000000-0005-0000-0000-000027070000}"/>
    <cellStyle name="Normal 3 15" xfId="1832" xr:uid="{00000000-0005-0000-0000-000028070000}"/>
    <cellStyle name="Normal 3 16" xfId="1833" xr:uid="{00000000-0005-0000-0000-000029070000}"/>
    <cellStyle name="Normal 3 17" xfId="1834" xr:uid="{00000000-0005-0000-0000-00002A070000}"/>
    <cellStyle name="Normal 3 18" xfId="1835" xr:uid="{00000000-0005-0000-0000-00002B070000}"/>
    <cellStyle name="Normal 3 19" xfId="1836" xr:uid="{00000000-0005-0000-0000-00002C070000}"/>
    <cellStyle name="Normal 3 2" xfId="1837" xr:uid="{00000000-0005-0000-0000-00002D070000}"/>
    <cellStyle name="Normal 3 2 2" xfId="1838" xr:uid="{00000000-0005-0000-0000-00002E070000}"/>
    <cellStyle name="Normal 3 20" xfId="1839" xr:uid="{00000000-0005-0000-0000-00002F070000}"/>
    <cellStyle name="Normal 3 21" xfId="1840" xr:uid="{00000000-0005-0000-0000-000030070000}"/>
    <cellStyle name="Normal 3 22" xfId="1841" xr:uid="{00000000-0005-0000-0000-000031070000}"/>
    <cellStyle name="Normal 3 23" xfId="1842" xr:uid="{00000000-0005-0000-0000-000032070000}"/>
    <cellStyle name="Normal 3 24" xfId="1843" xr:uid="{00000000-0005-0000-0000-000033070000}"/>
    <cellStyle name="Normal 3 25" xfId="1844" xr:uid="{00000000-0005-0000-0000-000034070000}"/>
    <cellStyle name="Normal 3 26" xfId="1845" xr:uid="{00000000-0005-0000-0000-000035070000}"/>
    <cellStyle name="Normal 3 27" xfId="1846" xr:uid="{00000000-0005-0000-0000-000036070000}"/>
    <cellStyle name="Normal 3 28" xfId="1847" xr:uid="{00000000-0005-0000-0000-000037070000}"/>
    <cellStyle name="Normal 3 29" xfId="1848" xr:uid="{00000000-0005-0000-0000-000038070000}"/>
    <cellStyle name="Normal 3 3" xfId="1849" xr:uid="{00000000-0005-0000-0000-000039070000}"/>
    <cellStyle name="Normal 3 30" xfId="1850" xr:uid="{00000000-0005-0000-0000-00003A070000}"/>
    <cellStyle name="Normal 3 31" xfId="1851" xr:uid="{00000000-0005-0000-0000-00003B070000}"/>
    <cellStyle name="Normal 3 32" xfId="1852" xr:uid="{00000000-0005-0000-0000-00003C070000}"/>
    <cellStyle name="Normal 3 33" xfId="1853" xr:uid="{00000000-0005-0000-0000-00003D070000}"/>
    <cellStyle name="Normal 3 34" xfId="1854" xr:uid="{00000000-0005-0000-0000-00003E070000}"/>
    <cellStyle name="Normal 3 35" xfId="1855" xr:uid="{00000000-0005-0000-0000-00003F070000}"/>
    <cellStyle name="Normal 3 36" xfId="1856" xr:uid="{00000000-0005-0000-0000-000040070000}"/>
    <cellStyle name="Normal 3 37" xfId="1857" xr:uid="{00000000-0005-0000-0000-000041070000}"/>
    <cellStyle name="Normal 3 38" xfId="1858" xr:uid="{00000000-0005-0000-0000-000042070000}"/>
    <cellStyle name="Normal 3 39" xfId="1859" xr:uid="{00000000-0005-0000-0000-000043070000}"/>
    <cellStyle name="Normal 3 4" xfId="1860" xr:uid="{00000000-0005-0000-0000-000044070000}"/>
    <cellStyle name="Normal 3 40" xfId="1861" xr:uid="{00000000-0005-0000-0000-000045070000}"/>
    <cellStyle name="Normal 3 41" xfId="1862" xr:uid="{00000000-0005-0000-0000-000046070000}"/>
    <cellStyle name="Normal 3 42" xfId="1863" xr:uid="{00000000-0005-0000-0000-000047070000}"/>
    <cellStyle name="Normal 3 43" xfId="1864" xr:uid="{00000000-0005-0000-0000-000048070000}"/>
    <cellStyle name="Normal 3 44" xfId="1865" xr:uid="{00000000-0005-0000-0000-000049070000}"/>
    <cellStyle name="Normal 3 44 2" xfId="1866" xr:uid="{00000000-0005-0000-0000-00004A070000}"/>
    <cellStyle name="Normal 3 45" xfId="1867" xr:uid="{00000000-0005-0000-0000-00004B070000}"/>
    <cellStyle name="Normal 3 46" xfId="1868" xr:uid="{00000000-0005-0000-0000-00004C070000}"/>
    <cellStyle name="Normal 3 47" xfId="1869" xr:uid="{00000000-0005-0000-0000-00004D070000}"/>
    <cellStyle name="Normal 3 48" xfId="1870" xr:uid="{00000000-0005-0000-0000-00004E070000}"/>
    <cellStyle name="Normal 3 49" xfId="1871" xr:uid="{00000000-0005-0000-0000-00004F070000}"/>
    <cellStyle name="Normal 3 5" xfId="1872" xr:uid="{00000000-0005-0000-0000-000050070000}"/>
    <cellStyle name="Normal 3 50" xfId="1873" xr:uid="{00000000-0005-0000-0000-000051070000}"/>
    <cellStyle name="Normal 3 51" xfId="1874" xr:uid="{00000000-0005-0000-0000-000052070000}"/>
    <cellStyle name="Normal 3 52" xfId="1875" xr:uid="{00000000-0005-0000-0000-000053070000}"/>
    <cellStyle name="Normal 3 53" xfId="1876" xr:uid="{00000000-0005-0000-0000-000054070000}"/>
    <cellStyle name="Normal 3 54" xfId="1877" xr:uid="{00000000-0005-0000-0000-000055070000}"/>
    <cellStyle name="Normal 3 55" xfId="1878" xr:uid="{00000000-0005-0000-0000-000056070000}"/>
    <cellStyle name="Normal 3 56" xfId="1879" xr:uid="{00000000-0005-0000-0000-000057070000}"/>
    <cellStyle name="Normal 3 57" xfId="1880" xr:uid="{00000000-0005-0000-0000-000058070000}"/>
    <cellStyle name="Normal 3 58" xfId="1881" xr:uid="{00000000-0005-0000-0000-000059070000}"/>
    <cellStyle name="Normal 3 59" xfId="1882" xr:uid="{00000000-0005-0000-0000-00005A070000}"/>
    <cellStyle name="Normal 3 6" xfId="1883" xr:uid="{00000000-0005-0000-0000-00005B070000}"/>
    <cellStyle name="Normal 3 60" xfId="1884" xr:uid="{00000000-0005-0000-0000-00005C070000}"/>
    <cellStyle name="Normal 3 61" xfId="1885" xr:uid="{00000000-0005-0000-0000-00005D070000}"/>
    <cellStyle name="Normal 3 62" xfId="1886" xr:uid="{00000000-0005-0000-0000-00005E070000}"/>
    <cellStyle name="Normal 3 63" xfId="1887" xr:uid="{00000000-0005-0000-0000-00005F070000}"/>
    <cellStyle name="Normal 3 64" xfId="1888" xr:uid="{00000000-0005-0000-0000-000060070000}"/>
    <cellStyle name="Normal 3 65" xfId="1889" xr:uid="{00000000-0005-0000-0000-000061070000}"/>
    <cellStyle name="Normal 3 66" xfId="1890" xr:uid="{00000000-0005-0000-0000-000062070000}"/>
    <cellStyle name="Normal 3 67" xfId="1891" xr:uid="{00000000-0005-0000-0000-000063070000}"/>
    <cellStyle name="Normal 3 68" xfId="1892" xr:uid="{00000000-0005-0000-0000-000064070000}"/>
    <cellStyle name="Normal 3 69" xfId="1893" xr:uid="{00000000-0005-0000-0000-000065070000}"/>
    <cellStyle name="Normal 3 7" xfId="1894" xr:uid="{00000000-0005-0000-0000-000066070000}"/>
    <cellStyle name="Normal 3 70" xfId="1895" xr:uid="{00000000-0005-0000-0000-000067070000}"/>
    <cellStyle name="Normal 3 71" xfId="1896" xr:uid="{00000000-0005-0000-0000-000068070000}"/>
    <cellStyle name="Normal 3 72" xfId="1897" xr:uid="{00000000-0005-0000-0000-000069070000}"/>
    <cellStyle name="Normal 3 73" xfId="1898" xr:uid="{00000000-0005-0000-0000-00006A070000}"/>
    <cellStyle name="Normal 3 74" xfId="1899" xr:uid="{00000000-0005-0000-0000-00006B070000}"/>
    <cellStyle name="Normal 3 75" xfId="1900" xr:uid="{00000000-0005-0000-0000-00006C070000}"/>
    <cellStyle name="Normal 3 76" xfId="1901" xr:uid="{00000000-0005-0000-0000-00006D070000}"/>
    <cellStyle name="Normal 3 8" xfId="1902" xr:uid="{00000000-0005-0000-0000-00006E070000}"/>
    <cellStyle name="Normal 3 9" xfId="1903" xr:uid="{00000000-0005-0000-0000-00006F070000}"/>
    <cellStyle name="Normal 3_4. ANEXOS TECNICOS" xfId="1904" xr:uid="{00000000-0005-0000-0000-000070070000}"/>
    <cellStyle name="Normal 30" xfId="1905" xr:uid="{00000000-0005-0000-0000-000071070000}"/>
    <cellStyle name="Normal 31" xfId="1906" xr:uid="{00000000-0005-0000-0000-000072070000}"/>
    <cellStyle name="Normal 32" xfId="1907" xr:uid="{00000000-0005-0000-0000-000073070000}"/>
    <cellStyle name="Normal 33" xfId="1908" xr:uid="{00000000-0005-0000-0000-000074070000}"/>
    <cellStyle name="Normal 34" xfId="1909" xr:uid="{00000000-0005-0000-0000-000075070000}"/>
    <cellStyle name="Normal 35" xfId="1910" xr:uid="{00000000-0005-0000-0000-000076070000}"/>
    <cellStyle name="Normal 36" xfId="1911" xr:uid="{00000000-0005-0000-0000-000077070000}"/>
    <cellStyle name="Normal 37" xfId="1912" xr:uid="{00000000-0005-0000-0000-000078070000}"/>
    <cellStyle name="Normal 38" xfId="1913" xr:uid="{00000000-0005-0000-0000-000079070000}"/>
    <cellStyle name="Normal 39" xfId="1914" xr:uid="{00000000-0005-0000-0000-00007A070000}"/>
    <cellStyle name="Normal 39 2" xfId="1915" xr:uid="{00000000-0005-0000-0000-00007B070000}"/>
    <cellStyle name="Normal 39 3" xfId="1916" xr:uid="{00000000-0005-0000-0000-00007C070000}"/>
    <cellStyle name="Normal 4" xfId="1917" xr:uid="{00000000-0005-0000-0000-00007D070000}"/>
    <cellStyle name="Normal 4 2" xfId="1918" xr:uid="{00000000-0005-0000-0000-00007E070000}"/>
    <cellStyle name="Normal 4 2 2" xfId="1919" xr:uid="{00000000-0005-0000-0000-00007F070000}"/>
    <cellStyle name="Normal 4 2 2 2" xfId="1920" xr:uid="{00000000-0005-0000-0000-000080070000}"/>
    <cellStyle name="Normal 4 2 2 3" xfId="1921" xr:uid="{00000000-0005-0000-0000-000081070000}"/>
    <cellStyle name="Normal 4 2 2 4" xfId="1922" xr:uid="{00000000-0005-0000-0000-000082070000}"/>
    <cellStyle name="Normal 4 2 3" xfId="1923" xr:uid="{00000000-0005-0000-0000-000083070000}"/>
    <cellStyle name="Normal 4 2 4" xfId="1924" xr:uid="{00000000-0005-0000-0000-000084070000}"/>
    <cellStyle name="Normal 4 3" xfId="1925" xr:uid="{00000000-0005-0000-0000-000085070000}"/>
    <cellStyle name="Normal 4 3 2" xfId="1926" xr:uid="{00000000-0005-0000-0000-000086070000}"/>
    <cellStyle name="Normal 4 3 3" xfId="1927" xr:uid="{00000000-0005-0000-0000-000087070000}"/>
    <cellStyle name="Normal 4 4" xfId="1928" xr:uid="{00000000-0005-0000-0000-000088070000}"/>
    <cellStyle name="Normal 4 5" xfId="1929" xr:uid="{00000000-0005-0000-0000-000089070000}"/>
    <cellStyle name="Normal 4_desviaciones generales corregidas" xfId="1930" xr:uid="{00000000-0005-0000-0000-00008A070000}"/>
    <cellStyle name="Normal 40" xfId="1931" xr:uid="{00000000-0005-0000-0000-00008B070000}"/>
    <cellStyle name="Normal 41" xfId="1932" xr:uid="{00000000-0005-0000-0000-00008C070000}"/>
    <cellStyle name="Normal 42" xfId="1933" xr:uid="{00000000-0005-0000-0000-00008D070000}"/>
    <cellStyle name="Normal 43" xfId="1934" xr:uid="{00000000-0005-0000-0000-00008E070000}"/>
    <cellStyle name="Normal 44" xfId="1935" xr:uid="{00000000-0005-0000-0000-00008F070000}"/>
    <cellStyle name="Normal 44 10" xfId="1936" xr:uid="{00000000-0005-0000-0000-000090070000}"/>
    <cellStyle name="Normal 44 11" xfId="1937" xr:uid="{00000000-0005-0000-0000-000091070000}"/>
    <cellStyle name="Normal 44 12" xfId="1938" xr:uid="{00000000-0005-0000-0000-000092070000}"/>
    <cellStyle name="Normal 44 13" xfId="1939" xr:uid="{00000000-0005-0000-0000-000093070000}"/>
    <cellStyle name="Normal 44 14" xfId="1940" xr:uid="{00000000-0005-0000-0000-000094070000}"/>
    <cellStyle name="Normal 44 15" xfId="1941" xr:uid="{00000000-0005-0000-0000-000095070000}"/>
    <cellStyle name="Normal 44 16" xfId="1942" xr:uid="{00000000-0005-0000-0000-000096070000}"/>
    <cellStyle name="Normal 44 17" xfId="1943" xr:uid="{00000000-0005-0000-0000-000097070000}"/>
    <cellStyle name="Normal 44 18" xfId="1944" xr:uid="{00000000-0005-0000-0000-000098070000}"/>
    <cellStyle name="Normal 44 19" xfId="1945" xr:uid="{00000000-0005-0000-0000-000099070000}"/>
    <cellStyle name="Normal 44 2" xfId="1946" xr:uid="{00000000-0005-0000-0000-00009A070000}"/>
    <cellStyle name="Normal 44 20" xfId="1947" xr:uid="{00000000-0005-0000-0000-00009B070000}"/>
    <cellStyle name="Normal 44 21" xfId="1948" xr:uid="{00000000-0005-0000-0000-00009C070000}"/>
    <cellStyle name="Normal 44 22" xfId="1949" xr:uid="{00000000-0005-0000-0000-00009D070000}"/>
    <cellStyle name="Normal 44 23" xfId="1950" xr:uid="{00000000-0005-0000-0000-00009E070000}"/>
    <cellStyle name="Normal 44 24" xfId="1951" xr:uid="{00000000-0005-0000-0000-00009F070000}"/>
    <cellStyle name="Normal 44 25" xfId="1952" xr:uid="{00000000-0005-0000-0000-0000A0070000}"/>
    <cellStyle name="Normal 44 26" xfId="1953" xr:uid="{00000000-0005-0000-0000-0000A1070000}"/>
    <cellStyle name="Normal 44 27" xfId="1954" xr:uid="{00000000-0005-0000-0000-0000A2070000}"/>
    <cellStyle name="Normal 44 28" xfId="1955" xr:uid="{00000000-0005-0000-0000-0000A3070000}"/>
    <cellStyle name="Normal 44 29" xfId="1956" xr:uid="{00000000-0005-0000-0000-0000A4070000}"/>
    <cellStyle name="Normal 44 3" xfId="1957" xr:uid="{00000000-0005-0000-0000-0000A5070000}"/>
    <cellStyle name="Normal 44 30" xfId="1958" xr:uid="{00000000-0005-0000-0000-0000A6070000}"/>
    <cellStyle name="Normal 44 31" xfId="1959" xr:uid="{00000000-0005-0000-0000-0000A7070000}"/>
    <cellStyle name="Normal 44 32" xfId="1960" xr:uid="{00000000-0005-0000-0000-0000A8070000}"/>
    <cellStyle name="Normal 44 33" xfId="1961" xr:uid="{00000000-0005-0000-0000-0000A9070000}"/>
    <cellStyle name="Normal 44 34" xfId="1962" xr:uid="{00000000-0005-0000-0000-0000AA070000}"/>
    <cellStyle name="Normal 44 35" xfId="1963" xr:uid="{00000000-0005-0000-0000-0000AB070000}"/>
    <cellStyle name="Normal 44 36" xfId="1964" xr:uid="{00000000-0005-0000-0000-0000AC070000}"/>
    <cellStyle name="Normal 44 37" xfId="1965" xr:uid="{00000000-0005-0000-0000-0000AD070000}"/>
    <cellStyle name="Normal 44 38" xfId="1966" xr:uid="{00000000-0005-0000-0000-0000AE070000}"/>
    <cellStyle name="Normal 44 39" xfId="1967" xr:uid="{00000000-0005-0000-0000-0000AF070000}"/>
    <cellStyle name="Normal 44 4" xfId="1968" xr:uid="{00000000-0005-0000-0000-0000B0070000}"/>
    <cellStyle name="Normal 44 40" xfId="1969" xr:uid="{00000000-0005-0000-0000-0000B1070000}"/>
    <cellStyle name="Normal 44 41" xfId="1970" xr:uid="{00000000-0005-0000-0000-0000B2070000}"/>
    <cellStyle name="Normal 44 42" xfId="1971" xr:uid="{00000000-0005-0000-0000-0000B3070000}"/>
    <cellStyle name="Normal 44 43" xfId="1972" xr:uid="{00000000-0005-0000-0000-0000B4070000}"/>
    <cellStyle name="Normal 44 44" xfId="1973" xr:uid="{00000000-0005-0000-0000-0000B5070000}"/>
    <cellStyle name="Normal 44 45" xfId="1974" xr:uid="{00000000-0005-0000-0000-0000B6070000}"/>
    <cellStyle name="Normal 44 46" xfId="1975" xr:uid="{00000000-0005-0000-0000-0000B7070000}"/>
    <cellStyle name="Normal 44 47" xfId="1976" xr:uid="{00000000-0005-0000-0000-0000B8070000}"/>
    <cellStyle name="Normal 44 48" xfId="1977" xr:uid="{00000000-0005-0000-0000-0000B9070000}"/>
    <cellStyle name="Normal 44 49" xfId="1978" xr:uid="{00000000-0005-0000-0000-0000BA070000}"/>
    <cellStyle name="Normal 44 5" xfId="1979" xr:uid="{00000000-0005-0000-0000-0000BB070000}"/>
    <cellStyle name="Normal 44 50" xfId="1980" xr:uid="{00000000-0005-0000-0000-0000BC070000}"/>
    <cellStyle name="Normal 44 51" xfId="1981" xr:uid="{00000000-0005-0000-0000-0000BD070000}"/>
    <cellStyle name="Normal 44 52" xfId="1982" xr:uid="{00000000-0005-0000-0000-0000BE070000}"/>
    <cellStyle name="Normal 44 53" xfId="1983" xr:uid="{00000000-0005-0000-0000-0000BF070000}"/>
    <cellStyle name="Normal 44 54" xfId="1984" xr:uid="{00000000-0005-0000-0000-0000C0070000}"/>
    <cellStyle name="Normal 44 55" xfId="1985" xr:uid="{00000000-0005-0000-0000-0000C1070000}"/>
    <cellStyle name="Normal 44 56" xfId="1986" xr:uid="{00000000-0005-0000-0000-0000C2070000}"/>
    <cellStyle name="Normal 44 57" xfId="1987" xr:uid="{00000000-0005-0000-0000-0000C3070000}"/>
    <cellStyle name="Normal 44 58" xfId="1988" xr:uid="{00000000-0005-0000-0000-0000C4070000}"/>
    <cellStyle name="Normal 44 59" xfId="1989" xr:uid="{00000000-0005-0000-0000-0000C5070000}"/>
    <cellStyle name="Normal 44 6" xfId="1990" xr:uid="{00000000-0005-0000-0000-0000C6070000}"/>
    <cellStyle name="Normal 44 60" xfId="1991" xr:uid="{00000000-0005-0000-0000-0000C7070000}"/>
    <cellStyle name="Normal 44 61" xfId="1992" xr:uid="{00000000-0005-0000-0000-0000C8070000}"/>
    <cellStyle name="Normal 44 62" xfId="1993" xr:uid="{00000000-0005-0000-0000-0000C9070000}"/>
    <cellStyle name="Normal 44 63" xfId="1994" xr:uid="{00000000-0005-0000-0000-0000CA070000}"/>
    <cellStyle name="Normal 44 64" xfId="1995" xr:uid="{00000000-0005-0000-0000-0000CB070000}"/>
    <cellStyle name="Normal 44 65" xfId="1996" xr:uid="{00000000-0005-0000-0000-0000CC070000}"/>
    <cellStyle name="Normal 44 66" xfId="1997" xr:uid="{00000000-0005-0000-0000-0000CD070000}"/>
    <cellStyle name="Normal 44 67" xfId="1998" xr:uid="{00000000-0005-0000-0000-0000CE070000}"/>
    <cellStyle name="Normal 44 68" xfId="1999" xr:uid="{00000000-0005-0000-0000-0000CF070000}"/>
    <cellStyle name="Normal 44 69" xfId="2000" xr:uid="{00000000-0005-0000-0000-0000D0070000}"/>
    <cellStyle name="Normal 44 7" xfId="2001" xr:uid="{00000000-0005-0000-0000-0000D1070000}"/>
    <cellStyle name="Normal 44 70" xfId="2002" xr:uid="{00000000-0005-0000-0000-0000D2070000}"/>
    <cellStyle name="Normal 44 71" xfId="2003" xr:uid="{00000000-0005-0000-0000-0000D3070000}"/>
    <cellStyle name="Normal 44 72" xfId="2004" xr:uid="{00000000-0005-0000-0000-0000D4070000}"/>
    <cellStyle name="Normal 44 73" xfId="2005" xr:uid="{00000000-0005-0000-0000-0000D5070000}"/>
    <cellStyle name="Normal 44 74" xfId="2006" xr:uid="{00000000-0005-0000-0000-0000D6070000}"/>
    <cellStyle name="Normal 44 8" xfId="2007" xr:uid="{00000000-0005-0000-0000-0000D7070000}"/>
    <cellStyle name="Normal 44 9" xfId="2008" xr:uid="{00000000-0005-0000-0000-0000D8070000}"/>
    <cellStyle name="Normal 44_INFORME DE EVALUACION TECNICO PRELIMINAR AJUSTADO" xfId="2009" xr:uid="{00000000-0005-0000-0000-0000D9070000}"/>
    <cellStyle name="Normal 45" xfId="2010" xr:uid="{00000000-0005-0000-0000-0000DA070000}"/>
    <cellStyle name="Normal 46" xfId="2011" xr:uid="{00000000-0005-0000-0000-0000DB070000}"/>
    <cellStyle name="Normal 47" xfId="2012" xr:uid="{00000000-0005-0000-0000-0000DC070000}"/>
    <cellStyle name="Normal 48" xfId="2013" xr:uid="{00000000-0005-0000-0000-0000DD070000}"/>
    <cellStyle name="Normal 49" xfId="2014" xr:uid="{00000000-0005-0000-0000-0000DE070000}"/>
    <cellStyle name="Normal 5" xfId="2015" xr:uid="{00000000-0005-0000-0000-0000DF070000}"/>
    <cellStyle name="Normal 5 2" xfId="2016" xr:uid="{00000000-0005-0000-0000-0000E0070000}"/>
    <cellStyle name="Normal 5 2 2" xfId="2017" xr:uid="{00000000-0005-0000-0000-0000E1070000}"/>
    <cellStyle name="Normal 5 2 2 2" xfId="2018" xr:uid="{00000000-0005-0000-0000-0000E2070000}"/>
    <cellStyle name="Normal 5 2 3" xfId="2019" xr:uid="{00000000-0005-0000-0000-0000E3070000}"/>
    <cellStyle name="Normal 5 2 4" xfId="2020" xr:uid="{00000000-0005-0000-0000-0000E4070000}"/>
    <cellStyle name="Normal 5 3" xfId="2021" xr:uid="{00000000-0005-0000-0000-0000E5070000}"/>
    <cellStyle name="Normal 5 3 2" xfId="2022" xr:uid="{00000000-0005-0000-0000-0000E6070000}"/>
    <cellStyle name="Normal 5 3 3" xfId="2023" xr:uid="{00000000-0005-0000-0000-0000E7070000}"/>
    <cellStyle name="Normal 5 4" xfId="2024" xr:uid="{00000000-0005-0000-0000-0000E8070000}"/>
    <cellStyle name="Normal 5 4 2" xfId="2025" xr:uid="{00000000-0005-0000-0000-0000E9070000}"/>
    <cellStyle name="Normal 5 4 3" xfId="2026" xr:uid="{00000000-0005-0000-0000-0000EA070000}"/>
    <cellStyle name="Normal 5 5" xfId="2027" xr:uid="{00000000-0005-0000-0000-0000EB070000}"/>
    <cellStyle name="Normal 5 5 2" xfId="2028" xr:uid="{00000000-0005-0000-0000-0000EC070000}"/>
    <cellStyle name="Normal 5 6" xfId="2029" xr:uid="{00000000-0005-0000-0000-0000ED070000}"/>
    <cellStyle name="Normal 50" xfId="2030" xr:uid="{00000000-0005-0000-0000-0000EE070000}"/>
    <cellStyle name="Normal 51" xfId="2031" xr:uid="{00000000-0005-0000-0000-0000EF070000}"/>
    <cellStyle name="Normal 52" xfId="2032" xr:uid="{00000000-0005-0000-0000-0000F0070000}"/>
    <cellStyle name="Normal 54" xfId="2033" xr:uid="{00000000-0005-0000-0000-0000F1070000}"/>
    <cellStyle name="Normal 58" xfId="2034" xr:uid="{00000000-0005-0000-0000-0000F2070000}"/>
    <cellStyle name="Normal 6" xfId="2035" xr:uid="{00000000-0005-0000-0000-0000F3070000}"/>
    <cellStyle name="Normal 6 2" xfId="2036" xr:uid="{00000000-0005-0000-0000-0000F4070000}"/>
    <cellStyle name="Normal 6 3" xfId="2037" xr:uid="{00000000-0005-0000-0000-0000F5070000}"/>
    <cellStyle name="Normal 6 4" xfId="2038" xr:uid="{00000000-0005-0000-0000-0000F6070000}"/>
    <cellStyle name="Normal 61" xfId="2039" xr:uid="{00000000-0005-0000-0000-0000F7070000}"/>
    <cellStyle name="Normal 62" xfId="2040" xr:uid="{00000000-0005-0000-0000-0000F8070000}"/>
    <cellStyle name="Normal 7" xfId="2041" xr:uid="{00000000-0005-0000-0000-0000F9070000}"/>
    <cellStyle name="Normal 7 2" xfId="2042" xr:uid="{00000000-0005-0000-0000-0000FA070000}"/>
    <cellStyle name="Normal 7 2 2" xfId="2043" xr:uid="{00000000-0005-0000-0000-0000FB070000}"/>
    <cellStyle name="Normal 7 2 3" xfId="2044" xr:uid="{00000000-0005-0000-0000-0000FC070000}"/>
    <cellStyle name="Normal 7 2 4" xfId="2045" xr:uid="{00000000-0005-0000-0000-0000FD070000}"/>
    <cellStyle name="Normal 7 3" xfId="2046" xr:uid="{00000000-0005-0000-0000-0000FE070000}"/>
    <cellStyle name="Normal 7 3 2" xfId="2047" xr:uid="{00000000-0005-0000-0000-0000FF070000}"/>
    <cellStyle name="Normal 7 3 3" xfId="2048" xr:uid="{00000000-0005-0000-0000-000000080000}"/>
    <cellStyle name="Normal 7 4" xfId="2049" xr:uid="{00000000-0005-0000-0000-000001080000}"/>
    <cellStyle name="Normal 7 4 2" xfId="2050" xr:uid="{00000000-0005-0000-0000-000002080000}"/>
    <cellStyle name="Normal 7 5" xfId="2051" xr:uid="{00000000-0005-0000-0000-000003080000}"/>
    <cellStyle name="Normal 7 6" xfId="2052" xr:uid="{00000000-0005-0000-0000-000004080000}"/>
    <cellStyle name="Normal 8" xfId="2053" xr:uid="{00000000-0005-0000-0000-000005080000}"/>
    <cellStyle name="Normal 8 2" xfId="2054" xr:uid="{00000000-0005-0000-0000-000006080000}"/>
    <cellStyle name="Normal 8 2 2" xfId="2055" xr:uid="{00000000-0005-0000-0000-000007080000}"/>
    <cellStyle name="Normal 8 3" xfId="2056" xr:uid="{00000000-0005-0000-0000-000008080000}"/>
    <cellStyle name="Normal 8 4" xfId="2057" xr:uid="{00000000-0005-0000-0000-000009080000}"/>
    <cellStyle name="Normal 8 5" xfId="2058" xr:uid="{00000000-0005-0000-0000-00000A080000}"/>
    <cellStyle name="Normal 9" xfId="2059" xr:uid="{00000000-0005-0000-0000-00000B080000}"/>
    <cellStyle name="Normal 9 2" xfId="2060" xr:uid="{00000000-0005-0000-0000-00000C080000}"/>
    <cellStyle name="Normal 9 2 2" xfId="2061" xr:uid="{00000000-0005-0000-0000-00000D080000}"/>
    <cellStyle name="Normal 9 2 3" xfId="2062" xr:uid="{00000000-0005-0000-0000-00000E080000}"/>
    <cellStyle name="Normal 9 3" xfId="2063" xr:uid="{00000000-0005-0000-0000-00000F080000}"/>
    <cellStyle name="Normal_Hoja1" xfId="2064" xr:uid="{00000000-0005-0000-0000-000010080000}"/>
    <cellStyle name="Normal_Libro2" xfId="2065" xr:uid="{00000000-0005-0000-0000-000011080000}"/>
    <cellStyle name="Normal_RC SERVIDORES PUBLICOS TELEPACIFICO MAPFRE 2" xfId="2066" xr:uid="{00000000-0005-0000-0000-000012080000}"/>
    <cellStyle name="Normal_RESUMEN DE SEGUROS TELEPACIFICO JUNIO" xfId="2067" xr:uid="{00000000-0005-0000-0000-000013080000}"/>
    <cellStyle name="Normal_RESUMEN DE SEGUROS TELEPACIFICO JUNIO 2" xfId="2068" xr:uid="{00000000-0005-0000-0000-000014080000}"/>
    <cellStyle name="Normal_RESUMEN DE SEGUROS TELEPACIFICO JUNIO 2 2" xfId="2069" xr:uid="{00000000-0005-0000-0000-000015080000}"/>
    <cellStyle name="Notas 2" xfId="2070" xr:uid="{00000000-0005-0000-0000-000016080000}"/>
    <cellStyle name="Notas 2 2" xfId="2071" xr:uid="{00000000-0005-0000-0000-000017080000}"/>
    <cellStyle name="Notas 2 2 2" xfId="2072" xr:uid="{00000000-0005-0000-0000-000018080000}"/>
    <cellStyle name="Notas 2 3" xfId="2073" xr:uid="{00000000-0005-0000-0000-000019080000}"/>
    <cellStyle name="Notas 3" xfId="2074" xr:uid="{00000000-0005-0000-0000-00001A080000}"/>
    <cellStyle name="Notas 4" xfId="2075" xr:uid="{00000000-0005-0000-0000-00001B080000}"/>
    <cellStyle name="Output" xfId="2076" xr:uid="{00000000-0005-0000-0000-00001C080000}"/>
    <cellStyle name="Porcentaje" xfId="2077" builtinId="5"/>
    <cellStyle name="Porcentaje 2" xfId="2078" xr:uid="{00000000-0005-0000-0000-00001E080000}"/>
    <cellStyle name="Porcentaje 2 2" xfId="2079" xr:uid="{00000000-0005-0000-0000-00001F080000}"/>
    <cellStyle name="Porcentaje 3" xfId="2080" xr:uid="{00000000-0005-0000-0000-000020080000}"/>
    <cellStyle name="Porcentaje 3 2" xfId="2081" xr:uid="{00000000-0005-0000-0000-000021080000}"/>
    <cellStyle name="Porcentaje 4" xfId="2082" xr:uid="{00000000-0005-0000-0000-000022080000}"/>
    <cellStyle name="Porcentaje 5" xfId="2083" xr:uid="{00000000-0005-0000-0000-000023080000}"/>
    <cellStyle name="Porcentaje 6" xfId="2084" xr:uid="{00000000-0005-0000-0000-000024080000}"/>
    <cellStyle name="Porcentual 2" xfId="2085" xr:uid="{00000000-0005-0000-0000-000025080000}"/>
    <cellStyle name="Porcentual 2 2" xfId="2086" xr:uid="{00000000-0005-0000-0000-000026080000}"/>
    <cellStyle name="Porcentual 2 2 2" xfId="2087" xr:uid="{00000000-0005-0000-0000-000027080000}"/>
    <cellStyle name="Porcentual 2 3" xfId="2088" xr:uid="{00000000-0005-0000-0000-000028080000}"/>
    <cellStyle name="Porcentual 2_desviaciones generales corregidas" xfId="2089" xr:uid="{00000000-0005-0000-0000-000029080000}"/>
    <cellStyle name="Porcentual 3" xfId="2090" xr:uid="{00000000-0005-0000-0000-00002A080000}"/>
    <cellStyle name="Salida 2" xfId="2091" xr:uid="{00000000-0005-0000-0000-00002B080000}"/>
    <cellStyle name="Salida 2 2" xfId="2092" xr:uid="{00000000-0005-0000-0000-00002C080000}"/>
    <cellStyle name="Salida 2 2 2" xfId="2093" xr:uid="{00000000-0005-0000-0000-00002D080000}"/>
    <cellStyle name="Salida 2 3" xfId="2094" xr:uid="{00000000-0005-0000-0000-00002E080000}"/>
    <cellStyle name="Salida 3" xfId="2095" xr:uid="{00000000-0005-0000-0000-00002F080000}"/>
    <cellStyle name="Salida 4" xfId="2096" xr:uid="{00000000-0005-0000-0000-000030080000}"/>
    <cellStyle name="TableStyleLight1" xfId="2097" xr:uid="{00000000-0005-0000-0000-000031080000}"/>
    <cellStyle name="Texto de advertencia 2" xfId="2098" xr:uid="{00000000-0005-0000-0000-000032080000}"/>
    <cellStyle name="Texto de advertencia 2 2" xfId="2099" xr:uid="{00000000-0005-0000-0000-000033080000}"/>
    <cellStyle name="Texto de advertencia 3" xfId="2100" xr:uid="{00000000-0005-0000-0000-000034080000}"/>
    <cellStyle name="Texto de advertencia 4" xfId="2101" xr:uid="{00000000-0005-0000-0000-000035080000}"/>
    <cellStyle name="Texto explicativo 2" xfId="2102" xr:uid="{00000000-0005-0000-0000-000036080000}"/>
    <cellStyle name="Texto explicativo 2 2" xfId="2103" xr:uid="{00000000-0005-0000-0000-000037080000}"/>
    <cellStyle name="Texto explicativo 3" xfId="2104" xr:uid="{00000000-0005-0000-0000-000038080000}"/>
    <cellStyle name="Texto explicativo 4" xfId="2105" xr:uid="{00000000-0005-0000-0000-000039080000}"/>
    <cellStyle name="Title" xfId="2106" xr:uid="{00000000-0005-0000-0000-00003A080000}"/>
    <cellStyle name="Título 1 2" xfId="2107" xr:uid="{00000000-0005-0000-0000-00003B080000}"/>
    <cellStyle name="Título 1 2 2" xfId="2108" xr:uid="{00000000-0005-0000-0000-00003C080000}"/>
    <cellStyle name="Título 1 3" xfId="2109" xr:uid="{00000000-0005-0000-0000-00003D080000}"/>
    <cellStyle name="Título 1 4" xfId="2110" xr:uid="{00000000-0005-0000-0000-00003E080000}"/>
    <cellStyle name="Título 2 2" xfId="2111" xr:uid="{00000000-0005-0000-0000-00003F080000}"/>
    <cellStyle name="Título 2 2 2" xfId="2112" xr:uid="{00000000-0005-0000-0000-000040080000}"/>
    <cellStyle name="Título 2 3" xfId="2113" xr:uid="{00000000-0005-0000-0000-000041080000}"/>
    <cellStyle name="Título 2 4" xfId="2114" xr:uid="{00000000-0005-0000-0000-000042080000}"/>
    <cellStyle name="Título 3 2" xfId="2115" xr:uid="{00000000-0005-0000-0000-000043080000}"/>
    <cellStyle name="Título 3 2 2" xfId="2116" xr:uid="{00000000-0005-0000-0000-000044080000}"/>
    <cellStyle name="Título 3 3" xfId="2117" xr:uid="{00000000-0005-0000-0000-000045080000}"/>
    <cellStyle name="Título 3 4" xfId="2118" xr:uid="{00000000-0005-0000-0000-000046080000}"/>
    <cellStyle name="Título 4" xfId="2119" xr:uid="{00000000-0005-0000-0000-000047080000}"/>
    <cellStyle name="Título 4 2" xfId="2120" xr:uid="{00000000-0005-0000-0000-000048080000}"/>
    <cellStyle name="Título 5" xfId="2121" xr:uid="{00000000-0005-0000-0000-000049080000}"/>
    <cellStyle name="Título 6" xfId="2122" xr:uid="{00000000-0005-0000-0000-00004A080000}"/>
    <cellStyle name="Total 2" xfId="2123" xr:uid="{00000000-0005-0000-0000-00004B080000}"/>
    <cellStyle name="Total 2 2" xfId="2124" xr:uid="{00000000-0005-0000-0000-00004C080000}"/>
    <cellStyle name="Total 2 2 2" xfId="2125" xr:uid="{00000000-0005-0000-0000-00004D080000}"/>
    <cellStyle name="Total 2 3" xfId="2126" xr:uid="{00000000-0005-0000-0000-00004E080000}"/>
    <cellStyle name="Total 3" xfId="2127" xr:uid="{00000000-0005-0000-0000-00004F080000}"/>
    <cellStyle name="Total 4" xfId="2128" xr:uid="{00000000-0005-0000-0000-00005008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externalLink" Target="externalLinks/externalLink8.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3.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6.xml"/><Relationship Id="rId37" Type="http://schemas.openxmlformats.org/officeDocument/2006/relationships/externalLink" Target="externalLinks/externalLink11.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openxmlformats.org/officeDocument/2006/relationships/externalLink" Target="externalLinks/externalLink10.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externalLink" Target="externalLinks/externalLink4.xml"/><Relationship Id="rId35" Type="http://schemas.openxmlformats.org/officeDocument/2006/relationships/externalLink" Target="externalLinks/externalLink9.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7.xml"/><Relationship Id="rId38"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142875</xdr:colOff>
      <xdr:row>20</xdr:row>
      <xdr:rowOff>76200</xdr:rowOff>
    </xdr:from>
    <xdr:to>
      <xdr:col>3</xdr:col>
      <xdr:colOff>1152918</xdr:colOff>
      <xdr:row>20</xdr:row>
      <xdr:rowOff>1417436</xdr:rowOff>
    </xdr:to>
    <xdr:pic>
      <xdr:nvPicPr>
        <xdr:cNvPr id="2" name="Imagen 1">
          <a:extLst>
            <a:ext uri="{FF2B5EF4-FFF2-40B4-BE49-F238E27FC236}">
              <a16:creationId xmlns:a16="http://schemas.microsoft.com/office/drawing/2014/main" id="{740FBD9F-3D1B-4EF5-6BAB-2E920D397B4F}"/>
            </a:ext>
          </a:extLst>
        </xdr:cNvPr>
        <xdr:cNvPicPr>
          <a:picLocks noChangeAspect="1"/>
        </xdr:cNvPicPr>
      </xdr:nvPicPr>
      <xdr:blipFill>
        <a:blip xmlns:r="http://schemas.openxmlformats.org/officeDocument/2006/relationships" r:embed="rId1"/>
        <a:stretch>
          <a:fillRect/>
        </a:stretch>
      </xdr:blipFill>
      <xdr:spPr>
        <a:xfrm>
          <a:off x="4629150" y="10401300"/>
          <a:ext cx="4534293" cy="1341236"/>
        </a:xfrm>
        <a:prstGeom prst="rect">
          <a:avLst/>
        </a:prstGeom>
      </xdr:spPr>
    </xdr:pic>
    <xdr:clientData/>
  </xdr:twoCellAnchor>
  <xdr:twoCellAnchor editAs="oneCell">
    <xdr:from>
      <xdr:col>2</xdr:col>
      <xdr:colOff>381000</xdr:colOff>
      <xdr:row>21</xdr:row>
      <xdr:rowOff>28575</xdr:rowOff>
    </xdr:from>
    <xdr:to>
      <xdr:col>2</xdr:col>
      <xdr:colOff>3101576</xdr:colOff>
      <xdr:row>21</xdr:row>
      <xdr:rowOff>691572</xdr:rowOff>
    </xdr:to>
    <xdr:pic>
      <xdr:nvPicPr>
        <xdr:cNvPr id="3" name="Imagen 2">
          <a:extLst>
            <a:ext uri="{FF2B5EF4-FFF2-40B4-BE49-F238E27FC236}">
              <a16:creationId xmlns:a16="http://schemas.microsoft.com/office/drawing/2014/main" id="{C0A99D00-80A0-29D8-B894-15C67B412CF5}"/>
            </a:ext>
          </a:extLst>
        </xdr:cNvPr>
        <xdr:cNvPicPr>
          <a:picLocks noChangeAspect="1"/>
        </xdr:cNvPicPr>
      </xdr:nvPicPr>
      <xdr:blipFill>
        <a:blip xmlns:r="http://schemas.openxmlformats.org/officeDocument/2006/relationships" r:embed="rId2"/>
        <a:stretch>
          <a:fillRect/>
        </a:stretch>
      </xdr:blipFill>
      <xdr:spPr>
        <a:xfrm>
          <a:off x="4867275" y="11868150"/>
          <a:ext cx="2720576" cy="6629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3</xdr:row>
      <xdr:rowOff>285750</xdr:rowOff>
    </xdr:from>
    <xdr:to>
      <xdr:col>0</xdr:col>
      <xdr:colOff>1285875</xdr:colOff>
      <xdr:row>6</xdr:row>
      <xdr:rowOff>95250</xdr:rowOff>
    </xdr:to>
    <xdr:pic>
      <xdr:nvPicPr>
        <xdr:cNvPr id="2157" name="Imagen 1">
          <a:extLst>
            <a:ext uri="{FF2B5EF4-FFF2-40B4-BE49-F238E27FC236}">
              <a16:creationId xmlns:a16="http://schemas.microsoft.com/office/drawing/2014/main" id="{4BD22053-5C53-5C9B-D395-AE328B65C1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809625"/>
          <a:ext cx="12287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419100</xdr:colOff>
      <xdr:row>4</xdr:row>
      <xdr:rowOff>142875</xdr:rowOff>
    </xdr:from>
    <xdr:to>
      <xdr:col>3</xdr:col>
      <xdr:colOff>1057275</xdr:colOff>
      <xdr:row>5</xdr:row>
      <xdr:rowOff>342900</xdr:rowOff>
    </xdr:to>
    <xdr:pic>
      <xdr:nvPicPr>
        <xdr:cNvPr id="2158" name="Imagen 2" descr="Gonseguros - Corredores de seguros">
          <a:extLst>
            <a:ext uri="{FF2B5EF4-FFF2-40B4-BE49-F238E27FC236}">
              <a16:creationId xmlns:a16="http://schemas.microsoft.com/office/drawing/2014/main" id="{8D3A648B-382C-9F06-C417-96935702FDD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95625" y="1047750"/>
          <a:ext cx="34480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Wcalcor036/compart.%20ric/RENOVACIONES/INGENIO%20SAN%20CARLOS_1.9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Licitaci&#243;n%20Palmira/MUNICIPIO%20DE%20PALMIRA%2017%2004%202012%20aut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OSCAR/AppData/Local/Microsoft/Windows/Temporary%20Internet%20Files/Content.Outlook/GTWY2O3R/Licitaci&#243;n%20Palmira/MUNICIPIO%20DE%20PALMIRA%2017%2004%202012%20auto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Compartida/Doc/TECNICO%202008/COTIZACIONES%20CIAS%202010/GENERALES/EMPRESA%20DE%20RECURSOS%20TECNOLOGICOS%20ERT/SLIP%20SOLICITUD%20COTIZACION%20EMPRESA%20DE%20RECURSOS%20TECNOLOGIC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Compartida/Doc/TECNICO%20ENERO%20%202012/LICITACIONES/FORMATO%20DOCUMENTOS%20TECNICO%20CIAS%20E%20INTERMEDIARIOS/CONCURSO%20CIAS/ANEXOS%20%20%20ESPECIFICACIONES%20TECNICAS%20DE%20COBERTURAS%20%20MPIO%20DE%20BUG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Compartida/Doc/TECNICO%202013/LICITACIONES/MUNICIPIO%20DE%20PALMIRA/CONCURSO%20DE%20COMPA&#209;IAS/PROPUESTAS%202013/Copia%20de%20ANEXO%20DE%20CONDICIONES%20TECNICAS%20VG-AP-AP%20SOLDAR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Users/dpenaranda/AppData/Local/Microsoft/Windows/Temporary%20Internet%20Files/Content.Outlook/7R63VJHK/RELACION%20DE%20PERSONAL%20Y%20SINIESTRALIDAD.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Users/user/Downloads/Formato%20cotizacion%20AP%20Municipo%20de%20Palmira%20-%20Pliego%20final%2012-11-201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Users/user/Downloads/Copia%20de%20Adn%20110%20Municipio%20de%20Palmira%20(Licitacion)%20Obreros%20GN%20Coaseguro%20Cedido%2012-08-201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Users/Public/Documents/RECOVERY/LICITACIONES/MUNICIPIO%20DE%20PALMIRA/ANEXO%20TECNICO%20PLIEGO%20DEFINITIV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Users/user/Downloads/Copia%20de%20Adn%20110%20Municipio%20de%20Palmira%20(Licitacion)%20Funcionarios%20GN%20Coaseguro%20Cedido%2012-08-20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TA_NETA"/>
      <sheetName val="CTA_NETA (2)"/>
      <sheetName val="Hoja1"/>
      <sheetName val="TODORIESGO INC."/>
      <sheetName val="RESPONSABILIDAD"/>
      <sheetName val="TRANSPORTES"/>
      <sheetName val="GRUPO VIDA NO CONTRIBUTIVO"/>
      <sheetName val="GV CONTRIBUTIVO"/>
      <sheetName val="ACCIDENTES PERSONALES"/>
      <sheetName val="AUTOS FUNCIONARIOS"/>
      <sheetName val="AUTOS EMPRESA"/>
      <sheetName val="EMPLEADOS-SAN CARLOS"/>
      <sheetName val="ING. SAN CARLOS"/>
      <sheetName val="PESADOS"/>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UENTA"/>
      <sheetName val="PARQUE AUTOMOTOR"/>
      <sheetName val="PYG"/>
      <sheetName val="VALIDACIONES"/>
      <sheetName val="obligatorias y complementarias"/>
      <sheetName val="siniestralidad"/>
    </sheetNames>
    <sheetDataSet>
      <sheetData sheetId="0"/>
      <sheetData sheetId="1"/>
      <sheetData sheetId="2"/>
      <sheetData sheetId="3">
        <row r="2">
          <cell r="F2" t="str">
            <v>AUTOMOVIL</v>
          </cell>
          <cell r="L2" t="str">
            <v>ACB</v>
          </cell>
        </row>
        <row r="3">
          <cell r="F3" t="str">
            <v>CAMION</v>
          </cell>
          <cell r="L3" t="str">
            <v>ACURA</v>
          </cell>
        </row>
        <row r="4">
          <cell r="F4" t="str">
            <v>CAMIONETA</v>
          </cell>
          <cell r="L4" t="str">
            <v>AG</v>
          </cell>
        </row>
        <row r="5">
          <cell r="F5" t="str">
            <v>PICK UP</v>
          </cell>
          <cell r="L5" t="str">
            <v>AGRALE</v>
          </cell>
        </row>
        <row r="6">
          <cell r="F6" t="str">
            <v>VOLQUETA</v>
          </cell>
          <cell r="L6" t="str">
            <v>AKT</v>
          </cell>
        </row>
        <row r="7">
          <cell r="F7" t="str">
            <v>FURGON</v>
          </cell>
          <cell r="L7" t="str">
            <v>ALCAR</v>
          </cell>
        </row>
        <row r="8">
          <cell r="F8" t="str">
            <v>MOTOCICLETA</v>
          </cell>
          <cell r="L8" t="str">
            <v>ALEKO</v>
          </cell>
        </row>
        <row r="9">
          <cell r="F9" t="str">
            <v>AMBULANCIA</v>
          </cell>
          <cell r="L9" t="str">
            <v>ALFA ROMEO</v>
          </cell>
        </row>
        <row r="10">
          <cell r="F10" t="str">
            <v>BOMBEROS</v>
          </cell>
          <cell r="L10" t="str">
            <v>AMC</v>
          </cell>
        </row>
        <row r="11">
          <cell r="F11" t="str">
            <v>CAMPERO</v>
          </cell>
          <cell r="L11" t="str">
            <v>AMERICAN MOTOR</v>
          </cell>
        </row>
        <row r="12">
          <cell r="F12" t="str">
            <v>MONTERO</v>
          </cell>
          <cell r="L12" t="str">
            <v>AMERICAN TRAYLER</v>
          </cell>
        </row>
        <row r="13">
          <cell r="F13" t="str">
            <v>BUS</v>
          </cell>
          <cell r="L13" t="str">
            <v>AMPLE</v>
          </cell>
        </row>
        <row r="14">
          <cell r="F14" t="str">
            <v>BUSETA</v>
          </cell>
          <cell r="L14" t="str">
            <v>ANDITRAILERS</v>
          </cell>
        </row>
        <row r="15">
          <cell r="F15" t="str">
            <v>MICROBUS</v>
          </cell>
          <cell r="L15" t="str">
            <v>APOLO</v>
          </cell>
        </row>
        <row r="16">
          <cell r="F16" t="str">
            <v>CHASIS</v>
          </cell>
          <cell r="L16" t="str">
            <v>APONCAR</v>
          </cell>
        </row>
        <row r="17">
          <cell r="F17" t="str">
            <v>CARROTANQUE</v>
          </cell>
          <cell r="L17" t="str">
            <v>APRILIA</v>
          </cell>
        </row>
        <row r="18">
          <cell r="F18" t="str">
            <v>GRUA</v>
          </cell>
          <cell r="L18" t="str">
            <v>AROCARPATI</v>
          </cell>
        </row>
        <row r="19">
          <cell r="F19" t="str">
            <v>REMOLCADOR</v>
          </cell>
          <cell r="L19" t="str">
            <v>ASIA</v>
          </cell>
        </row>
        <row r="20">
          <cell r="F20" t="str">
            <v>REMOLQUE</v>
          </cell>
          <cell r="L20" t="str">
            <v>ATM</v>
          </cell>
        </row>
        <row r="21">
          <cell r="F21" t="str">
            <v>SELECCIONE</v>
          </cell>
          <cell r="L21" t="str">
            <v>AUDI</v>
          </cell>
        </row>
        <row r="22">
          <cell r="L22" t="str">
            <v>AUPACO</v>
          </cell>
        </row>
        <row r="23">
          <cell r="L23" t="str">
            <v>AUTECO</v>
          </cell>
        </row>
        <row r="24">
          <cell r="L24" t="str">
            <v>AUTOCAR</v>
          </cell>
        </row>
        <row r="25">
          <cell r="L25" t="str">
            <v>AVA</v>
          </cell>
        </row>
        <row r="26">
          <cell r="L26" t="str">
            <v>AYCO</v>
          </cell>
        </row>
        <row r="27">
          <cell r="L27" t="str">
            <v>BAW</v>
          </cell>
        </row>
        <row r="28">
          <cell r="L28" t="str">
            <v>BAYONA TRAILER</v>
          </cell>
        </row>
        <row r="29">
          <cell r="L29" t="str">
            <v>BEIJING</v>
          </cell>
        </row>
        <row r="30">
          <cell r="L30" t="str">
            <v>BISON TRUCK</v>
          </cell>
        </row>
        <row r="31">
          <cell r="L31" t="str">
            <v>BMW</v>
          </cell>
        </row>
        <row r="32">
          <cell r="L32" t="str">
            <v>BORGO</v>
          </cell>
        </row>
        <row r="33">
          <cell r="L33" t="str">
            <v>BRONTO</v>
          </cell>
        </row>
        <row r="34">
          <cell r="L34" t="str">
            <v>BRP CAN-AM</v>
          </cell>
        </row>
        <row r="35">
          <cell r="L35" t="str">
            <v>BUICK</v>
          </cell>
        </row>
        <row r="36">
          <cell r="L36" t="str">
            <v>BYD</v>
          </cell>
        </row>
        <row r="37">
          <cell r="L37" t="str">
            <v>CADILLAC</v>
          </cell>
        </row>
        <row r="38">
          <cell r="L38" t="str">
            <v>CAGIVA</v>
          </cell>
        </row>
        <row r="39">
          <cell r="L39" t="str">
            <v>CANACOL</v>
          </cell>
        </row>
        <row r="40">
          <cell r="L40" t="str">
            <v>CAPRI</v>
          </cell>
        </row>
        <row r="41">
          <cell r="L41" t="str">
            <v>CARIBE</v>
          </cell>
        </row>
        <row r="42">
          <cell r="L42" t="str">
            <v>CARROCERIAS JAGUER</v>
          </cell>
        </row>
        <row r="43">
          <cell r="L43" t="str">
            <v>CARROCERIAS JAMOIY</v>
          </cell>
        </row>
        <row r="44">
          <cell r="L44" t="str">
            <v>CARROCERIAS MODERNA</v>
          </cell>
        </row>
        <row r="45">
          <cell r="L45" t="str">
            <v>CEDAL</v>
          </cell>
        </row>
        <row r="46">
          <cell r="L46" t="str">
            <v>CHANA</v>
          </cell>
        </row>
        <row r="47">
          <cell r="L47" t="str">
            <v>CHANGFENG</v>
          </cell>
        </row>
        <row r="48">
          <cell r="L48" t="str">
            <v>CHANGHE</v>
          </cell>
        </row>
        <row r="49">
          <cell r="L49" t="str">
            <v>CHERY</v>
          </cell>
        </row>
        <row r="50">
          <cell r="L50" t="str">
            <v>CHEVROLET</v>
          </cell>
        </row>
        <row r="51">
          <cell r="L51" t="str">
            <v>CHRYSLER</v>
          </cell>
        </row>
        <row r="52">
          <cell r="L52" t="str">
            <v>CILINDRAULICOS</v>
          </cell>
        </row>
        <row r="53">
          <cell r="L53" t="str">
            <v>CITROEN</v>
          </cell>
        </row>
        <row r="54">
          <cell r="L54" t="str">
            <v>CMC</v>
          </cell>
        </row>
        <row r="55">
          <cell r="L55" t="str">
            <v>COLTRAILER</v>
          </cell>
        </row>
        <row r="56">
          <cell r="L56" t="str">
            <v>CONALCAR</v>
          </cell>
        </row>
        <row r="57">
          <cell r="L57" t="str">
            <v>CONSTRUTANQUES</v>
          </cell>
        </row>
        <row r="58">
          <cell r="L58" t="str">
            <v>CONSTRUTRAILER</v>
          </cell>
        </row>
        <row r="59">
          <cell r="L59" t="str">
            <v>CONTAPA</v>
          </cell>
        </row>
        <row r="60">
          <cell r="L60" t="str">
            <v>CORCEL</v>
          </cell>
        </row>
        <row r="61">
          <cell r="L61" t="str">
            <v>CYAN</v>
          </cell>
        </row>
        <row r="62">
          <cell r="L62" t="str">
            <v>DACIA</v>
          </cell>
        </row>
        <row r="63">
          <cell r="L63" t="str">
            <v>DAEWOO</v>
          </cell>
        </row>
        <row r="64">
          <cell r="L64" t="str">
            <v>DAIHATSU</v>
          </cell>
        </row>
        <row r="65">
          <cell r="L65" t="str">
            <v>DAYANG</v>
          </cell>
        </row>
        <row r="66">
          <cell r="L66" t="str">
            <v>DERBI</v>
          </cell>
        </row>
        <row r="67">
          <cell r="L67" t="str">
            <v>DFM</v>
          </cell>
        </row>
        <row r="68">
          <cell r="L68" t="str">
            <v>DINA</v>
          </cell>
        </row>
        <row r="69">
          <cell r="L69" t="str">
            <v>DITE</v>
          </cell>
        </row>
        <row r="70">
          <cell r="L70" t="str">
            <v>DODGE</v>
          </cell>
        </row>
        <row r="71">
          <cell r="L71" t="str">
            <v>DORSEY</v>
          </cell>
        </row>
        <row r="72">
          <cell r="L72" t="str">
            <v>DUCATI</v>
          </cell>
        </row>
        <row r="73">
          <cell r="L73" t="str">
            <v>DUST</v>
          </cell>
        </row>
        <row r="74">
          <cell r="L74" t="str">
            <v>EAGLE CARGO</v>
          </cell>
        </row>
        <row r="75">
          <cell r="L75" t="str">
            <v>EAGLE TRUCK</v>
          </cell>
        </row>
        <row r="76">
          <cell r="L76" t="str">
            <v>EL ABARCO</v>
          </cell>
        </row>
        <row r="77">
          <cell r="L77" t="str">
            <v>EL CHINO BERNA</v>
          </cell>
        </row>
        <row r="78">
          <cell r="L78" t="str">
            <v>EL SOL</v>
          </cell>
        </row>
        <row r="79">
          <cell r="L79" t="str">
            <v>EL TRAILERO</v>
          </cell>
        </row>
        <row r="80">
          <cell r="L80" t="str">
            <v>EQUITRAILER</v>
          </cell>
        </row>
        <row r="81">
          <cell r="L81" t="str">
            <v>ESTEMCO</v>
          </cell>
        </row>
        <row r="82">
          <cell r="L82" t="str">
            <v>EUROPAMOTOS</v>
          </cell>
        </row>
        <row r="83">
          <cell r="L83" t="str">
            <v>EUROSTAR D`LONG</v>
          </cell>
        </row>
        <row r="84">
          <cell r="L84" t="str">
            <v>FALCON</v>
          </cell>
        </row>
        <row r="85">
          <cell r="L85" t="str">
            <v>FAMERS</v>
          </cell>
        </row>
        <row r="86">
          <cell r="L86" t="str">
            <v>FAW AMI</v>
          </cell>
        </row>
        <row r="87">
          <cell r="L87" t="str">
            <v>FEGAM</v>
          </cell>
        </row>
        <row r="88">
          <cell r="L88" t="str">
            <v>FERRARI</v>
          </cell>
        </row>
        <row r="89">
          <cell r="L89" t="str">
            <v>FERRELAMINAS</v>
          </cell>
        </row>
        <row r="90">
          <cell r="L90" t="str">
            <v>FIAT</v>
          </cell>
        </row>
        <row r="91">
          <cell r="L91" t="str">
            <v>FIRENZE</v>
          </cell>
        </row>
        <row r="92">
          <cell r="L92" t="str">
            <v>FMI</v>
          </cell>
        </row>
        <row r="93">
          <cell r="L93" t="str">
            <v>FONTAINE</v>
          </cell>
        </row>
        <row r="94">
          <cell r="L94" t="str">
            <v>FORD</v>
          </cell>
        </row>
        <row r="95">
          <cell r="L95" t="str">
            <v>FOTON</v>
          </cell>
        </row>
        <row r="96">
          <cell r="L96" t="str">
            <v>FRANCOCOL</v>
          </cell>
        </row>
        <row r="97">
          <cell r="L97" t="str">
            <v>FREIGHTLINER</v>
          </cell>
        </row>
        <row r="98">
          <cell r="L98" t="str">
            <v>FSO POLONEZ</v>
          </cell>
        </row>
        <row r="99">
          <cell r="L99" t="str">
            <v>FULL TRAILER</v>
          </cell>
        </row>
        <row r="100">
          <cell r="L100" t="str">
            <v>GAS GAS</v>
          </cell>
        </row>
        <row r="101">
          <cell r="L101" t="str">
            <v>GAZ</v>
          </cell>
        </row>
        <row r="102">
          <cell r="L102" t="str">
            <v>GEELY</v>
          </cell>
        </row>
        <row r="103">
          <cell r="L103" t="str">
            <v>GERLAP</v>
          </cell>
        </row>
        <row r="104">
          <cell r="L104" t="str">
            <v>GERMAR GMG</v>
          </cell>
        </row>
        <row r="105">
          <cell r="L105" t="str">
            <v>GESMET</v>
          </cell>
        </row>
        <row r="106">
          <cell r="L106" t="str">
            <v>GLOW</v>
          </cell>
        </row>
        <row r="107">
          <cell r="L107" t="str">
            <v>GMC</v>
          </cell>
        </row>
        <row r="108">
          <cell r="L108" t="str">
            <v>GOLDEN DRAGON</v>
          </cell>
        </row>
        <row r="109">
          <cell r="L109" t="str">
            <v>GOMOTOR</v>
          </cell>
        </row>
        <row r="110">
          <cell r="L110" t="str">
            <v>GONOW</v>
          </cell>
        </row>
        <row r="111">
          <cell r="L111" t="str">
            <v>GREAT DANE</v>
          </cell>
        </row>
        <row r="112">
          <cell r="L112" t="str">
            <v>GREAT WALL MOTOR</v>
          </cell>
        </row>
        <row r="113">
          <cell r="L113" t="str">
            <v>GREMCAR</v>
          </cell>
        </row>
        <row r="114">
          <cell r="L114" t="str">
            <v>GUERCAR</v>
          </cell>
        </row>
        <row r="115">
          <cell r="L115" t="str">
            <v>GUZI</v>
          </cell>
        </row>
        <row r="116">
          <cell r="L116" t="str">
            <v>GUZZI</v>
          </cell>
        </row>
        <row r="117">
          <cell r="L117" t="str">
            <v>HAFEI</v>
          </cell>
        </row>
        <row r="118">
          <cell r="L118" t="str">
            <v>HAIMA</v>
          </cell>
        </row>
        <row r="119">
          <cell r="L119" t="str">
            <v>HALEI</v>
          </cell>
        </row>
        <row r="120">
          <cell r="L120" t="str">
            <v>HAOJIANG</v>
          </cell>
        </row>
        <row r="121">
          <cell r="L121" t="str">
            <v>HARLEY DAVIDSON</v>
          </cell>
        </row>
        <row r="122">
          <cell r="L122" t="str">
            <v>HEIL</v>
          </cell>
        </row>
        <row r="123">
          <cell r="L123" t="str">
            <v>HERO</v>
          </cell>
        </row>
        <row r="124">
          <cell r="L124" t="str">
            <v>HIDROAMERICA</v>
          </cell>
        </row>
        <row r="125">
          <cell r="L125" t="str">
            <v>HIGER</v>
          </cell>
        </row>
        <row r="126">
          <cell r="L126" t="str">
            <v>HINO</v>
          </cell>
        </row>
        <row r="127">
          <cell r="L127" t="str">
            <v>HONDA</v>
          </cell>
        </row>
        <row r="128">
          <cell r="L128" t="str">
            <v>HONGXING</v>
          </cell>
        </row>
        <row r="129">
          <cell r="L129" t="str">
            <v>HONLEI</v>
          </cell>
        </row>
        <row r="130">
          <cell r="L130" t="str">
            <v>HUANGHAI</v>
          </cell>
        </row>
        <row r="131">
          <cell r="L131" t="str">
            <v>HUMMER</v>
          </cell>
        </row>
        <row r="132">
          <cell r="L132" t="str">
            <v>HUSQVARNA</v>
          </cell>
        </row>
        <row r="133">
          <cell r="L133" t="str">
            <v>HYOSUNG</v>
          </cell>
        </row>
        <row r="134">
          <cell r="L134" t="str">
            <v>HYUNDAI</v>
          </cell>
        </row>
        <row r="135">
          <cell r="L135" t="str">
            <v>IFA</v>
          </cell>
        </row>
        <row r="136">
          <cell r="L136" t="str">
            <v>IMCOLTRANS</v>
          </cell>
        </row>
        <row r="137">
          <cell r="L137" t="str">
            <v>IMECOL</v>
          </cell>
        </row>
        <row r="138">
          <cell r="L138" t="str">
            <v>IMEVA</v>
          </cell>
        </row>
        <row r="139">
          <cell r="L139" t="str">
            <v>INCA FRUEHAUF</v>
          </cell>
        </row>
        <row r="140">
          <cell r="L140" t="str">
            <v>INCALLES COLOMBIA</v>
          </cell>
        </row>
        <row r="141">
          <cell r="L141" t="str">
            <v>INCOLTRAILERS</v>
          </cell>
        </row>
        <row r="142">
          <cell r="L142" t="str">
            <v>INDUCAM JC</v>
          </cell>
        </row>
        <row r="143">
          <cell r="L143" t="str">
            <v>INDUCAPI</v>
          </cell>
        </row>
        <row r="144">
          <cell r="L144" t="str">
            <v>INDUGWEST</v>
          </cell>
        </row>
        <row r="145">
          <cell r="L145" t="str">
            <v>INDUREMOLQUES</v>
          </cell>
        </row>
        <row r="146">
          <cell r="L146" t="str">
            <v>INDUROC</v>
          </cell>
        </row>
        <row r="147">
          <cell r="L147" t="str">
            <v>INDUSTRIAS BERMEO</v>
          </cell>
        </row>
        <row r="148">
          <cell r="L148" t="str">
            <v>INDUVOLCOS</v>
          </cell>
        </row>
        <row r="149">
          <cell r="L149" t="str">
            <v>INFINITI</v>
          </cell>
        </row>
        <row r="150">
          <cell r="L150" t="str">
            <v>INOX MEC</v>
          </cell>
        </row>
        <row r="151">
          <cell r="L151" t="str">
            <v>INSAR</v>
          </cell>
        </row>
        <row r="152">
          <cell r="L152" t="str">
            <v>INTERNATIONAL</v>
          </cell>
        </row>
        <row r="153">
          <cell r="L153" t="str">
            <v>INTRAILER</v>
          </cell>
        </row>
        <row r="154">
          <cell r="L154" t="str">
            <v>INTRAVAL</v>
          </cell>
        </row>
        <row r="155">
          <cell r="L155" t="str">
            <v>ISUZU</v>
          </cell>
        </row>
        <row r="156">
          <cell r="L156" t="str">
            <v>ITANREM</v>
          </cell>
        </row>
        <row r="157">
          <cell r="L157" t="str">
            <v>IVECO</v>
          </cell>
        </row>
        <row r="158">
          <cell r="L158" t="str">
            <v>JAC</v>
          </cell>
        </row>
        <row r="159">
          <cell r="L159" t="str">
            <v>JAGUAR</v>
          </cell>
        </row>
        <row r="160">
          <cell r="L160" t="str">
            <v>JAWA</v>
          </cell>
        </row>
        <row r="161">
          <cell r="L161" t="str">
            <v>JEEP</v>
          </cell>
        </row>
        <row r="162">
          <cell r="L162" t="str">
            <v>JIALING</v>
          </cell>
        </row>
        <row r="163">
          <cell r="L163" t="str">
            <v>JIEDA</v>
          </cell>
        </row>
        <row r="164">
          <cell r="L164" t="str">
            <v>JINBEI</v>
          </cell>
        </row>
        <row r="165">
          <cell r="L165" t="str">
            <v>JINCHENG</v>
          </cell>
        </row>
        <row r="166">
          <cell r="L166" t="str">
            <v>JINFENG</v>
          </cell>
        </row>
        <row r="167">
          <cell r="L167" t="str">
            <v>JINGLONG</v>
          </cell>
        </row>
        <row r="168">
          <cell r="L168" t="str">
            <v>JMC</v>
          </cell>
        </row>
        <row r="169">
          <cell r="L169" t="str">
            <v>KAMAZ</v>
          </cell>
        </row>
        <row r="170">
          <cell r="L170" t="str">
            <v>KAWASAKI</v>
          </cell>
        </row>
        <row r="171">
          <cell r="L171" t="str">
            <v>KAYAK</v>
          </cell>
        </row>
        <row r="172">
          <cell r="L172" t="str">
            <v>KAZUKI</v>
          </cell>
        </row>
        <row r="173">
          <cell r="L173" t="str">
            <v>KEEWAY</v>
          </cell>
        </row>
        <row r="174">
          <cell r="L174" t="str">
            <v>KENWORTH</v>
          </cell>
        </row>
        <row r="175">
          <cell r="L175" t="str">
            <v>KIA</v>
          </cell>
        </row>
        <row r="176">
          <cell r="L176" t="str">
            <v>KRAZ</v>
          </cell>
        </row>
        <row r="177">
          <cell r="L177" t="str">
            <v>KTM</v>
          </cell>
        </row>
        <row r="178">
          <cell r="L178" t="str">
            <v>KYMCO</v>
          </cell>
        </row>
        <row r="179">
          <cell r="L179" t="str">
            <v>KYOTO</v>
          </cell>
        </row>
        <row r="180">
          <cell r="L180" t="str">
            <v>LA PLAYA</v>
          </cell>
        </row>
        <row r="181">
          <cell r="L181" t="str">
            <v>LA QUINTA RUEDA</v>
          </cell>
        </row>
        <row r="182">
          <cell r="L182" t="str">
            <v>LADA</v>
          </cell>
        </row>
        <row r="183">
          <cell r="L183" t="str">
            <v>LANCIA</v>
          </cell>
        </row>
        <row r="184">
          <cell r="L184" t="str">
            <v>LAND ROVER</v>
          </cell>
        </row>
        <row r="185">
          <cell r="L185" t="str">
            <v>LANDWIND</v>
          </cell>
        </row>
        <row r="186">
          <cell r="L186" t="str">
            <v>LEXUS</v>
          </cell>
        </row>
        <row r="187">
          <cell r="L187" t="str">
            <v>LIFAN</v>
          </cell>
        </row>
        <row r="188">
          <cell r="L188" t="str">
            <v>LINCOLN</v>
          </cell>
        </row>
        <row r="189">
          <cell r="L189" t="str">
            <v>LOHR</v>
          </cell>
        </row>
        <row r="190">
          <cell r="L190" t="str">
            <v>MACK</v>
          </cell>
        </row>
        <row r="191">
          <cell r="L191" t="str">
            <v>MACTRAILERS</v>
          </cell>
        </row>
        <row r="192">
          <cell r="L192" t="str">
            <v>MAGIRUS DEUTZ</v>
          </cell>
        </row>
        <row r="193">
          <cell r="L193" t="str">
            <v>MAHINDRA</v>
          </cell>
        </row>
        <row r="194">
          <cell r="L194" t="str">
            <v>MAN</v>
          </cell>
        </row>
        <row r="195">
          <cell r="L195" t="str">
            <v>MANETRA</v>
          </cell>
        </row>
        <row r="196">
          <cell r="L196" t="str">
            <v>MARMON</v>
          </cell>
        </row>
        <row r="197">
          <cell r="L197" t="str">
            <v>MASERATI</v>
          </cell>
        </row>
        <row r="198">
          <cell r="L198" t="str">
            <v>MAXMOTOR</v>
          </cell>
        </row>
        <row r="199">
          <cell r="L199" t="str">
            <v>MAZDA</v>
          </cell>
        </row>
        <row r="200">
          <cell r="L200" t="str">
            <v>MD BIKES</v>
          </cell>
        </row>
        <row r="201">
          <cell r="L201" t="str">
            <v>MECANICOS UNIDOS</v>
          </cell>
        </row>
        <row r="202">
          <cell r="L202" t="str">
            <v>MERCEDES BENZ</v>
          </cell>
        </row>
        <row r="203">
          <cell r="L203" t="str">
            <v>MERCURY</v>
          </cell>
        </row>
        <row r="204">
          <cell r="L204" t="str">
            <v>METAL INOX</v>
          </cell>
        </row>
        <row r="205">
          <cell r="L205" t="str">
            <v>METALCONT</v>
          </cell>
        </row>
        <row r="206">
          <cell r="L206" t="str">
            <v>METALLICA</v>
          </cell>
        </row>
        <row r="207">
          <cell r="L207" t="str">
            <v>MG</v>
          </cell>
        </row>
        <row r="208">
          <cell r="L208" t="str">
            <v>MINI</v>
          </cell>
        </row>
        <row r="209">
          <cell r="L209" t="str">
            <v>MITSUBISHI</v>
          </cell>
        </row>
        <row r="210">
          <cell r="L210" t="str">
            <v>MORENO</v>
          </cell>
        </row>
        <row r="211">
          <cell r="L211" t="str">
            <v>MORINI</v>
          </cell>
        </row>
        <row r="212">
          <cell r="L212" t="str">
            <v>MTK</v>
          </cell>
        </row>
        <row r="213">
          <cell r="L213" t="str">
            <v>MUDAN</v>
          </cell>
        </row>
        <row r="214">
          <cell r="L214" t="str">
            <v>MULTITRAILERS</v>
          </cell>
        </row>
        <row r="215">
          <cell r="L215" t="str">
            <v>MURAVEI</v>
          </cell>
        </row>
        <row r="216">
          <cell r="L216" t="str">
            <v>NISSAN</v>
          </cell>
        </row>
        <row r="217">
          <cell r="L217" t="str">
            <v>NITRO</v>
          </cell>
        </row>
        <row r="218">
          <cell r="L218" t="str">
            <v>NON PLUS ULTRA</v>
          </cell>
        </row>
        <row r="219">
          <cell r="L219" t="str">
            <v>OLDSMOBILE</v>
          </cell>
        </row>
        <row r="220">
          <cell r="L220" t="str">
            <v>OLTCIT</v>
          </cell>
        </row>
        <row r="221">
          <cell r="L221" t="str">
            <v>ONEIDA</v>
          </cell>
        </row>
        <row r="222">
          <cell r="L222" t="str">
            <v>OPEL</v>
          </cell>
        </row>
        <row r="223">
          <cell r="L223" t="str">
            <v>ORLTRAILER</v>
          </cell>
        </row>
        <row r="224">
          <cell r="L224" t="str">
            <v>OTRAS MARCAS</v>
          </cell>
        </row>
        <row r="225">
          <cell r="L225" t="str">
            <v>OXITANQUES</v>
          </cell>
        </row>
        <row r="226">
          <cell r="L226" t="str">
            <v>PANAMERICANA</v>
          </cell>
        </row>
        <row r="227">
          <cell r="L227" t="str">
            <v>PASSAGGIO</v>
          </cell>
        </row>
        <row r="228">
          <cell r="L228" t="str">
            <v>PAZ</v>
          </cell>
        </row>
        <row r="229">
          <cell r="L229" t="str">
            <v>PEGASSO</v>
          </cell>
        </row>
        <row r="230">
          <cell r="L230" t="str">
            <v>PETERBILT</v>
          </cell>
        </row>
        <row r="231">
          <cell r="L231" t="str">
            <v>PEUGEOT</v>
          </cell>
        </row>
        <row r="232">
          <cell r="L232" t="str">
            <v>PIAGGIO</v>
          </cell>
        </row>
        <row r="233">
          <cell r="L233" t="str">
            <v>PIONEER</v>
          </cell>
        </row>
        <row r="234">
          <cell r="L234" t="str">
            <v>PLYMOUTH</v>
          </cell>
        </row>
        <row r="235">
          <cell r="L235" t="str">
            <v>POLARIS</v>
          </cell>
        </row>
        <row r="236">
          <cell r="L236" t="str">
            <v>PONTIAC</v>
          </cell>
        </row>
        <row r="237">
          <cell r="L237" t="str">
            <v>PORSCHE</v>
          </cell>
        </row>
        <row r="238">
          <cell r="L238" t="str">
            <v>PRISMA</v>
          </cell>
        </row>
        <row r="239">
          <cell r="L239" t="str">
            <v>PROCEIN</v>
          </cell>
        </row>
        <row r="240">
          <cell r="L240" t="str">
            <v>QINGQI</v>
          </cell>
        </row>
        <row r="241">
          <cell r="L241" t="str">
            <v>RAFAEL ESCOBAR</v>
          </cell>
        </row>
        <row r="242">
          <cell r="L242" t="str">
            <v>RANDON</v>
          </cell>
        </row>
        <row r="243">
          <cell r="L243" t="str">
            <v>RENAULT</v>
          </cell>
        </row>
        <row r="244">
          <cell r="L244" t="str">
            <v>RENNO</v>
          </cell>
        </row>
        <row r="245">
          <cell r="L245" t="str">
            <v>REPATRAILERSVAN</v>
          </cell>
        </row>
        <row r="246">
          <cell r="L246" t="str">
            <v>RHINO</v>
          </cell>
        </row>
        <row r="247">
          <cell r="L247" t="str">
            <v>RODRIREMOLQUES</v>
          </cell>
        </row>
        <row r="248">
          <cell r="L248" t="str">
            <v>ROMARCO</v>
          </cell>
        </row>
        <row r="249">
          <cell r="L249" t="str">
            <v>ROVER</v>
          </cell>
        </row>
        <row r="250">
          <cell r="L250" t="str">
            <v>ROYAL ENFIELD</v>
          </cell>
        </row>
        <row r="251">
          <cell r="L251" t="str">
            <v>SAAB</v>
          </cell>
        </row>
        <row r="252">
          <cell r="L252" t="str">
            <v>SACHS</v>
          </cell>
        </row>
        <row r="253">
          <cell r="L253" t="str">
            <v>SAICWULING</v>
          </cell>
        </row>
        <row r="254">
          <cell r="L254" t="str">
            <v>SAN MARCOS</v>
          </cell>
        </row>
        <row r="255">
          <cell r="L255" t="str">
            <v>SANYA</v>
          </cell>
        </row>
        <row r="256">
          <cell r="L256" t="str">
            <v>SATTLER</v>
          </cell>
        </row>
        <row r="257">
          <cell r="L257" t="str">
            <v>SATURN</v>
          </cell>
        </row>
        <row r="258">
          <cell r="L258" t="str">
            <v>SCANIA</v>
          </cell>
        </row>
        <row r="259">
          <cell r="L259" t="str">
            <v>SCION</v>
          </cell>
        </row>
        <row r="260">
          <cell r="L260" t="str">
            <v>SEAT</v>
          </cell>
        </row>
        <row r="261">
          <cell r="L261" t="str">
            <v>SER-REMOLQUES</v>
          </cell>
        </row>
        <row r="262">
          <cell r="L262" t="str">
            <v>SERVI VOLCOS</v>
          </cell>
        </row>
        <row r="263">
          <cell r="L263" t="str">
            <v>SERVICHASIS</v>
          </cell>
        </row>
        <row r="264">
          <cell r="L264" t="str">
            <v>SERVITRACK</v>
          </cell>
        </row>
        <row r="265">
          <cell r="L265" t="str">
            <v>SERVITRAILER</v>
          </cell>
        </row>
        <row r="266">
          <cell r="L266" t="str">
            <v>SG INGENIERIA</v>
          </cell>
        </row>
        <row r="267">
          <cell r="L267" t="str">
            <v>SHINERAY</v>
          </cell>
        </row>
        <row r="268">
          <cell r="L268" t="str">
            <v>SHUANGHUAN</v>
          </cell>
        </row>
        <row r="269">
          <cell r="L269" t="str">
            <v>SIGMA</v>
          </cell>
        </row>
        <row r="270">
          <cell r="L270" t="str">
            <v>SINOTRUK</v>
          </cell>
        </row>
        <row r="271">
          <cell r="L271" t="str">
            <v>SISU</v>
          </cell>
        </row>
        <row r="272">
          <cell r="L272" t="str">
            <v>SKODA</v>
          </cell>
        </row>
        <row r="273">
          <cell r="L273" t="str">
            <v>SKYGO</v>
          </cell>
        </row>
        <row r="274">
          <cell r="L274" t="str">
            <v>SMC</v>
          </cell>
        </row>
        <row r="275">
          <cell r="L275" t="str">
            <v>SOYAT</v>
          </cell>
        </row>
        <row r="276">
          <cell r="L276" t="str">
            <v>SSANGYONG</v>
          </cell>
        </row>
        <row r="277">
          <cell r="L277" t="str">
            <v>STELL TRAILERS</v>
          </cell>
        </row>
        <row r="278">
          <cell r="L278" t="str">
            <v>STEYR</v>
          </cell>
        </row>
        <row r="279">
          <cell r="L279" t="str">
            <v>SUBARU</v>
          </cell>
        </row>
        <row r="280">
          <cell r="L280" t="str">
            <v>SUKIDA</v>
          </cell>
        </row>
        <row r="281">
          <cell r="L281" t="str">
            <v>SUKYAMA</v>
          </cell>
        </row>
        <row r="282">
          <cell r="L282" t="str">
            <v>SUZUKI</v>
          </cell>
        </row>
        <row r="283">
          <cell r="L283" t="str">
            <v>SYM</v>
          </cell>
        </row>
        <row r="284">
          <cell r="L284" t="str">
            <v>TALLER OVEL</v>
          </cell>
        </row>
        <row r="285">
          <cell r="L285" t="str">
            <v>TALLER T.F.S</v>
          </cell>
        </row>
        <row r="286">
          <cell r="L286" t="str">
            <v>TALLERES CEPEDA</v>
          </cell>
        </row>
        <row r="287">
          <cell r="L287" t="str">
            <v>TALLERES CESPEDES</v>
          </cell>
        </row>
        <row r="288">
          <cell r="L288" t="str">
            <v>TALLERES MILTON</v>
          </cell>
        </row>
        <row r="289">
          <cell r="L289" t="str">
            <v>TALLERES PACHON</v>
          </cell>
        </row>
        <row r="290">
          <cell r="L290" t="str">
            <v>TALLERES PERILLA</v>
          </cell>
        </row>
        <row r="291">
          <cell r="L291" t="str">
            <v>TALLERES T</v>
          </cell>
        </row>
        <row r="292">
          <cell r="L292" t="str">
            <v>TATA</v>
          </cell>
        </row>
        <row r="293">
          <cell r="L293" t="str">
            <v>TAVRIA</v>
          </cell>
        </row>
        <row r="294">
          <cell r="L294" t="str">
            <v>TECNICAR</v>
          </cell>
        </row>
        <row r="295">
          <cell r="L295" t="str">
            <v>TECNIPESADOS</v>
          </cell>
        </row>
        <row r="296">
          <cell r="L296" t="str">
            <v>TECNISANDER</v>
          </cell>
        </row>
        <row r="297">
          <cell r="L297" t="str">
            <v>TECNITANQUES</v>
          </cell>
        </row>
        <row r="298">
          <cell r="L298" t="str">
            <v>TECNITRACS</v>
          </cell>
        </row>
        <row r="299">
          <cell r="L299" t="str">
            <v>TECNITRAILER</v>
          </cell>
        </row>
        <row r="300">
          <cell r="L300" t="str">
            <v>TECNITRAILERS</v>
          </cell>
        </row>
        <row r="301">
          <cell r="L301" t="str">
            <v>TECNOTRAILERS</v>
          </cell>
        </row>
        <row r="302">
          <cell r="L302" t="str">
            <v>TEMPEST</v>
          </cell>
        </row>
        <row r="303">
          <cell r="L303" t="str">
            <v>TIANMA</v>
          </cell>
        </row>
        <row r="304">
          <cell r="L304" t="str">
            <v>TITANIA</v>
          </cell>
        </row>
        <row r="305">
          <cell r="L305" t="str">
            <v>T-KING</v>
          </cell>
        </row>
        <row r="306">
          <cell r="L306" t="str">
            <v>TMD</v>
          </cell>
        </row>
        <row r="307">
          <cell r="L307" t="str">
            <v>TODO TRAIL</v>
          </cell>
        </row>
        <row r="308">
          <cell r="L308" t="str">
            <v>TODOTRAILERS</v>
          </cell>
        </row>
        <row r="309">
          <cell r="L309" t="str">
            <v>TONGKO</v>
          </cell>
        </row>
        <row r="310">
          <cell r="L310" t="str">
            <v>TOYOTA</v>
          </cell>
        </row>
        <row r="311">
          <cell r="L311" t="str">
            <v>TRACTEC</v>
          </cell>
        </row>
        <row r="312">
          <cell r="L312" t="str">
            <v>TRAILER SANDER</v>
          </cell>
        </row>
        <row r="313">
          <cell r="L313" t="str">
            <v>TRAILERS &amp; TRAILERS</v>
          </cell>
        </row>
        <row r="314">
          <cell r="L314" t="str">
            <v>TRAILERS DE ANTIOQUIA</v>
          </cell>
        </row>
        <row r="315">
          <cell r="L315" t="str">
            <v>TRAILERS DE LA SABANA</v>
          </cell>
        </row>
        <row r="316">
          <cell r="L316" t="str">
            <v>TRAILERS DE SANTANDER</v>
          </cell>
        </row>
        <row r="317">
          <cell r="L317" t="str">
            <v>TRAILERS HERCULES</v>
          </cell>
        </row>
        <row r="318">
          <cell r="L318" t="str">
            <v>TRAILERS SUPERIOR</v>
          </cell>
        </row>
        <row r="319">
          <cell r="L319" t="str">
            <v>TRAILERS TULUA</v>
          </cell>
        </row>
        <row r="320">
          <cell r="L320" t="str">
            <v>TRAYCOL</v>
          </cell>
        </row>
        <row r="321">
          <cell r="L321" t="str">
            <v>TRAYVOCOL</v>
          </cell>
        </row>
        <row r="322">
          <cell r="L322" t="str">
            <v>TRIUMPH</v>
          </cell>
        </row>
        <row r="323">
          <cell r="L323" t="str">
            <v>TVS</v>
          </cell>
        </row>
        <row r="324">
          <cell r="L324" t="str">
            <v>TX MOTORS</v>
          </cell>
        </row>
        <row r="325">
          <cell r="L325" t="str">
            <v>TYCO SCOOTER</v>
          </cell>
        </row>
        <row r="326">
          <cell r="L326" t="str">
            <v>UAZ</v>
          </cell>
        </row>
        <row r="327">
          <cell r="L327" t="str">
            <v>UFO</v>
          </cell>
        </row>
        <row r="328">
          <cell r="L328" t="str">
            <v>UKM</v>
          </cell>
        </row>
        <row r="329">
          <cell r="L329" t="str">
            <v>UNITED MOTORS</v>
          </cell>
        </row>
        <row r="330">
          <cell r="L330" t="str">
            <v>USW MOTORS</v>
          </cell>
        </row>
        <row r="331">
          <cell r="L331" t="str">
            <v>UTILITY</v>
          </cell>
        </row>
        <row r="332">
          <cell r="L332" t="str">
            <v>VENTO</v>
          </cell>
        </row>
        <row r="333">
          <cell r="L333" t="str">
            <v>VERUCCI</v>
          </cell>
        </row>
        <row r="334">
          <cell r="L334" t="str">
            <v>VESPA</v>
          </cell>
        </row>
        <row r="335">
          <cell r="L335" t="str">
            <v>VOLCOS UFF</v>
          </cell>
        </row>
        <row r="336">
          <cell r="L336" t="str">
            <v>VOLGA</v>
          </cell>
        </row>
        <row r="337">
          <cell r="L337" t="str">
            <v>VOLKSWAGEN</v>
          </cell>
        </row>
        <row r="338">
          <cell r="L338" t="str">
            <v>VOLVO</v>
          </cell>
        </row>
        <row r="339">
          <cell r="L339" t="str">
            <v>VYR CARVAJAL</v>
          </cell>
        </row>
        <row r="340">
          <cell r="L340" t="str">
            <v>WABASH NATIONAL</v>
          </cell>
        </row>
        <row r="341">
          <cell r="L341" t="str">
            <v>WANXIN</v>
          </cell>
        </row>
        <row r="342">
          <cell r="L342" t="str">
            <v>WCR</v>
          </cell>
        </row>
        <row r="343">
          <cell r="L343" t="str">
            <v>WESTERN STAR</v>
          </cell>
        </row>
        <row r="344">
          <cell r="L344" t="str">
            <v>WKT</v>
          </cell>
        </row>
        <row r="345">
          <cell r="L345" t="str">
            <v>XIANFENG</v>
          </cell>
        </row>
        <row r="346">
          <cell r="L346" t="str">
            <v>XINGYUE</v>
          </cell>
        </row>
        <row r="347">
          <cell r="L347" t="str">
            <v>XINKAI</v>
          </cell>
        </row>
        <row r="348">
          <cell r="L348" t="str">
            <v>YAKEY</v>
          </cell>
        </row>
        <row r="349">
          <cell r="L349" t="str">
            <v>YAKIMA</v>
          </cell>
        </row>
        <row r="350">
          <cell r="L350" t="str">
            <v>YAMAHA</v>
          </cell>
        </row>
        <row r="351">
          <cell r="L351" t="str">
            <v>YAXING</v>
          </cell>
        </row>
        <row r="352">
          <cell r="L352" t="str">
            <v>YINGANG</v>
          </cell>
        </row>
        <row r="353">
          <cell r="L353" t="str">
            <v>YUGO</v>
          </cell>
        </row>
        <row r="354">
          <cell r="L354" t="str">
            <v>YUTONG</v>
          </cell>
        </row>
        <row r="355">
          <cell r="L355" t="str">
            <v>ZAHAV</v>
          </cell>
        </row>
        <row r="356">
          <cell r="L356" t="str">
            <v>ZHONGNENG</v>
          </cell>
        </row>
        <row r="357">
          <cell r="L357" t="str">
            <v>ZHONGXING</v>
          </cell>
        </row>
        <row r="358">
          <cell r="L358" t="str">
            <v>ZNA</v>
          </cell>
        </row>
        <row r="359">
          <cell r="L359" t="str">
            <v>ZONGSHEN</v>
          </cell>
        </row>
        <row r="360">
          <cell r="L360" t="str">
            <v>ZOTYE</v>
          </cell>
        </row>
        <row r="361">
          <cell r="L361" t="str">
            <v>Z-Q MOTORS</v>
          </cell>
        </row>
        <row r="362">
          <cell r="L362" t="str">
            <v>SELECCIONE</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UENTA"/>
      <sheetName val="PARQUE AUTOMOTOR"/>
      <sheetName val="PYG"/>
      <sheetName val="VALIDACIONES"/>
      <sheetName val="obligatorias y complementarias"/>
      <sheetName val="siniestralidad"/>
    </sheetNames>
    <sheetDataSet>
      <sheetData sheetId="0"/>
      <sheetData sheetId="1"/>
      <sheetData sheetId="2"/>
      <sheetData sheetId="3">
        <row r="2">
          <cell r="F2" t="str">
            <v>AUTOMOVIL</v>
          </cell>
          <cell r="L2" t="str">
            <v>ACB</v>
          </cell>
        </row>
        <row r="3">
          <cell r="F3" t="str">
            <v>CAMION</v>
          </cell>
          <cell r="L3" t="str">
            <v>ACURA</v>
          </cell>
        </row>
        <row r="4">
          <cell r="F4" t="str">
            <v>CAMIONETA</v>
          </cell>
          <cell r="L4" t="str">
            <v>AG</v>
          </cell>
        </row>
        <row r="5">
          <cell r="F5" t="str">
            <v>PICK UP</v>
          </cell>
          <cell r="L5" t="str">
            <v>AGRALE</v>
          </cell>
        </row>
        <row r="6">
          <cell r="F6" t="str">
            <v>VOLQUETA</v>
          </cell>
          <cell r="L6" t="str">
            <v>AKT</v>
          </cell>
        </row>
        <row r="7">
          <cell r="F7" t="str">
            <v>FURGON</v>
          </cell>
          <cell r="L7" t="str">
            <v>ALCAR</v>
          </cell>
        </row>
        <row r="8">
          <cell r="F8" t="str">
            <v>MOTOCICLETA</v>
          </cell>
          <cell r="L8" t="str">
            <v>ALEKO</v>
          </cell>
        </row>
        <row r="9">
          <cell r="F9" t="str">
            <v>AMBULANCIA</v>
          </cell>
          <cell r="L9" t="str">
            <v>ALFA ROMEO</v>
          </cell>
        </row>
        <row r="10">
          <cell r="F10" t="str">
            <v>BOMBEROS</v>
          </cell>
          <cell r="L10" t="str">
            <v>AMC</v>
          </cell>
        </row>
        <row r="11">
          <cell r="F11" t="str">
            <v>CAMPERO</v>
          </cell>
          <cell r="L11" t="str">
            <v>AMERICAN MOTOR</v>
          </cell>
        </row>
        <row r="12">
          <cell r="F12" t="str">
            <v>MONTERO</v>
          </cell>
          <cell r="L12" t="str">
            <v>AMERICAN TRAYLER</v>
          </cell>
        </row>
        <row r="13">
          <cell r="F13" t="str">
            <v>BUS</v>
          </cell>
          <cell r="L13" t="str">
            <v>AMPLE</v>
          </cell>
        </row>
        <row r="14">
          <cell r="F14" t="str">
            <v>BUSETA</v>
          </cell>
          <cell r="L14" t="str">
            <v>ANDITRAILERS</v>
          </cell>
        </row>
        <row r="15">
          <cell r="F15" t="str">
            <v>MICROBUS</v>
          </cell>
          <cell r="L15" t="str">
            <v>APOLO</v>
          </cell>
        </row>
        <row r="16">
          <cell r="F16" t="str">
            <v>CHASIS</v>
          </cell>
          <cell r="L16" t="str">
            <v>APONCAR</v>
          </cell>
        </row>
        <row r="17">
          <cell r="F17" t="str">
            <v>CARROTANQUE</v>
          </cell>
          <cell r="L17" t="str">
            <v>APRILIA</v>
          </cell>
        </row>
        <row r="18">
          <cell r="F18" t="str">
            <v>GRUA</v>
          </cell>
          <cell r="L18" t="str">
            <v>AROCARPATI</v>
          </cell>
        </row>
        <row r="19">
          <cell r="F19" t="str">
            <v>REMOLCADOR</v>
          </cell>
          <cell r="L19" t="str">
            <v>ASIA</v>
          </cell>
        </row>
        <row r="20">
          <cell r="F20" t="str">
            <v>REMOLQUE</v>
          </cell>
          <cell r="L20" t="str">
            <v>ATM</v>
          </cell>
        </row>
        <row r="21">
          <cell r="F21" t="str">
            <v>SELECCIONE</v>
          </cell>
          <cell r="L21" t="str">
            <v>AUDI</v>
          </cell>
        </row>
        <row r="22">
          <cell r="L22" t="str">
            <v>AUPACO</v>
          </cell>
        </row>
        <row r="23">
          <cell r="L23" t="str">
            <v>AUTECO</v>
          </cell>
        </row>
        <row r="24">
          <cell r="L24" t="str">
            <v>AUTOCAR</v>
          </cell>
        </row>
        <row r="25">
          <cell r="L25" t="str">
            <v>AVA</v>
          </cell>
        </row>
        <row r="26">
          <cell r="L26" t="str">
            <v>AYCO</v>
          </cell>
        </row>
        <row r="27">
          <cell r="L27" t="str">
            <v>BAW</v>
          </cell>
        </row>
        <row r="28">
          <cell r="L28" t="str">
            <v>BAYONA TRAILER</v>
          </cell>
        </row>
        <row r="29">
          <cell r="L29" t="str">
            <v>BEIJING</v>
          </cell>
        </row>
        <row r="30">
          <cell r="L30" t="str">
            <v>BISON TRUCK</v>
          </cell>
        </row>
        <row r="31">
          <cell r="L31" t="str">
            <v>BMW</v>
          </cell>
        </row>
        <row r="32">
          <cell r="L32" t="str">
            <v>BORGO</v>
          </cell>
        </row>
        <row r="33">
          <cell r="L33" t="str">
            <v>BRONTO</v>
          </cell>
        </row>
        <row r="34">
          <cell r="L34" t="str">
            <v>BRP CAN-AM</v>
          </cell>
        </row>
        <row r="35">
          <cell r="L35" t="str">
            <v>BUICK</v>
          </cell>
        </row>
        <row r="36">
          <cell r="L36" t="str">
            <v>BYD</v>
          </cell>
        </row>
        <row r="37">
          <cell r="L37" t="str">
            <v>CADILLAC</v>
          </cell>
        </row>
        <row r="38">
          <cell r="L38" t="str">
            <v>CAGIVA</v>
          </cell>
        </row>
        <row r="39">
          <cell r="L39" t="str">
            <v>CANACOL</v>
          </cell>
        </row>
        <row r="40">
          <cell r="L40" t="str">
            <v>CAPRI</v>
          </cell>
        </row>
        <row r="41">
          <cell r="L41" t="str">
            <v>CARIBE</v>
          </cell>
        </row>
        <row r="42">
          <cell r="L42" t="str">
            <v>CARROCERIAS JAGUER</v>
          </cell>
        </row>
        <row r="43">
          <cell r="L43" t="str">
            <v>CARROCERIAS JAMOIY</v>
          </cell>
        </row>
        <row r="44">
          <cell r="L44" t="str">
            <v>CARROCERIAS MODERNA</v>
          </cell>
        </row>
        <row r="45">
          <cell r="L45" t="str">
            <v>CEDAL</v>
          </cell>
        </row>
        <row r="46">
          <cell r="L46" t="str">
            <v>CHANA</v>
          </cell>
        </row>
        <row r="47">
          <cell r="L47" t="str">
            <v>CHANGFENG</v>
          </cell>
        </row>
        <row r="48">
          <cell r="L48" t="str">
            <v>CHANGHE</v>
          </cell>
        </row>
        <row r="49">
          <cell r="L49" t="str">
            <v>CHERY</v>
          </cell>
        </row>
        <row r="50">
          <cell r="L50" t="str">
            <v>CHEVROLET</v>
          </cell>
        </row>
        <row r="51">
          <cell r="L51" t="str">
            <v>CHRYSLER</v>
          </cell>
        </row>
        <row r="52">
          <cell r="L52" t="str">
            <v>CILINDRAULICOS</v>
          </cell>
        </row>
        <row r="53">
          <cell r="L53" t="str">
            <v>CITROEN</v>
          </cell>
        </row>
        <row r="54">
          <cell r="L54" t="str">
            <v>CMC</v>
          </cell>
        </row>
        <row r="55">
          <cell r="L55" t="str">
            <v>COLTRAILER</v>
          </cell>
        </row>
        <row r="56">
          <cell r="L56" t="str">
            <v>CONALCAR</v>
          </cell>
        </row>
        <row r="57">
          <cell r="L57" t="str">
            <v>CONSTRUTANQUES</v>
          </cell>
        </row>
        <row r="58">
          <cell r="L58" t="str">
            <v>CONSTRUTRAILER</v>
          </cell>
        </row>
        <row r="59">
          <cell r="L59" t="str">
            <v>CONTAPA</v>
          </cell>
        </row>
        <row r="60">
          <cell r="L60" t="str">
            <v>CORCEL</v>
          </cell>
        </row>
        <row r="61">
          <cell r="L61" t="str">
            <v>CYAN</v>
          </cell>
        </row>
        <row r="62">
          <cell r="L62" t="str">
            <v>DACIA</v>
          </cell>
        </row>
        <row r="63">
          <cell r="L63" t="str">
            <v>DAEWOO</v>
          </cell>
        </row>
        <row r="64">
          <cell r="L64" t="str">
            <v>DAIHATSU</v>
          </cell>
        </row>
        <row r="65">
          <cell r="L65" t="str">
            <v>DAYANG</v>
          </cell>
        </row>
        <row r="66">
          <cell r="L66" t="str">
            <v>DERBI</v>
          </cell>
        </row>
        <row r="67">
          <cell r="L67" t="str">
            <v>DFM</v>
          </cell>
        </row>
        <row r="68">
          <cell r="L68" t="str">
            <v>DINA</v>
          </cell>
        </row>
        <row r="69">
          <cell r="L69" t="str">
            <v>DITE</v>
          </cell>
        </row>
        <row r="70">
          <cell r="L70" t="str">
            <v>DODGE</v>
          </cell>
        </row>
        <row r="71">
          <cell r="L71" t="str">
            <v>DORSEY</v>
          </cell>
        </row>
        <row r="72">
          <cell r="L72" t="str">
            <v>DUCATI</v>
          </cell>
        </row>
        <row r="73">
          <cell r="L73" t="str">
            <v>DUST</v>
          </cell>
        </row>
        <row r="74">
          <cell r="L74" t="str">
            <v>EAGLE CARGO</v>
          </cell>
        </row>
        <row r="75">
          <cell r="L75" t="str">
            <v>EAGLE TRUCK</v>
          </cell>
        </row>
        <row r="76">
          <cell r="L76" t="str">
            <v>EL ABARCO</v>
          </cell>
        </row>
        <row r="77">
          <cell r="L77" t="str">
            <v>EL CHINO BERNA</v>
          </cell>
        </row>
        <row r="78">
          <cell r="L78" t="str">
            <v>EL SOL</v>
          </cell>
        </row>
        <row r="79">
          <cell r="L79" t="str">
            <v>EL TRAILERO</v>
          </cell>
        </row>
        <row r="80">
          <cell r="L80" t="str">
            <v>EQUITRAILER</v>
          </cell>
        </row>
        <row r="81">
          <cell r="L81" t="str">
            <v>ESTEMCO</v>
          </cell>
        </row>
        <row r="82">
          <cell r="L82" t="str">
            <v>EUROPAMOTOS</v>
          </cell>
        </row>
        <row r="83">
          <cell r="L83" t="str">
            <v>EUROSTAR D`LONG</v>
          </cell>
        </row>
        <row r="84">
          <cell r="L84" t="str">
            <v>FALCON</v>
          </cell>
        </row>
        <row r="85">
          <cell r="L85" t="str">
            <v>FAMERS</v>
          </cell>
        </row>
        <row r="86">
          <cell r="L86" t="str">
            <v>FAW AMI</v>
          </cell>
        </row>
        <row r="87">
          <cell r="L87" t="str">
            <v>FEGAM</v>
          </cell>
        </row>
        <row r="88">
          <cell r="L88" t="str">
            <v>FERRARI</v>
          </cell>
        </row>
        <row r="89">
          <cell r="L89" t="str">
            <v>FERRELAMINAS</v>
          </cell>
        </row>
        <row r="90">
          <cell r="L90" t="str">
            <v>FIAT</v>
          </cell>
        </row>
        <row r="91">
          <cell r="L91" t="str">
            <v>FIRENZE</v>
          </cell>
        </row>
        <row r="92">
          <cell r="L92" t="str">
            <v>FMI</v>
          </cell>
        </row>
        <row r="93">
          <cell r="L93" t="str">
            <v>FONTAINE</v>
          </cell>
        </row>
        <row r="94">
          <cell r="L94" t="str">
            <v>FORD</v>
          </cell>
        </row>
        <row r="95">
          <cell r="L95" t="str">
            <v>FOTON</v>
          </cell>
        </row>
        <row r="96">
          <cell r="L96" t="str">
            <v>FRANCOCOL</v>
          </cell>
        </row>
        <row r="97">
          <cell r="L97" t="str">
            <v>FREIGHTLINER</v>
          </cell>
        </row>
        <row r="98">
          <cell r="L98" t="str">
            <v>FSO POLONEZ</v>
          </cell>
        </row>
        <row r="99">
          <cell r="L99" t="str">
            <v>FULL TRAILER</v>
          </cell>
        </row>
        <row r="100">
          <cell r="L100" t="str">
            <v>GAS GAS</v>
          </cell>
        </row>
        <row r="101">
          <cell r="L101" t="str">
            <v>GAZ</v>
          </cell>
        </row>
        <row r="102">
          <cell r="L102" t="str">
            <v>GEELY</v>
          </cell>
        </row>
        <row r="103">
          <cell r="L103" t="str">
            <v>GERLAP</v>
          </cell>
        </row>
        <row r="104">
          <cell r="L104" t="str">
            <v>GERMAR GMG</v>
          </cell>
        </row>
        <row r="105">
          <cell r="L105" t="str">
            <v>GESMET</v>
          </cell>
        </row>
        <row r="106">
          <cell r="L106" t="str">
            <v>GLOW</v>
          </cell>
        </row>
        <row r="107">
          <cell r="L107" t="str">
            <v>GMC</v>
          </cell>
        </row>
        <row r="108">
          <cell r="L108" t="str">
            <v>GOLDEN DRAGON</v>
          </cell>
        </row>
        <row r="109">
          <cell r="L109" t="str">
            <v>GOMOTOR</v>
          </cell>
        </row>
        <row r="110">
          <cell r="L110" t="str">
            <v>GONOW</v>
          </cell>
        </row>
        <row r="111">
          <cell r="L111" t="str">
            <v>GREAT DANE</v>
          </cell>
        </row>
        <row r="112">
          <cell r="L112" t="str">
            <v>GREAT WALL MOTOR</v>
          </cell>
        </row>
        <row r="113">
          <cell r="L113" t="str">
            <v>GREMCAR</v>
          </cell>
        </row>
        <row r="114">
          <cell r="L114" t="str">
            <v>GUERCAR</v>
          </cell>
        </row>
        <row r="115">
          <cell r="L115" t="str">
            <v>GUZI</v>
          </cell>
        </row>
        <row r="116">
          <cell r="L116" t="str">
            <v>GUZZI</v>
          </cell>
        </row>
        <row r="117">
          <cell r="L117" t="str">
            <v>HAFEI</v>
          </cell>
        </row>
        <row r="118">
          <cell r="L118" t="str">
            <v>HAIMA</v>
          </cell>
        </row>
        <row r="119">
          <cell r="L119" t="str">
            <v>HALEI</v>
          </cell>
        </row>
        <row r="120">
          <cell r="L120" t="str">
            <v>HAOJIANG</v>
          </cell>
        </row>
        <row r="121">
          <cell r="L121" t="str">
            <v>HARLEY DAVIDSON</v>
          </cell>
        </row>
        <row r="122">
          <cell r="L122" t="str">
            <v>HEIL</v>
          </cell>
        </row>
        <row r="123">
          <cell r="L123" t="str">
            <v>HERO</v>
          </cell>
        </row>
        <row r="124">
          <cell r="L124" t="str">
            <v>HIDROAMERICA</v>
          </cell>
        </row>
        <row r="125">
          <cell r="L125" t="str">
            <v>HIGER</v>
          </cell>
        </row>
        <row r="126">
          <cell r="L126" t="str">
            <v>HINO</v>
          </cell>
        </row>
        <row r="127">
          <cell r="L127" t="str">
            <v>HONDA</v>
          </cell>
        </row>
        <row r="128">
          <cell r="L128" t="str">
            <v>HONGXING</v>
          </cell>
        </row>
        <row r="129">
          <cell r="L129" t="str">
            <v>HONLEI</v>
          </cell>
        </row>
        <row r="130">
          <cell r="L130" t="str">
            <v>HUANGHAI</v>
          </cell>
        </row>
        <row r="131">
          <cell r="L131" t="str">
            <v>HUMMER</v>
          </cell>
        </row>
        <row r="132">
          <cell r="L132" t="str">
            <v>HUSQVARNA</v>
          </cell>
        </row>
        <row r="133">
          <cell r="L133" t="str">
            <v>HYOSUNG</v>
          </cell>
        </row>
        <row r="134">
          <cell r="L134" t="str">
            <v>HYUNDAI</v>
          </cell>
        </row>
        <row r="135">
          <cell r="L135" t="str">
            <v>IFA</v>
          </cell>
        </row>
        <row r="136">
          <cell r="L136" t="str">
            <v>IMCOLTRANS</v>
          </cell>
        </row>
        <row r="137">
          <cell r="L137" t="str">
            <v>IMECOL</v>
          </cell>
        </row>
        <row r="138">
          <cell r="L138" t="str">
            <v>IMEVA</v>
          </cell>
        </row>
        <row r="139">
          <cell r="L139" t="str">
            <v>INCA FRUEHAUF</v>
          </cell>
        </row>
        <row r="140">
          <cell r="L140" t="str">
            <v>INCALLES COLOMBIA</v>
          </cell>
        </row>
        <row r="141">
          <cell r="L141" t="str">
            <v>INCOLTRAILERS</v>
          </cell>
        </row>
        <row r="142">
          <cell r="L142" t="str">
            <v>INDUCAM JC</v>
          </cell>
        </row>
        <row r="143">
          <cell r="L143" t="str">
            <v>INDUCAPI</v>
          </cell>
        </row>
        <row r="144">
          <cell r="L144" t="str">
            <v>INDUGWEST</v>
          </cell>
        </row>
        <row r="145">
          <cell r="L145" t="str">
            <v>INDUREMOLQUES</v>
          </cell>
        </row>
        <row r="146">
          <cell r="L146" t="str">
            <v>INDUROC</v>
          </cell>
        </row>
        <row r="147">
          <cell r="L147" t="str">
            <v>INDUSTRIAS BERMEO</v>
          </cell>
        </row>
        <row r="148">
          <cell r="L148" t="str">
            <v>INDUVOLCOS</v>
          </cell>
        </row>
        <row r="149">
          <cell r="L149" t="str">
            <v>INFINITI</v>
          </cell>
        </row>
        <row r="150">
          <cell r="L150" t="str">
            <v>INOX MEC</v>
          </cell>
        </row>
        <row r="151">
          <cell r="L151" t="str">
            <v>INSAR</v>
          </cell>
        </row>
        <row r="152">
          <cell r="L152" t="str">
            <v>INTERNATIONAL</v>
          </cell>
        </row>
        <row r="153">
          <cell r="L153" t="str">
            <v>INTRAILER</v>
          </cell>
        </row>
        <row r="154">
          <cell r="L154" t="str">
            <v>INTRAVAL</v>
          </cell>
        </row>
        <row r="155">
          <cell r="L155" t="str">
            <v>ISUZU</v>
          </cell>
        </row>
        <row r="156">
          <cell r="L156" t="str">
            <v>ITANREM</v>
          </cell>
        </row>
        <row r="157">
          <cell r="L157" t="str">
            <v>IVECO</v>
          </cell>
        </row>
        <row r="158">
          <cell r="L158" t="str">
            <v>JAC</v>
          </cell>
        </row>
        <row r="159">
          <cell r="L159" t="str">
            <v>JAGUAR</v>
          </cell>
        </row>
        <row r="160">
          <cell r="L160" t="str">
            <v>JAWA</v>
          </cell>
        </row>
        <row r="161">
          <cell r="L161" t="str">
            <v>JEEP</v>
          </cell>
        </row>
        <row r="162">
          <cell r="L162" t="str">
            <v>JIALING</v>
          </cell>
        </row>
        <row r="163">
          <cell r="L163" t="str">
            <v>JIEDA</v>
          </cell>
        </row>
        <row r="164">
          <cell r="L164" t="str">
            <v>JINBEI</v>
          </cell>
        </row>
        <row r="165">
          <cell r="L165" t="str">
            <v>JINCHENG</v>
          </cell>
        </row>
        <row r="166">
          <cell r="L166" t="str">
            <v>JINFENG</v>
          </cell>
        </row>
        <row r="167">
          <cell r="L167" t="str">
            <v>JINGLONG</v>
          </cell>
        </row>
        <row r="168">
          <cell r="L168" t="str">
            <v>JMC</v>
          </cell>
        </row>
        <row r="169">
          <cell r="L169" t="str">
            <v>KAMAZ</v>
          </cell>
        </row>
        <row r="170">
          <cell r="L170" t="str">
            <v>KAWASAKI</v>
          </cell>
        </row>
        <row r="171">
          <cell r="L171" t="str">
            <v>KAYAK</v>
          </cell>
        </row>
        <row r="172">
          <cell r="L172" t="str">
            <v>KAZUKI</v>
          </cell>
        </row>
        <row r="173">
          <cell r="L173" t="str">
            <v>KEEWAY</v>
          </cell>
        </row>
        <row r="174">
          <cell r="L174" t="str">
            <v>KENWORTH</v>
          </cell>
        </row>
        <row r="175">
          <cell r="L175" t="str">
            <v>KIA</v>
          </cell>
        </row>
        <row r="176">
          <cell r="L176" t="str">
            <v>KRAZ</v>
          </cell>
        </row>
        <row r="177">
          <cell r="L177" t="str">
            <v>KTM</v>
          </cell>
        </row>
        <row r="178">
          <cell r="L178" t="str">
            <v>KYMCO</v>
          </cell>
        </row>
        <row r="179">
          <cell r="L179" t="str">
            <v>KYOTO</v>
          </cell>
        </row>
        <row r="180">
          <cell r="L180" t="str">
            <v>LA PLAYA</v>
          </cell>
        </row>
        <row r="181">
          <cell r="L181" t="str">
            <v>LA QUINTA RUEDA</v>
          </cell>
        </row>
        <row r="182">
          <cell r="L182" t="str">
            <v>LADA</v>
          </cell>
        </row>
        <row r="183">
          <cell r="L183" t="str">
            <v>LANCIA</v>
          </cell>
        </row>
        <row r="184">
          <cell r="L184" t="str">
            <v>LAND ROVER</v>
          </cell>
        </row>
        <row r="185">
          <cell r="L185" t="str">
            <v>LANDWIND</v>
          </cell>
        </row>
        <row r="186">
          <cell r="L186" t="str">
            <v>LEXUS</v>
          </cell>
        </row>
        <row r="187">
          <cell r="L187" t="str">
            <v>LIFAN</v>
          </cell>
        </row>
        <row r="188">
          <cell r="L188" t="str">
            <v>LINCOLN</v>
          </cell>
        </row>
        <row r="189">
          <cell r="L189" t="str">
            <v>LOHR</v>
          </cell>
        </row>
        <row r="190">
          <cell r="L190" t="str">
            <v>MACK</v>
          </cell>
        </row>
        <row r="191">
          <cell r="L191" t="str">
            <v>MACTRAILERS</v>
          </cell>
        </row>
        <row r="192">
          <cell r="L192" t="str">
            <v>MAGIRUS DEUTZ</v>
          </cell>
        </row>
        <row r="193">
          <cell r="L193" t="str">
            <v>MAHINDRA</v>
          </cell>
        </row>
        <row r="194">
          <cell r="L194" t="str">
            <v>MAN</v>
          </cell>
        </row>
        <row r="195">
          <cell r="L195" t="str">
            <v>MANETRA</v>
          </cell>
        </row>
        <row r="196">
          <cell r="L196" t="str">
            <v>MARMON</v>
          </cell>
        </row>
        <row r="197">
          <cell r="L197" t="str">
            <v>MASERATI</v>
          </cell>
        </row>
        <row r="198">
          <cell r="L198" t="str">
            <v>MAXMOTOR</v>
          </cell>
        </row>
        <row r="199">
          <cell r="L199" t="str">
            <v>MAZDA</v>
          </cell>
        </row>
        <row r="200">
          <cell r="L200" t="str">
            <v>MD BIKES</v>
          </cell>
        </row>
        <row r="201">
          <cell r="L201" t="str">
            <v>MECANICOS UNIDOS</v>
          </cell>
        </row>
        <row r="202">
          <cell r="L202" t="str">
            <v>MERCEDES BENZ</v>
          </cell>
        </row>
        <row r="203">
          <cell r="L203" t="str">
            <v>MERCURY</v>
          </cell>
        </row>
        <row r="204">
          <cell r="L204" t="str">
            <v>METAL INOX</v>
          </cell>
        </row>
        <row r="205">
          <cell r="L205" t="str">
            <v>METALCONT</v>
          </cell>
        </row>
        <row r="206">
          <cell r="L206" t="str">
            <v>METALLICA</v>
          </cell>
        </row>
        <row r="207">
          <cell r="L207" t="str">
            <v>MG</v>
          </cell>
        </row>
        <row r="208">
          <cell r="L208" t="str">
            <v>MINI</v>
          </cell>
        </row>
        <row r="209">
          <cell r="L209" t="str">
            <v>MITSUBISHI</v>
          </cell>
        </row>
        <row r="210">
          <cell r="L210" t="str">
            <v>MORENO</v>
          </cell>
        </row>
        <row r="211">
          <cell r="L211" t="str">
            <v>MORINI</v>
          </cell>
        </row>
        <row r="212">
          <cell r="L212" t="str">
            <v>MTK</v>
          </cell>
        </row>
        <row r="213">
          <cell r="L213" t="str">
            <v>MUDAN</v>
          </cell>
        </row>
        <row r="214">
          <cell r="L214" t="str">
            <v>MULTITRAILERS</v>
          </cell>
        </row>
        <row r="215">
          <cell r="L215" t="str">
            <v>MURAVEI</v>
          </cell>
        </row>
        <row r="216">
          <cell r="L216" t="str">
            <v>NISSAN</v>
          </cell>
        </row>
        <row r="217">
          <cell r="L217" t="str">
            <v>NITRO</v>
          </cell>
        </row>
        <row r="218">
          <cell r="L218" t="str">
            <v>NON PLUS ULTRA</v>
          </cell>
        </row>
        <row r="219">
          <cell r="L219" t="str">
            <v>OLDSMOBILE</v>
          </cell>
        </row>
        <row r="220">
          <cell r="L220" t="str">
            <v>OLTCIT</v>
          </cell>
        </row>
        <row r="221">
          <cell r="L221" t="str">
            <v>ONEIDA</v>
          </cell>
        </row>
        <row r="222">
          <cell r="L222" t="str">
            <v>OPEL</v>
          </cell>
        </row>
        <row r="223">
          <cell r="L223" t="str">
            <v>ORLTRAILER</v>
          </cell>
        </row>
        <row r="224">
          <cell r="L224" t="str">
            <v>OTRAS MARCAS</v>
          </cell>
        </row>
        <row r="225">
          <cell r="L225" t="str">
            <v>OXITANQUES</v>
          </cell>
        </row>
        <row r="226">
          <cell r="L226" t="str">
            <v>PANAMERICANA</v>
          </cell>
        </row>
        <row r="227">
          <cell r="L227" t="str">
            <v>PASSAGGIO</v>
          </cell>
        </row>
        <row r="228">
          <cell r="L228" t="str">
            <v>PAZ</v>
          </cell>
        </row>
        <row r="229">
          <cell r="L229" t="str">
            <v>PEGASSO</v>
          </cell>
        </row>
        <row r="230">
          <cell r="L230" t="str">
            <v>PETERBILT</v>
          </cell>
        </row>
        <row r="231">
          <cell r="L231" t="str">
            <v>PEUGEOT</v>
          </cell>
        </row>
        <row r="232">
          <cell r="L232" t="str">
            <v>PIAGGIO</v>
          </cell>
        </row>
        <row r="233">
          <cell r="L233" t="str">
            <v>PIONEER</v>
          </cell>
        </row>
        <row r="234">
          <cell r="L234" t="str">
            <v>PLYMOUTH</v>
          </cell>
        </row>
        <row r="235">
          <cell r="L235" t="str">
            <v>POLARIS</v>
          </cell>
        </row>
        <row r="236">
          <cell r="L236" t="str">
            <v>PONTIAC</v>
          </cell>
        </row>
        <row r="237">
          <cell r="L237" t="str">
            <v>PORSCHE</v>
          </cell>
        </row>
        <row r="238">
          <cell r="L238" t="str">
            <v>PRISMA</v>
          </cell>
        </row>
        <row r="239">
          <cell r="L239" t="str">
            <v>PROCEIN</v>
          </cell>
        </row>
        <row r="240">
          <cell r="L240" t="str">
            <v>QINGQI</v>
          </cell>
        </row>
        <row r="241">
          <cell r="L241" t="str">
            <v>RAFAEL ESCOBAR</v>
          </cell>
        </row>
        <row r="242">
          <cell r="L242" t="str">
            <v>RANDON</v>
          </cell>
        </row>
        <row r="243">
          <cell r="L243" t="str">
            <v>RENAULT</v>
          </cell>
        </row>
        <row r="244">
          <cell r="L244" t="str">
            <v>RENNO</v>
          </cell>
        </row>
        <row r="245">
          <cell r="L245" t="str">
            <v>REPATRAILERSVAN</v>
          </cell>
        </row>
        <row r="246">
          <cell r="L246" t="str">
            <v>RHINO</v>
          </cell>
        </row>
        <row r="247">
          <cell r="L247" t="str">
            <v>RODRIREMOLQUES</v>
          </cell>
        </row>
        <row r="248">
          <cell r="L248" t="str">
            <v>ROMARCO</v>
          </cell>
        </row>
        <row r="249">
          <cell r="L249" t="str">
            <v>ROVER</v>
          </cell>
        </row>
        <row r="250">
          <cell r="L250" t="str">
            <v>ROYAL ENFIELD</v>
          </cell>
        </row>
        <row r="251">
          <cell r="L251" t="str">
            <v>SAAB</v>
          </cell>
        </row>
        <row r="252">
          <cell r="L252" t="str">
            <v>SACHS</v>
          </cell>
        </row>
        <row r="253">
          <cell r="L253" t="str">
            <v>SAICWULING</v>
          </cell>
        </row>
        <row r="254">
          <cell r="L254" t="str">
            <v>SAN MARCOS</v>
          </cell>
        </row>
        <row r="255">
          <cell r="L255" t="str">
            <v>SANYA</v>
          </cell>
        </row>
        <row r="256">
          <cell r="L256" t="str">
            <v>SATTLER</v>
          </cell>
        </row>
        <row r="257">
          <cell r="L257" t="str">
            <v>SATURN</v>
          </cell>
        </row>
        <row r="258">
          <cell r="L258" t="str">
            <v>SCANIA</v>
          </cell>
        </row>
        <row r="259">
          <cell r="L259" t="str">
            <v>SCION</v>
          </cell>
        </row>
        <row r="260">
          <cell r="L260" t="str">
            <v>SEAT</v>
          </cell>
        </row>
        <row r="261">
          <cell r="L261" t="str">
            <v>SER-REMOLQUES</v>
          </cell>
        </row>
        <row r="262">
          <cell r="L262" t="str">
            <v>SERVI VOLCOS</v>
          </cell>
        </row>
        <row r="263">
          <cell r="L263" t="str">
            <v>SERVICHASIS</v>
          </cell>
        </row>
        <row r="264">
          <cell r="L264" t="str">
            <v>SERVITRACK</v>
          </cell>
        </row>
        <row r="265">
          <cell r="L265" t="str">
            <v>SERVITRAILER</v>
          </cell>
        </row>
        <row r="266">
          <cell r="L266" t="str">
            <v>SG INGENIERIA</v>
          </cell>
        </row>
        <row r="267">
          <cell r="L267" t="str">
            <v>SHINERAY</v>
          </cell>
        </row>
        <row r="268">
          <cell r="L268" t="str">
            <v>SHUANGHUAN</v>
          </cell>
        </row>
        <row r="269">
          <cell r="L269" t="str">
            <v>SIGMA</v>
          </cell>
        </row>
        <row r="270">
          <cell r="L270" t="str">
            <v>SINOTRUK</v>
          </cell>
        </row>
        <row r="271">
          <cell r="L271" t="str">
            <v>SISU</v>
          </cell>
        </row>
        <row r="272">
          <cell r="L272" t="str">
            <v>SKODA</v>
          </cell>
        </row>
        <row r="273">
          <cell r="L273" t="str">
            <v>SKYGO</v>
          </cell>
        </row>
        <row r="274">
          <cell r="L274" t="str">
            <v>SMC</v>
          </cell>
        </row>
        <row r="275">
          <cell r="L275" t="str">
            <v>SOYAT</v>
          </cell>
        </row>
        <row r="276">
          <cell r="L276" t="str">
            <v>SSANGYONG</v>
          </cell>
        </row>
        <row r="277">
          <cell r="L277" t="str">
            <v>STELL TRAILERS</v>
          </cell>
        </row>
        <row r="278">
          <cell r="L278" t="str">
            <v>STEYR</v>
          </cell>
        </row>
        <row r="279">
          <cell r="L279" t="str">
            <v>SUBARU</v>
          </cell>
        </row>
        <row r="280">
          <cell r="L280" t="str">
            <v>SUKIDA</v>
          </cell>
        </row>
        <row r="281">
          <cell r="L281" t="str">
            <v>SUKYAMA</v>
          </cell>
        </row>
        <row r="282">
          <cell r="L282" t="str">
            <v>SUZUKI</v>
          </cell>
        </row>
        <row r="283">
          <cell r="L283" t="str">
            <v>SYM</v>
          </cell>
        </row>
        <row r="284">
          <cell r="L284" t="str">
            <v>TALLER OVEL</v>
          </cell>
        </row>
        <row r="285">
          <cell r="L285" t="str">
            <v>TALLER T.F.S</v>
          </cell>
        </row>
        <row r="286">
          <cell r="L286" t="str">
            <v>TALLERES CEPEDA</v>
          </cell>
        </row>
        <row r="287">
          <cell r="L287" t="str">
            <v>TALLERES CESPEDES</v>
          </cell>
        </row>
        <row r="288">
          <cell r="L288" t="str">
            <v>TALLERES MILTON</v>
          </cell>
        </row>
        <row r="289">
          <cell r="L289" t="str">
            <v>TALLERES PACHON</v>
          </cell>
        </row>
        <row r="290">
          <cell r="L290" t="str">
            <v>TALLERES PERILLA</v>
          </cell>
        </row>
        <row r="291">
          <cell r="L291" t="str">
            <v>TALLERES T</v>
          </cell>
        </row>
        <row r="292">
          <cell r="L292" t="str">
            <v>TATA</v>
          </cell>
        </row>
        <row r="293">
          <cell r="L293" t="str">
            <v>TAVRIA</v>
          </cell>
        </row>
        <row r="294">
          <cell r="L294" t="str">
            <v>TECNICAR</v>
          </cell>
        </row>
        <row r="295">
          <cell r="L295" t="str">
            <v>TECNIPESADOS</v>
          </cell>
        </row>
        <row r="296">
          <cell r="L296" t="str">
            <v>TECNISANDER</v>
          </cell>
        </row>
        <row r="297">
          <cell r="L297" t="str">
            <v>TECNITANQUES</v>
          </cell>
        </row>
        <row r="298">
          <cell r="L298" t="str">
            <v>TECNITRACS</v>
          </cell>
        </row>
        <row r="299">
          <cell r="L299" t="str">
            <v>TECNITRAILER</v>
          </cell>
        </row>
        <row r="300">
          <cell r="L300" t="str">
            <v>TECNITRAILERS</v>
          </cell>
        </row>
        <row r="301">
          <cell r="L301" t="str">
            <v>TECNOTRAILERS</v>
          </cell>
        </row>
        <row r="302">
          <cell r="L302" t="str">
            <v>TEMPEST</v>
          </cell>
        </row>
        <row r="303">
          <cell r="L303" t="str">
            <v>TIANMA</v>
          </cell>
        </row>
        <row r="304">
          <cell r="L304" t="str">
            <v>TITANIA</v>
          </cell>
        </row>
        <row r="305">
          <cell r="L305" t="str">
            <v>T-KING</v>
          </cell>
        </row>
        <row r="306">
          <cell r="L306" t="str">
            <v>TMD</v>
          </cell>
        </row>
        <row r="307">
          <cell r="L307" t="str">
            <v>TODO TRAIL</v>
          </cell>
        </row>
        <row r="308">
          <cell r="L308" t="str">
            <v>TODOTRAILERS</v>
          </cell>
        </row>
        <row r="309">
          <cell r="L309" t="str">
            <v>TONGKO</v>
          </cell>
        </row>
        <row r="310">
          <cell r="L310" t="str">
            <v>TOYOTA</v>
          </cell>
        </row>
        <row r="311">
          <cell r="L311" t="str">
            <v>TRACTEC</v>
          </cell>
        </row>
        <row r="312">
          <cell r="L312" t="str">
            <v>TRAILER SANDER</v>
          </cell>
        </row>
        <row r="313">
          <cell r="L313" t="str">
            <v>TRAILERS &amp; TRAILERS</v>
          </cell>
        </row>
        <row r="314">
          <cell r="L314" t="str">
            <v>TRAILERS DE ANTIOQUIA</v>
          </cell>
        </row>
        <row r="315">
          <cell r="L315" t="str">
            <v>TRAILERS DE LA SABANA</v>
          </cell>
        </row>
        <row r="316">
          <cell r="L316" t="str">
            <v>TRAILERS DE SANTANDER</v>
          </cell>
        </row>
        <row r="317">
          <cell r="L317" t="str">
            <v>TRAILERS HERCULES</v>
          </cell>
        </row>
        <row r="318">
          <cell r="L318" t="str">
            <v>TRAILERS SUPERIOR</v>
          </cell>
        </row>
        <row r="319">
          <cell r="L319" t="str">
            <v>TRAILERS TULUA</v>
          </cell>
        </row>
        <row r="320">
          <cell r="L320" t="str">
            <v>TRAYCOL</v>
          </cell>
        </row>
        <row r="321">
          <cell r="L321" t="str">
            <v>TRAYVOCOL</v>
          </cell>
        </row>
        <row r="322">
          <cell r="L322" t="str">
            <v>TRIUMPH</v>
          </cell>
        </row>
        <row r="323">
          <cell r="L323" t="str">
            <v>TVS</v>
          </cell>
        </row>
        <row r="324">
          <cell r="L324" t="str">
            <v>TX MOTORS</v>
          </cell>
        </row>
        <row r="325">
          <cell r="L325" t="str">
            <v>TYCO SCOOTER</v>
          </cell>
        </row>
        <row r="326">
          <cell r="L326" t="str">
            <v>UAZ</v>
          </cell>
        </row>
        <row r="327">
          <cell r="L327" t="str">
            <v>UFO</v>
          </cell>
        </row>
        <row r="328">
          <cell r="L328" t="str">
            <v>UKM</v>
          </cell>
        </row>
        <row r="329">
          <cell r="L329" t="str">
            <v>UNITED MOTORS</v>
          </cell>
        </row>
        <row r="330">
          <cell r="L330" t="str">
            <v>USW MOTORS</v>
          </cell>
        </row>
        <row r="331">
          <cell r="L331" t="str">
            <v>UTILITY</v>
          </cell>
        </row>
        <row r="332">
          <cell r="L332" t="str">
            <v>VENTO</v>
          </cell>
        </row>
        <row r="333">
          <cell r="L333" t="str">
            <v>VERUCCI</v>
          </cell>
        </row>
        <row r="334">
          <cell r="L334" t="str">
            <v>VESPA</v>
          </cell>
        </row>
        <row r="335">
          <cell r="L335" t="str">
            <v>VOLCOS UFF</v>
          </cell>
        </row>
        <row r="336">
          <cell r="L336" t="str">
            <v>VOLGA</v>
          </cell>
        </row>
        <row r="337">
          <cell r="L337" t="str">
            <v>VOLKSWAGEN</v>
          </cell>
        </row>
        <row r="338">
          <cell r="L338" t="str">
            <v>VOLVO</v>
          </cell>
        </row>
        <row r="339">
          <cell r="L339" t="str">
            <v>VYR CARVAJAL</v>
          </cell>
        </row>
        <row r="340">
          <cell r="L340" t="str">
            <v>WABASH NATIONAL</v>
          </cell>
        </row>
        <row r="341">
          <cell r="L341" t="str">
            <v>WANXIN</v>
          </cell>
        </row>
        <row r="342">
          <cell r="L342" t="str">
            <v>WCR</v>
          </cell>
        </row>
        <row r="343">
          <cell r="L343" t="str">
            <v>WESTERN STAR</v>
          </cell>
        </row>
        <row r="344">
          <cell r="L344" t="str">
            <v>WKT</v>
          </cell>
        </row>
        <row r="345">
          <cell r="L345" t="str">
            <v>XIANFENG</v>
          </cell>
        </row>
        <row r="346">
          <cell r="L346" t="str">
            <v>XINGYUE</v>
          </cell>
        </row>
        <row r="347">
          <cell r="L347" t="str">
            <v>XINKAI</v>
          </cell>
        </row>
        <row r="348">
          <cell r="L348" t="str">
            <v>YAKEY</v>
          </cell>
        </row>
        <row r="349">
          <cell r="L349" t="str">
            <v>YAKIMA</v>
          </cell>
        </row>
        <row r="350">
          <cell r="L350" t="str">
            <v>YAMAHA</v>
          </cell>
        </row>
        <row r="351">
          <cell r="L351" t="str">
            <v>YAXING</v>
          </cell>
        </row>
        <row r="352">
          <cell r="L352" t="str">
            <v>YINGANG</v>
          </cell>
        </row>
        <row r="353">
          <cell r="L353" t="str">
            <v>YUGO</v>
          </cell>
        </row>
        <row r="354">
          <cell r="L354" t="str">
            <v>YUTONG</v>
          </cell>
        </row>
        <row r="355">
          <cell r="L355" t="str">
            <v>ZAHAV</v>
          </cell>
        </row>
        <row r="356">
          <cell r="L356" t="str">
            <v>ZHONGNENG</v>
          </cell>
        </row>
        <row r="357">
          <cell r="L357" t="str">
            <v>ZHONGXING</v>
          </cell>
        </row>
        <row r="358">
          <cell r="L358" t="str">
            <v>ZNA</v>
          </cell>
        </row>
        <row r="359">
          <cell r="L359" t="str">
            <v>ZONGSHEN</v>
          </cell>
        </row>
        <row r="360">
          <cell r="L360" t="str">
            <v>ZOTYE</v>
          </cell>
        </row>
        <row r="361">
          <cell r="L361" t="str">
            <v>Z-Q MOTORS</v>
          </cell>
        </row>
        <row r="362">
          <cell r="L362" t="str">
            <v>SELECCIONE</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 RIESGO DAÑO MATERIAL"/>
      <sheetName val="MGC "/>
      <sheetName val="FORMA DE PAGO"/>
      <sheetName val="RCE "/>
      <sheetName val="RC SERVIDORES PUB."/>
      <sheetName val="INFIDELIDAD Y RIESGOS FINANCI"/>
      <sheetName val="VIDA GRUPO"/>
      <sheetName val="LISTADO DE PERSONAL"/>
      <sheetName val="APC"/>
      <sheetName val="AUTOMOVILES "/>
      <sheetName val="RELACION DE VEHICULOS "/>
      <sheetName val="TRVR"/>
      <sheetName val="SINIESTRALIDAD"/>
    </sheetNames>
    <sheetDataSet>
      <sheetData sheetId="0" refreshError="1">
        <row r="27">
          <cell r="A27" t="str">
            <v>DIRECCION COMERCIAL</v>
          </cell>
        </row>
        <row r="29">
          <cell r="A29" t="str">
            <v>OCUPACION / ACTIVIDAD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 RIESGO DANO MATERIAL "/>
      <sheetName val="EQUIPO Y MAQUINARIA"/>
      <sheetName val="MANEJO"/>
      <sheetName val="RCE "/>
      <sheetName val="AUTOS "/>
      <sheetName val="RELACION DE AUTOS"/>
      <sheetName val="GR CONCEJALES"/>
      <sheetName val="REL ASEG (2)"/>
      <sheetName val="GR ADTIVO"/>
      <sheetName val="REL ASEG"/>
      <sheetName val="RCE SERVIDORES PUBLICOS"/>
      <sheetName val="IRF"/>
      <sheetName val="FORMULARIOS Y ESTADOS FINAN"/>
      <sheetName val="APE"/>
      <sheetName val="FORMA DE PAGO"/>
      <sheetName val="SINIESTRALIDADd"/>
      <sheetName val="SINESTRALIDAD"/>
    </sheetNames>
    <sheetDataSet>
      <sheetData sheetId="0" refreshError="1">
        <row r="5">
          <cell r="K5" t="str">
            <v>891.380.033-5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UPO VIDA"/>
      <sheetName val="REL ASEG"/>
      <sheetName val="ACCIDENTES PERS."/>
      <sheetName val="FORMA DE PAGO"/>
      <sheetName val="SINESTRALIDAD 1"/>
      <sheetName val="AP ESCOLARES "/>
      <sheetName val="DESVIACIONES"/>
      <sheetName val="REL ASEG (2)"/>
    </sheetNames>
    <sheetDataSet>
      <sheetData sheetId="0" refreshError="1">
        <row r="2">
          <cell r="B2" t="str">
            <v>MUNICIPIO DE PALMIRA</v>
          </cell>
        </row>
        <row r="5">
          <cell r="B5" t="str">
            <v>891.380.033-5</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HICULO INMOVILIZADOS"/>
      <sheetName val="RELACION SOAT"/>
      <sheetName val="FORMA DE PAGO"/>
      <sheetName val="GR ADTIVO"/>
      <sheetName val="REL ASEG"/>
      <sheetName val="ACCIDENTES PERS."/>
      <sheetName val="REL ASEG APC"/>
      <sheetName val="Stros  GRALES (2011) Y GR"/>
      <sheetName val="Hoja1"/>
      <sheetName val="SINIESTROS APE"/>
      <sheetName val="stro grales a mayo 2012"/>
    </sheetNames>
    <sheetDataSet>
      <sheetData sheetId="0" refreshError="1"/>
      <sheetData sheetId="1" refreshError="1"/>
      <sheetData sheetId="2" refreshError="1"/>
      <sheetData sheetId="3" refreshError="1"/>
      <sheetData sheetId="4" refreshError="1"/>
      <sheetData sheetId="5" refreshError="1">
        <row r="2">
          <cell r="B2" t="str">
            <v>MUNICIPIO DE PALMIRA</v>
          </cell>
        </row>
        <row r="5">
          <cell r="B5" t="str">
            <v>891.380.033-5</v>
          </cell>
        </row>
      </sheetData>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UENTA"/>
      <sheetName val="VALIDACIONES"/>
      <sheetName val="RESUMEN VALORES ASEGURABLES"/>
      <sheetName val="PYG"/>
      <sheetName val="Formato Financiero"/>
      <sheetName val="DETALLE SINIESTROS"/>
      <sheetName val="Cond. AP"/>
      <sheetName val="Tabla desmembracion AP"/>
      <sheetName val="Listado funcionarios"/>
      <sheetName val="ACCIDENTES PERS."/>
      <sheetName val="resumen"/>
      <sheetName val="SINIESTRALIDAD"/>
    </sheetNames>
    <sheetDataSet>
      <sheetData sheetId="0"/>
      <sheetData sheetId="1"/>
      <sheetData sheetId="2"/>
      <sheetData sheetId="3">
        <row r="6">
          <cell r="B6">
            <v>7056000</v>
          </cell>
        </row>
      </sheetData>
      <sheetData sheetId="4"/>
      <sheetData sheetId="5"/>
      <sheetData sheetId="6"/>
      <sheetData sheetId="7"/>
      <sheetData sheetId="8"/>
      <sheetData sheetId="9">
        <row r="11">
          <cell r="D11" t="str">
            <v>$882,000,000 ($18,000,000 c/u)</v>
          </cell>
        </row>
      </sheetData>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UENTA"/>
      <sheetName val="informacion"/>
      <sheetName val="ASEGURADOS"/>
      <sheetName val="VALIDACIONES"/>
      <sheetName val="VALORES ASEGURADOS"/>
      <sheetName val="COND BÁSICAS"/>
      <sheetName val="DETALLE SINIESTROS"/>
      <sheetName val="Listado funcionarios"/>
      <sheetName val="GRUPO VIDA OBREROS"/>
      <sheetName val="RESUMEN ECONOMICO VIDA"/>
      <sheetName val="PYG"/>
      <sheetName val="RESUMEN"/>
    </sheetNames>
    <sheetDataSet>
      <sheetData sheetId="0"/>
      <sheetData sheetId="1"/>
      <sheetData sheetId="2"/>
      <sheetData sheetId="3"/>
      <sheetData sheetId="4"/>
      <sheetData sheetId="5"/>
      <sheetData sheetId="6"/>
      <sheetData sheetId="7"/>
      <sheetData sheetId="8"/>
      <sheetData sheetId="9">
        <row r="5">
          <cell r="D5">
            <v>7</v>
          </cell>
          <cell r="F5">
            <v>6021764.3835616438</v>
          </cell>
        </row>
      </sheetData>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 RIESGO DANO MATERIAL "/>
      <sheetName val="VEHICULO INMOVILIZADOS"/>
      <sheetName val="EQUIPO Y MAQUINARIA"/>
      <sheetName val="RCE "/>
      <sheetName val="MANEJO "/>
      <sheetName val="AUTOS "/>
      <sheetName val="RELACION AUTOS"/>
      <sheetName val="RELACION SOAT"/>
      <sheetName val="FORMA DE PAGO"/>
      <sheetName val="INFIDELIDAD Y RIESGOS FINANCI"/>
      <sheetName val="GRUPO VIDA FUNCIONARIOS"/>
      <sheetName val="REL ASEG  (2)"/>
      <sheetName val="GRUPO VIDA OBREROS"/>
      <sheetName val="REL ASEG "/>
      <sheetName val="ACCIDENTES PERS."/>
      <sheetName val="AP ESCOLARES "/>
      <sheetName val="SOAT"/>
      <sheetName val="SERVIDORES PUBLICOS"/>
    </sheetNames>
    <sheetDataSet>
      <sheetData sheetId="0"/>
      <sheetData sheetId="1"/>
      <sheetData sheetId="2"/>
      <sheetData sheetId="3"/>
      <sheetData sheetId="4"/>
      <sheetData sheetId="5"/>
      <sheetData sheetId="6"/>
      <sheetData sheetId="7"/>
      <sheetData sheetId="8"/>
      <sheetData sheetId="9"/>
      <sheetData sheetId="10"/>
      <sheetData sheetId="11">
        <row r="471">
          <cell r="G471">
            <v>9300000000</v>
          </cell>
        </row>
        <row r="472">
          <cell r="G472">
            <v>1023000000</v>
          </cell>
        </row>
      </sheetData>
      <sheetData sheetId="12"/>
      <sheetData sheetId="13"/>
      <sheetData sheetId="14"/>
      <sheetData sheetId="15"/>
      <sheetData sheetId="16"/>
      <sheetData sheetId="1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UENTA"/>
      <sheetName val="informacion"/>
      <sheetName val="ASEGURADOS"/>
      <sheetName val="VALIDACIONES"/>
      <sheetName val="VALORES ASEGURADOS"/>
      <sheetName val="COND BÁSICAS"/>
      <sheetName val="DETALLE SINIESTROS"/>
      <sheetName val="Listado funcionarios"/>
      <sheetName val="GRUPO VIDA FUNCIONARIOS "/>
      <sheetName val="RESUMEN ECONOMICO VIDA"/>
      <sheetName val="PYG"/>
      <sheetName val="RESUMEN"/>
    </sheetNames>
    <sheetDataSet>
      <sheetData sheetId="0"/>
      <sheetData sheetId="1"/>
      <sheetData sheetId="2"/>
      <sheetData sheetId="3"/>
      <sheetData sheetId="4"/>
      <sheetData sheetId="5"/>
      <sheetData sheetId="6"/>
      <sheetData sheetId="7"/>
      <sheetData sheetId="8"/>
      <sheetData sheetId="9">
        <row r="5">
          <cell r="D5">
            <v>4.5</v>
          </cell>
          <cell r="F5">
            <v>40818082.191780828</v>
          </cell>
        </row>
      </sheetData>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002060"/>
  </sheetPr>
  <dimension ref="A1:IV165"/>
  <sheetViews>
    <sheetView topLeftCell="A59" zoomScale="80" zoomScaleNormal="80" zoomScaleSheetLayoutView="98" workbookViewId="0">
      <selection activeCell="A8" sqref="A8:B8"/>
    </sheetView>
  </sheetViews>
  <sheetFormatPr baseColWidth="10" defaultColWidth="34.5" defaultRowHeight="13" x14ac:dyDescent="0.15"/>
  <cols>
    <col min="1" max="1" width="4.6640625" style="132" customWidth="1"/>
    <col min="2" max="2" width="54.5" style="72" bestFit="1" customWidth="1"/>
    <col min="3" max="3" width="78" style="72" customWidth="1"/>
    <col min="4" max="4" width="23.5" style="72" customWidth="1"/>
    <col min="5" max="5" width="17.5" style="72" customWidth="1"/>
    <col min="6" max="6" width="45.6640625" style="132" customWidth="1"/>
    <col min="7" max="16384" width="34.5" style="132"/>
  </cols>
  <sheetData>
    <row r="1" spans="1:7" ht="27" customHeight="1" thickBot="1" x14ac:dyDescent="0.2">
      <c r="A1" s="999" t="s">
        <v>2114</v>
      </c>
      <c r="B1" s="1000"/>
      <c r="C1" s="1000"/>
      <c r="D1" s="1000"/>
      <c r="E1" s="1001"/>
    </row>
    <row r="2" spans="1:7" ht="31.5" customHeight="1" x14ac:dyDescent="0.15">
      <c r="A2" s="1005" t="s">
        <v>5</v>
      </c>
      <c r="B2" s="1006"/>
      <c r="C2" s="1013" t="s">
        <v>2105</v>
      </c>
      <c r="D2" s="1014"/>
      <c r="E2" s="1015"/>
    </row>
    <row r="3" spans="1:7" ht="30" customHeight="1" x14ac:dyDescent="0.15">
      <c r="A3" s="1007" t="s">
        <v>6</v>
      </c>
      <c r="B3" s="1008"/>
      <c r="C3" s="961" t="str">
        <f>+C2</f>
        <v>INSTITUTO PARA LA INVESTIGACION Y PRESERVACION DEL PATRIMONIO CULTURAL Y NATURAL DEL VALLE DEL CAUCA - INCIVA</v>
      </c>
      <c r="D3" s="962"/>
      <c r="E3" s="963"/>
      <c r="G3" s="452"/>
    </row>
    <row r="4" spans="1:7" s="453" customFormat="1" ht="31.5" customHeight="1" x14ac:dyDescent="0.15">
      <c r="A4" s="1007" t="s">
        <v>7</v>
      </c>
      <c r="B4" s="1008"/>
      <c r="C4" s="961" t="str">
        <f>+C2</f>
        <v>INSTITUTO PARA LA INVESTIGACION Y PRESERVACION DEL PATRIMONIO CULTURAL Y NATURAL DEL VALLE DEL CAUCA - INCIVA</v>
      </c>
      <c r="D4" s="962"/>
      <c r="E4" s="963"/>
      <c r="G4" s="454"/>
    </row>
    <row r="5" spans="1:7" s="453" customFormat="1" ht="21" customHeight="1" x14ac:dyDescent="0.15">
      <c r="A5" s="1007" t="s">
        <v>8</v>
      </c>
      <c r="B5" s="1008"/>
      <c r="C5" s="964" t="s">
        <v>2098</v>
      </c>
      <c r="D5" s="965"/>
      <c r="E5" s="966"/>
    </row>
    <row r="6" spans="1:7" ht="15.75" customHeight="1" x14ac:dyDescent="0.15">
      <c r="A6" s="1009" t="s">
        <v>9</v>
      </c>
      <c r="B6" s="1010"/>
      <c r="C6" s="1016" t="s">
        <v>124</v>
      </c>
      <c r="D6" s="1017"/>
      <c r="E6" s="1018"/>
    </row>
    <row r="7" spans="1:7" x14ac:dyDescent="0.15">
      <c r="A7" s="1009" t="s">
        <v>466</v>
      </c>
      <c r="B7" s="1010"/>
      <c r="C7" s="1016" t="s">
        <v>825</v>
      </c>
      <c r="D7" s="1017"/>
      <c r="E7" s="1018"/>
    </row>
    <row r="8" spans="1:7" ht="24.75" customHeight="1" thickBot="1" x14ac:dyDescent="0.2">
      <c r="A8" s="1011" t="s">
        <v>10</v>
      </c>
      <c r="B8" s="1012"/>
      <c r="C8" s="1019" t="s">
        <v>2580</v>
      </c>
      <c r="D8" s="1020"/>
      <c r="E8" s="1021"/>
      <c r="F8" s="452"/>
    </row>
    <row r="9" spans="1:7" ht="24.75" customHeight="1" thickBot="1" x14ac:dyDescent="0.2">
      <c r="A9" s="1002" t="s">
        <v>164</v>
      </c>
      <c r="B9" s="1003"/>
      <c r="C9" s="1003"/>
      <c r="D9" s="1003"/>
      <c r="E9" s="1004"/>
      <c r="F9" s="455"/>
    </row>
    <row r="10" spans="1:7" ht="14" thickBot="1" x14ac:dyDescent="0.2">
      <c r="A10" s="955" t="s">
        <v>11</v>
      </c>
      <c r="B10" s="956"/>
      <c r="C10" s="514" t="s">
        <v>12</v>
      </c>
      <c r="D10" s="514" t="s">
        <v>15</v>
      </c>
      <c r="E10" s="515" t="s">
        <v>77</v>
      </c>
      <c r="F10" s="456"/>
    </row>
    <row r="11" spans="1:7" ht="100.5" customHeight="1" x14ac:dyDescent="0.15">
      <c r="A11" s="434"/>
      <c r="B11" s="511" t="s">
        <v>2106</v>
      </c>
      <c r="C11" s="512">
        <v>10106538861.705002</v>
      </c>
      <c r="D11" s="787"/>
      <c r="E11" s="513"/>
    </row>
    <row r="12" spans="1:7" ht="32.25" customHeight="1" x14ac:dyDescent="0.15">
      <c r="A12" s="434"/>
      <c r="B12" s="448" t="s">
        <v>2031</v>
      </c>
      <c r="C12" s="449">
        <v>735021007.34700012</v>
      </c>
      <c r="D12" s="787"/>
      <c r="E12" s="477"/>
    </row>
    <row r="13" spans="1:7" ht="59.25" customHeight="1" x14ac:dyDescent="0.15">
      <c r="A13" s="434"/>
      <c r="B13" s="448" t="s">
        <v>2107</v>
      </c>
      <c r="C13" s="449">
        <v>692184313.92000008</v>
      </c>
      <c r="D13" s="787"/>
      <c r="E13" s="477"/>
    </row>
    <row r="14" spans="1:7" ht="108.75" customHeight="1" x14ac:dyDescent="0.15">
      <c r="A14" s="434"/>
      <c r="B14" s="450" t="s">
        <v>2108</v>
      </c>
      <c r="C14" s="449">
        <v>356907536.86500007</v>
      </c>
      <c r="D14" s="787"/>
      <c r="E14" s="477"/>
    </row>
    <row r="15" spans="1:7" ht="33.75" customHeight="1" x14ac:dyDescent="0.15">
      <c r="A15" s="434"/>
      <c r="B15" s="450" t="s">
        <v>2032</v>
      </c>
      <c r="C15" s="451">
        <v>57720000.000000007</v>
      </c>
      <c r="D15" s="788"/>
      <c r="E15" s="477"/>
    </row>
    <row r="16" spans="1:7" ht="66" customHeight="1" x14ac:dyDescent="0.15">
      <c r="A16" s="434"/>
      <c r="B16" s="450" t="s">
        <v>2099</v>
      </c>
      <c r="C16" s="449">
        <v>904516682.78400016</v>
      </c>
      <c r="D16" s="788"/>
      <c r="E16" s="477"/>
    </row>
    <row r="17" spans="1:6" ht="30.75" customHeight="1" x14ac:dyDescent="0.15">
      <c r="A17" s="434"/>
      <c r="B17" s="450" t="s">
        <v>2100</v>
      </c>
      <c r="C17" s="449">
        <v>107104781.78400002</v>
      </c>
      <c r="D17" s="788"/>
      <c r="E17" s="477"/>
    </row>
    <row r="18" spans="1:6" ht="77.25" customHeight="1" x14ac:dyDescent="0.15">
      <c r="A18" s="434"/>
      <c r="B18" s="448" t="s">
        <v>2101</v>
      </c>
      <c r="C18" s="462">
        <v>749904313.92000008</v>
      </c>
      <c r="D18" s="445"/>
      <c r="E18" s="477"/>
    </row>
    <row r="19" spans="1:6" ht="29.25" customHeight="1" x14ac:dyDescent="0.15">
      <c r="A19" s="434"/>
      <c r="B19" s="440" t="s">
        <v>74</v>
      </c>
      <c r="C19" s="442">
        <v>12959993184.405003</v>
      </c>
      <c r="D19" s="442"/>
      <c r="E19" s="478"/>
      <c r="F19" s="457"/>
    </row>
    <row r="20" spans="1:6" ht="27" customHeight="1" x14ac:dyDescent="0.15">
      <c r="A20" s="434"/>
      <c r="B20" s="441" t="s">
        <v>2113</v>
      </c>
      <c r="C20" s="443">
        <v>1290227318.4405003</v>
      </c>
      <c r="D20" s="443"/>
      <c r="E20" s="478"/>
      <c r="F20" s="458"/>
    </row>
    <row r="21" spans="1:6" ht="24.75" customHeight="1" x14ac:dyDescent="0.15">
      <c r="A21" s="434"/>
      <c r="B21" s="518" t="s">
        <v>76</v>
      </c>
      <c r="C21" s="519">
        <v>14250220502.845503</v>
      </c>
      <c r="D21" s="519"/>
      <c r="E21" s="520"/>
      <c r="F21" s="459"/>
    </row>
    <row r="22" spans="1:6" ht="24.75" customHeight="1" x14ac:dyDescent="0.15">
      <c r="A22" s="434"/>
      <c r="B22" s="432" t="s">
        <v>77</v>
      </c>
      <c r="C22" s="433"/>
      <c r="D22" s="444"/>
      <c r="E22" s="479"/>
    </row>
    <row r="23" spans="1:6" ht="17.25" customHeight="1" x14ac:dyDescent="0.15">
      <c r="A23" s="434"/>
      <c r="B23" s="432" t="s">
        <v>75</v>
      </c>
      <c r="C23" s="957"/>
      <c r="D23" s="957"/>
      <c r="E23" s="480"/>
    </row>
    <row r="24" spans="1:6" ht="24" customHeight="1" thickBot="1" x14ac:dyDescent="0.2">
      <c r="A24" s="434"/>
      <c r="B24" s="463" t="s">
        <v>76</v>
      </c>
      <c r="C24" s="957"/>
      <c r="D24" s="957"/>
      <c r="E24" s="480"/>
    </row>
    <row r="25" spans="1:6" ht="47.25" customHeight="1" thickBot="1" x14ac:dyDescent="0.2">
      <c r="A25" s="915" t="s">
        <v>134</v>
      </c>
      <c r="B25" s="975"/>
      <c r="C25" s="986" t="s">
        <v>543</v>
      </c>
      <c r="D25" s="986"/>
      <c r="E25" s="987"/>
    </row>
    <row r="26" spans="1:6" ht="27.75" customHeight="1" thickBot="1" x14ac:dyDescent="0.2">
      <c r="A26" s="972" t="s">
        <v>142</v>
      </c>
      <c r="B26" s="973"/>
      <c r="C26" s="973"/>
      <c r="D26" s="973"/>
      <c r="E26" s="974"/>
    </row>
    <row r="27" spans="1:6" ht="15" thickBot="1" x14ac:dyDescent="0.2">
      <c r="A27" s="994"/>
      <c r="B27" s="991" t="s">
        <v>2145</v>
      </c>
      <c r="C27" s="992"/>
      <c r="D27" s="992"/>
      <c r="E27" s="993"/>
    </row>
    <row r="28" spans="1:6" ht="234" customHeight="1" thickBot="1" x14ac:dyDescent="0.2">
      <c r="A28" s="994"/>
      <c r="B28" s="988" t="s">
        <v>2146</v>
      </c>
      <c r="C28" s="989"/>
      <c r="D28" s="989"/>
      <c r="E28" s="990"/>
    </row>
    <row r="29" spans="1:6" ht="33" customHeight="1" thickBot="1" x14ac:dyDescent="0.2">
      <c r="A29" s="1031" t="s">
        <v>544</v>
      </c>
      <c r="B29" s="1032"/>
      <c r="C29" s="1032"/>
      <c r="D29" s="1032"/>
      <c r="E29" s="1033"/>
    </row>
    <row r="30" spans="1:6" ht="204" customHeight="1" thickBot="1" x14ac:dyDescent="0.2">
      <c r="A30" s="434"/>
      <c r="B30" s="958" t="s">
        <v>2047</v>
      </c>
      <c r="C30" s="959"/>
      <c r="D30" s="959"/>
      <c r="E30" s="960"/>
    </row>
    <row r="31" spans="1:6" ht="21" customHeight="1" thickBot="1" x14ac:dyDescent="0.2">
      <c r="A31" s="976" t="s">
        <v>45</v>
      </c>
      <c r="B31" s="977"/>
      <c r="C31" s="967" t="s">
        <v>2033</v>
      </c>
      <c r="D31" s="968"/>
      <c r="E31" s="969"/>
    </row>
    <row r="32" spans="1:6" ht="21" customHeight="1" thickBot="1" x14ac:dyDescent="0.2">
      <c r="A32" s="978" t="s">
        <v>135</v>
      </c>
      <c r="B32" s="979"/>
      <c r="C32" s="979"/>
      <c r="D32" s="979"/>
      <c r="E32" s="980"/>
    </row>
    <row r="33" spans="1:9" ht="21" customHeight="1" x14ac:dyDescent="0.15">
      <c r="A33" s="434"/>
      <c r="B33" s="471" t="s">
        <v>114</v>
      </c>
      <c r="C33" s="995">
        <v>1</v>
      </c>
      <c r="D33" s="995"/>
      <c r="E33" s="996"/>
    </row>
    <row r="34" spans="1:9" ht="28" x14ac:dyDescent="0.15">
      <c r="A34" s="434"/>
      <c r="B34" s="465" t="s">
        <v>2034</v>
      </c>
      <c r="C34" s="997">
        <v>1</v>
      </c>
      <c r="D34" s="997"/>
      <c r="E34" s="998"/>
    </row>
    <row r="35" spans="1:9" ht="20.25" customHeight="1" x14ac:dyDescent="0.15">
      <c r="A35" s="434"/>
      <c r="B35" s="464" t="s">
        <v>16</v>
      </c>
      <c r="C35" s="970">
        <f>C14</f>
        <v>356907536.86500007</v>
      </c>
      <c r="D35" s="970"/>
      <c r="E35" s="971"/>
    </row>
    <row r="36" spans="1:9" ht="20.25" customHeight="1" x14ac:dyDescent="0.15">
      <c r="A36" s="434"/>
      <c r="B36" s="464" t="s">
        <v>84</v>
      </c>
      <c r="C36" s="970">
        <f>C18</f>
        <v>749904313.92000008</v>
      </c>
      <c r="D36" s="970"/>
      <c r="E36" s="971"/>
    </row>
    <row r="37" spans="1:9" ht="21" customHeight="1" thickBot="1" x14ac:dyDescent="0.2">
      <c r="A37" s="434"/>
      <c r="B37" s="464" t="s">
        <v>116</v>
      </c>
      <c r="C37" s="970">
        <f>C15</f>
        <v>57720000.000000007</v>
      </c>
      <c r="D37" s="970"/>
      <c r="E37" s="971"/>
    </row>
    <row r="38" spans="1:9" s="460" customFormat="1" ht="18" customHeight="1" thickBot="1" x14ac:dyDescent="0.2">
      <c r="A38" s="945" t="s">
        <v>138</v>
      </c>
      <c r="B38" s="949"/>
      <c r="C38" s="949"/>
      <c r="D38" s="949"/>
      <c r="E38" s="950"/>
    </row>
    <row r="39" spans="1:9" s="460" customFormat="1" ht="176.25" customHeight="1" thickBot="1" x14ac:dyDescent="0.2">
      <c r="A39" s="469">
        <v>1</v>
      </c>
      <c r="B39" s="470" t="s">
        <v>2147</v>
      </c>
      <c r="C39" s="1024" t="s">
        <v>2148</v>
      </c>
      <c r="D39" s="1024"/>
      <c r="E39" s="1025"/>
      <c r="F39" s="1022"/>
      <c r="G39" s="1023"/>
      <c r="H39" s="1023"/>
      <c r="I39" s="1023"/>
    </row>
    <row r="40" spans="1:9" s="460" customFormat="1" ht="85.5" customHeight="1" thickBot="1" x14ac:dyDescent="0.2">
      <c r="A40" s="469">
        <v>3</v>
      </c>
      <c r="B40" s="475" t="s">
        <v>2149</v>
      </c>
      <c r="C40" s="1026" t="s">
        <v>2150</v>
      </c>
      <c r="D40" s="1027"/>
      <c r="E40" s="1028"/>
    </row>
    <row r="41" spans="1:9" s="460" customFormat="1" ht="65.25" customHeight="1" thickBot="1" x14ac:dyDescent="0.2">
      <c r="A41" s="466">
        <v>4</v>
      </c>
      <c r="B41" s="516" t="s">
        <v>635</v>
      </c>
      <c r="C41" s="1029" t="s">
        <v>2151</v>
      </c>
      <c r="D41" s="1029"/>
      <c r="E41" s="1030"/>
    </row>
    <row r="42" spans="1:9" s="460" customFormat="1" ht="183.75" customHeight="1" thickBot="1" x14ac:dyDescent="0.2">
      <c r="A42" s="469">
        <v>5</v>
      </c>
      <c r="B42" s="470" t="s">
        <v>2161</v>
      </c>
      <c r="C42" s="1024" t="s">
        <v>2160</v>
      </c>
      <c r="D42" s="1024"/>
      <c r="E42" s="1025"/>
    </row>
    <row r="43" spans="1:9" s="460" customFormat="1" ht="34.5" customHeight="1" thickBot="1" x14ac:dyDescent="0.2">
      <c r="A43" s="472">
        <v>6</v>
      </c>
      <c r="B43" s="910" t="s">
        <v>2083</v>
      </c>
      <c r="C43" s="911"/>
      <c r="D43" s="911"/>
      <c r="E43" s="912"/>
    </row>
    <row r="44" spans="1:9" s="460" customFormat="1" ht="65.25" customHeight="1" thickBot="1" x14ac:dyDescent="0.2">
      <c r="A44" s="469">
        <v>7</v>
      </c>
      <c r="B44" s="475" t="s">
        <v>2153</v>
      </c>
      <c r="C44" s="899" t="s">
        <v>2152</v>
      </c>
      <c r="D44" s="899"/>
      <c r="E44" s="900"/>
    </row>
    <row r="45" spans="1:9" ht="48.75" customHeight="1" thickBot="1" x14ac:dyDescent="0.2">
      <c r="A45" s="474">
        <v>8</v>
      </c>
      <c r="B45" s="476" t="s">
        <v>2155</v>
      </c>
      <c r="C45" s="1034" t="s">
        <v>2154</v>
      </c>
      <c r="D45" s="1035"/>
      <c r="E45" s="1036"/>
    </row>
    <row r="46" spans="1:9" s="460" customFormat="1" ht="33.75" customHeight="1" thickBot="1" x14ac:dyDescent="0.2">
      <c r="A46" s="469">
        <v>9</v>
      </c>
      <c r="B46" s="475" t="s">
        <v>2157</v>
      </c>
      <c r="C46" s="899" t="s">
        <v>2156</v>
      </c>
      <c r="D46" s="899"/>
      <c r="E46" s="900"/>
    </row>
    <row r="47" spans="1:9" s="460" customFormat="1" ht="33.75" customHeight="1" thickBot="1" x14ac:dyDescent="0.2">
      <c r="A47" s="469">
        <v>10</v>
      </c>
      <c r="B47" s="475" t="s">
        <v>2159</v>
      </c>
      <c r="C47" s="899" t="s">
        <v>2158</v>
      </c>
      <c r="D47" s="899"/>
      <c r="E47" s="900"/>
    </row>
    <row r="48" spans="1:9" s="460" customFormat="1" ht="34.5" customHeight="1" thickBot="1" x14ac:dyDescent="0.2">
      <c r="A48" s="473">
        <v>11</v>
      </c>
      <c r="B48" s="981" t="s">
        <v>127</v>
      </c>
      <c r="C48" s="982"/>
      <c r="D48" s="982"/>
      <c r="E48" s="983"/>
    </row>
    <row r="49" spans="1:256" s="460" customFormat="1" ht="34.5" customHeight="1" thickBot="1" x14ac:dyDescent="0.2">
      <c r="A49" s="473">
        <v>12</v>
      </c>
      <c r="B49" s="981" t="s">
        <v>139</v>
      </c>
      <c r="C49" s="982"/>
      <c r="D49" s="982"/>
      <c r="E49" s="983"/>
    </row>
    <row r="50" spans="1:256" s="460" customFormat="1" ht="48.75" customHeight="1" thickBot="1" x14ac:dyDescent="0.2">
      <c r="A50" s="473">
        <v>13</v>
      </c>
      <c r="B50" s="981" t="s">
        <v>2025</v>
      </c>
      <c r="C50" s="982"/>
      <c r="D50" s="982"/>
      <c r="E50" s="983"/>
    </row>
    <row r="51" spans="1:256" s="460" customFormat="1" ht="76.5" customHeight="1" thickBot="1" x14ac:dyDescent="0.2">
      <c r="A51" s="469">
        <v>14</v>
      </c>
      <c r="B51" s="475" t="s">
        <v>2165</v>
      </c>
      <c r="C51" s="899" t="s">
        <v>2163</v>
      </c>
      <c r="D51" s="899"/>
      <c r="E51" s="900"/>
    </row>
    <row r="52" spans="1:256" s="460" customFormat="1" ht="34.5" customHeight="1" thickBot="1" x14ac:dyDescent="0.2">
      <c r="A52" s="467">
        <v>15</v>
      </c>
      <c r="B52" s="476" t="s">
        <v>2167</v>
      </c>
      <c r="C52" s="984" t="s">
        <v>2166</v>
      </c>
      <c r="D52" s="984"/>
      <c r="E52" s="985"/>
    </row>
    <row r="53" spans="1:256" s="460" customFormat="1" ht="34.5" customHeight="1" thickBot="1" x14ac:dyDescent="0.2">
      <c r="A53" s="517">
        <v>16</v>
      </c>
      <c r="B53" s="939" t="s">
        <v>2102</v>
      </c>
      <c r="C53" s="940"/>
      <c r="D53" s="940"/>
      <c r="E53" s="941"/>
    </row>
    <row r="54" spans="1:256" s="627" customFormat="1" ht="16.5" customHeight="1" thickBot="1" x14ac:dyDescent="0.2">
      <c r="A54" s="942" t="s">
        <v>143</v>
      </c>
      <c r="B54" s="943"/>
      <c r="C54" s="943"/>
      <c r="D54" s="943"/>
      <c r="E54" s="944"/>
    </row>
    <row r="55" spans="1:256" s="627" customFormat="1" ht="16.5" customHeight="1" x14ac:dyDescent="0.15">
      <c r="A55" s="945" t="s">
        <v>85</v>
      </c>
      <c r="B55" s="946"/>
      <c r="C55" s="946"/>
      <c r="D55" s="946"/>
      <c r="E55" s="947"/>
    </row>
    <row r="56" spans="1:256" s="627" customFormat="1" ht="29.25" customHeight="1" thickBot="1" x14ac:dyDescent="0.2">
      <c r="A56" s="948"/>
      <c r="B56" s="949"/>
      <c r="C56" s="949"/>
      <c r="D56" s="949"/>
      <c r="E56" s="950"/>
    </row>
    <row r="57" spans="1:256" s="627" customFormat="1" ht="60" customHeight="1" thickBot="1" x14ac:dyDescent="0.2">
      <c r="A57" s="628">
        <v>17</v>
      </c>
      <c r="B57" s="475" t="s">
        <v>2168</v>
      </c>
      <c r="C57" s="951" t="s">
        <v>2169</v>
      </c>
      <c r="D57" s="951"/>
      <c r="E57" s="952"/>
    </row>
    <row r="58" spans="1:256" s="627" customFormat="1" ht="45" customHeight="1" thickBot="1" x14ac:dyDescent="0.2">
      <c r="A58" s="628">
        <v>18</v>
      </c>
      <c r="B58" s="475" t="s">
        <v>2170</v>
      </c>
      <c r="C58" s="953" t="s">
        <v>2171</v>
      </c>
      <c r="D58" s="953"/>
      <c r="E58" s="954"/>
    </row>
    <row r="59" spans="1:256" s="627" customFormat="1" ht="90.75" customHeight="1" thickBot="1" x14ac:dyDescent="0.2">
      <c r="A59" s="628">
        <v>19</v>
      </c>
      <c r="B59" s="475" t="s">
        <v>2172</v>
      </c>
      <c r="C59" s="899" t="s">
        <v>2173</v>
      </c>
      <c r="D59" s="899"/>
      <c r="E59" s="900"/>
    </row>
    <row r="60" spans="1:256" s="627" customFormat="1" ht="15" thickBot="1" x14ac:dyDescent="0.2">
      <c r="A60" s="628">
        <v>20</v>
      </c>
      <c r="B60" s="475" t="s">
        <v>2174</v>
      </c>
      <c r="C60" s="951" t="s">
        <v>2175</v>
      </c>
      <c r="D60" s="951"/>
      <c r="E60" s="952"/>
    </row>
    <row r="61" spans="1:256" s="627" customFormat="1" ht="57" customHeight="1" thickBot="1" x14ac:dyDescent="0.2">
      <c r="A61" s="628">
        <v>21</v>
      </c>
      <c r="B61" s="475" t="s">
        <v>2176</v>
      </c>
      <c r="C61" s="918" t="s">
        <v>2177</v>
      </c>
      <c r="D61" s="918"/>
      <c r="E61" s="919"/>
    </row>
    <row r="62" spans="1:256" s="627" customFormat="1" ht="45" customHeight="1" thickBot="1" x14ac:dyDescent="0.2">
      <c r="A62" s="628">
        <v>22</v>
      </c>
      <c r="B62" s="475" t="s">
        <v>2178</v>
      </c>
      <c r="C62" s="918" t="s">
        <v>2179</v>
      </c>
      <c r="D62" s="918"/>
      <c r="E62" s="919"/>
      <c r="H62" s="1037"/>
      <c r="I62" s="1037"/>
      <c r="J62" s="1037"/>
      <c r="K62" s="629"/>
      <c r="L62" s="521"/>
      <c r="M62" s="1037"/>
      <c r="N62" s="1037"/>
      <c r="O62" s="1037"/>
      <c r="P62" s="629"/>
      <c r="Q62" s="521"/>
      <c r="R62" s="1037"/>
      <c r="S62" s="1037"/>
      <c r="T62" s="1037"/>
      <c r="U62" s="629"/>
      <c r="V62" s="521"/>
      <c r="W62" s="1037"/>
      <c r="X62" s="1037"/>
      <c r="Y62" s="1037"/>
      <c r="Z62" s="629"/>
      <c r="AA62" s="521"/>
      <c r="AB62" s="1037"/>
      <c r="AC62" s="1037"/>
      <c r="AD62" s="1037"/>
      <c r="AE62" s="629"/>
      <c r="AF62" s="521"/>
      <c r="AG62" s="1037"/>
      <c r="AH62" s="1037"/>
      <c r="AI62" s="1037"/>
      <c r="AJ62" s="629"/>
      <c r="AK62" s="521"/>
      <c r="AL62" s="1037"/>
      <c r="AM62" s="1037"/>
      <c r="AN62" s="1037"/>
      <c r="AO62" s="629"/>
      <c r="AP62" s="521"/>
      <c r="AQ62" s="1037"/>
      <c r="AR62" s="1037"/>
      <c r="AS62" s="1037"/>
      <c r="AT62" s="629"/>
      <c r="AU62" s="521"/>
      <c r="AV62" s="1037"/>
      <c r="AW62" s="1037"/>
      <c r="AX62" s="1037"/>
      <c r="AY62" s="629"/>
      <c r="AZ62" s="521"/>
      <c r="BA62" s="1037"/>
      <c r="BB62" s="1037"/>
      <c r="BC62" s="1037"/>
      <c r="BD62" s="629"/>
      <c r="BE62" s="521"/>
      <c r="BF62" s="1037"/>
      <c r="BG62" s="1037"/>
      <c r="BH62" s="1037"/>
      <c r="BI62" s="629"/>
      <c r="BJ62" s="521"/>
      <c r="BK62" s="1037"/>
      <c r="BL62" s="1037"/>
      <c r="BM62" s="1037"/>
      <c r="BN62" s="629"/>
      <c r="BO62" s="521"/>
      <c r="BP62" s="1037"/>
      <c r="BQ62" s="1037"/>
      <c r="BR62" s="1037"/>
      <c r="BS62" s="629"/>
      <c r="BT62" s="521"/>
      <c r="BU62" s="1037"/>
      <c r="BV62" s="1037"/>
      <c r="BW62" s="1037"/>
      <c r="BX62" s="629"/>
      <c r="BY62" s="521"/>
      <c r="BZ62" s="1037"/>
      <c r="CA62" s="1037"/>
      <c r="CB62" s="1037"/>
      <c r="CC62" s="629"/>
      <c r="CD62" s="521"/>
      <c r="CE62" s="1037"/>
      <c r="CF62" s="1037"/>
      <c r="CG62" s="1037"/>
      <c r="CH62" s="629"/>
      <c r="CI62" s="521"/>
      <c r="CJ62" s="1037"/>
      <c r="CK62" s="1037"/>
      <c r="CL62" s="1037"/>
      <c r="CM62" s="629"/>
      <c r="CN62" s="521"/>
      <c r="CO62" s="1037"/>
      <c r="CP62" s="1037"/>
      <c r="CQ62" s="1037"/>
      <c r="CR62" s="629"/>
      <c r="CS62" s="521"/>
      <c r="CT62" s="1037"/>
      <c r="CU62" s="1037"/>
      <c r="CV62" s="1037"/>
      <c r="CW62" s="629"/>
      <c r="CX62" s="521"/>
      <c r="CY62" s="1037"/>
      <c r="CZ62" s="1037"/>
      <c r="DA62" s="1037"/>
      <c r="DB62" s="629"/>
      <c r="DC62" s="521"/>
      <c r="DD62" s="1037"/>
      <c r="DE62" s="1037"/>
      <c r="DF62" s="1037"/>
      <c r="DG62" s="629"/>
      <c r="DH62" s="521"/>
      <c r="DI62" s="1037"/>
      <c r="DJ62" s="1037"/>
      <c r="DK62" s="1037"/>
      <c r="DL62" s="629"/>
      <c r="DM62" s="521"/>
      <c r="DN62" s="1037"/>
      <c r="DO62" s="1037"/>
      <c r="DP62" s="1037"/>
      <c r="DQ62" s="629"/>
      <c r="DR62" s="521"/>
      <c r="DS62" s="1037"/>
      <c r="DT62" s="1037"/>
      <c r="DU62" s="1037"/>
      <c r="DV62" s="629"/>
      <c r="DW62" s="521"/>
      <c r="DX62" s="1037"/>
      <c r="DY62" s="1037"/>
      <c r="DZ62" s="1037"/>
      <c r="EA62" s="629"/>
      <c r="EB62" s="521"/>
      <c r="EC62" s="1037"/>
      <c r="ED62" s="1037"/>
      <c r="EE62" s="1037"/>
      <c r="EF62" s="629"/>
      <c r="EG62" s="521"/>
      <c r="EH62" s="1037"/>
      <c r="EI62" s="1037"/>
      <c r="EJ62" s="1037"/>
      <c r="EK62" s="629"/>
      <c r="EL62" s="521"/>
      <c r="EM62" s="1037"/>
      <c r="EN62" s="1037"/>
      <c r="EO62" s="1037"/>
      <c r="EP62" s="629"/>
      <c r="EQ62" s="521"/>
      <c r="ER62" s="1037"/>
      <c r="ES62" s="1037"/>
      <c r="ET62" s="1037"/>
      <c r="EU62" s="629"/>
      <c r="EV62" s="521"/>
      <c r="EW62" s="1037"/>
      <c r="EX62" s="1037"/>
      <c r="EY62" s="1037"/>
      <c r="EZ62" s="629"/>
      <c r="FA62" s="521"/>
      <c r="FB62" s="1037"/>
      <c r="FC62" s="1037"/>
      <c r="FD62" s="1037"/>
      <c r="FE62" s="629"/>
      <c r="FF62" s="521"/>
      <c r="FG62" s="1037"/>
      <c r="FH62" s="1037"/>
      <c r="FI62" s="1037"/>
      <c r="FJ62" s="629"/>
      <c r="FK62" s="521"/>
      <c r="FL62" s="1037"/>
      <c r="FM62" s="1037"/>
      <c r="FN62" s="1037"/>
      <c r="FO62" s="629"/>
      <c r="FP62" s="521"/>
      <c r="FQ62" s="1037"/>
      <c r="FR62" s="1037"/>
      <c r="FS62" s="1037"/>
      <c r="FT62" s="629"/>
      <c r="FU62" s="521"/>
      <c r="FV62" s="1037"/>
      <c r="FW62" s="1037"/>
      <c r="FX62" s="1037"/>
      <c r="FY62" s="629"/>
      <c r="FZ62" s="521"/>
      <c r="GA62" s="1037"/>
      <c r="GB62" s="1037"/>
      <c r="GC62" s="1037"/>
      <c r="GD62" s="629"/>
      <c r="GE62" s="521"/>
      <c r="GF62" s="1037"/>
      <c r="GG62" s="1037"/>
      <c r="GH62" s="1037"/>
      <c r="GI62" s="629"/>
      <c r="GJ62" s="521"/>
      <c r="GK62" s="1037"/>
      <c r="GL62" s="1037"/>
      <c r="GM62" s="1037"/>
      <c r="GN62" s="629"/>
      <c r="GO62" s="521"/>
      <c r="GP62" s="1037"/>
      <c r="GQ62" s="1037"/>
      <c r="GR62" s="1037"/>
      <c r="GS62" s="629"/>
      <c r="GT62" s="521"/>
      <c r="GU62" s="1037"/>
      <c r="GV62" s="1037"/>
      <c r="GW62" s="1037"/>
      <c r="GX62" s="629"/>
      <c r="GY62" s="521"/>
      <c r="GZ62" s="1037"/>
      <c r="HA62" s="1037"/>
      <c r="HB62" s="1037"/>
      <c r="HC62" s="629"/>
      <c r="HD62" s="521"/>
      <c r="HE62" s="1037"/>
      <c r="HF62" s="1037"/>
      <c r="HG62" s="1037"/>
      <c r="HH62" s="629"/>
      <c r="HI62" s="521"/>
      <c r="HJ62" s="1037"/>
      <c r="HK62" s="1037"/>
      <c r="HL62" s="1037"/>
      <c r="HM62" s="629"/>
      <c r="HN62" s="521"/>
      <c r="HO62" s="1037"/>
      <c r="HP62" s="1037"/>
      <c r="HQ62" s="1037"/>
      <c r="HR62" s="629"/>
      <c r="HS62" s="521"/>
      <c r="HT62" s="1037"/>
      <c r="HU62" s="1037"/>
      <c r="HV62" s="1037"/>
      <c r="HW62" s="629"/>
      <c r="HX62" s="521"/>
      <c r="HY62" s="1037"/>
      <c r="HZ62" s="1037"/>
      <c r="IA62" s="1037"/>
      <c r="IB62" s="629"/>
      <c r="IC62" s="521"/>
      <c r="ID62" s="1037"/>
      <c r="IE62" s="1037"/>
      <c r="IF62" s="1037"/>
      <c r="IG62" s="629"/>
      <c r="IH62" s="521"/>
      <c r="II62" s="1037"/>
      <c r="IJ62" s="1037"/>
      <c r="IK62" s="1037"/>
      <c r="IL62" s="629"/>
      <c r="IM62" s="521"/>
      <c r="IN62" s="1037"/>
      <c r="IO62" s="1037"/>
      <c r="IP62" s="1037"/>
      <c r="IQ62" s="629"/>
      <c r="IR62" s="521"/>
      <c r="IS62" s="1037"/>
      <c r="IT62" s="1037"/>
      <c r="IU62" s="1037"/>
      <c r="IV62" s="629"/>
    </row>
    <row r="63" spans="1:256" s="627" customFormat="1" ht="130.5" customHeight="1" thickBot="1" x14ac:dyDescent="0.2">
      <c r="A63" s="628">
        <v>23</v>
      </c>
      <c r="B63" s="475" t="s">
        <v>2180</v>
      </c>
      <c r="C63" s="918" t="s">
        <v>2181</v>
      </c>
      <c r="D63" s="918"/>
      <c r="E63" s="919"/>
    </row>
    <row r="64" spans="1:256" s="627" customFormat="1" ht="90.75" customHeight="1" thickBot="1" x14ac:dyDescent="0.2">
      <c r="A64" s="628">
        <v>24</v>
      </c>
      <c r="B64" s="475" t="s">
        <v>2182</v>
      </c>
      <c r="C64" s="899" t="s">
        <v>2183</v>
      </c>
      <c r="D64" s="899"/>
      <c r="E64" s="900"/>
    </row>
    <row r="65" spans="1:5" s="627" customFormat="1" ht="64.5" customHeight="1" thickBot="1" x14ac:dyDescent="0.2">
      <c r="A65" s="630">
        <v>25</v>
      </c>
      <c r="B65" s="516" t="s">
        <v>2184</v>
      </c>
      <c r="C65" s="1029" t="s">
        <v>2185</v>
      </c>
      <c r="D65" s="1029"/>
      <c r="E65" s="1030"/>
    </row>
    <row r="66" spans="1:5" s="627" customFormat="1" ht="50.25" customHeight="1" thickBot="1" x14ac:dyDescent="0.2">
      <c r="A66" s="628">
        <v>26</v>
      </c>
      <c r="B66" s="475" t="s">
        <v>2186</v>
      </c>
      <c r="C66" s="899" t="s">
        <v>2187</v>
      </c>
      <c r="D66" s="899"/>
      <c r="E66" s="900"/>
    </row>
    <row r="67" spans="1:5" s="627" customFormat="1" ht="54.75" customHeight="1" thickBot="1" x14ac:dyDescent="0.2">
      <c r="A67" s="628">
        <v>27</v>
      </c>
      <c r="B67" s="475" t="s">
        <v>2188</v>
      </c>
      <c r="C67" s="899" t="s">
        <v>2189</v>
      </c>
      <c r="D67" s="899"/>
      <c r="E67" s="900"/>
    </row>
    <row r="68" spans="1:5" s="627" customFormat="1" ht="50.25" customHeight="1" thickBot="1" x14ac:dyDescent="0.2">
      <c r="A68" s="628">
        <v>28</v>
      </c>
      <c r="B68" s="904" t="s">
        <v>2103</v>
      </c>
      <c r="C68" s="905"/>
      <c r="D68" s="905"/>
      <c r="E68" s="906"/>
    </row>
    <row r="69" spans="1:5" s="627" customFormat="1" ht="50.25" customHeight="1" thickBot="1" x14ac:dyDescent="0.2">
      <c r="A69" s="628">
        <v>29</v>
      </c>
      <c r="B69" s="904" t="s">
        <v>2104</v>
      </c>
      <c r="C69" s="905"/>
      <c r="D69" s="905"/>
      <c r="E69" s="906"/>
    </row>
    <row r="70" spans="1:5" s="627" customFormat="1" ht="54.75" customHeight="1" thickBot="1" x14ac:dyDescent="0.2">
      <c r="A70" s="628">
        <v>30</v>
      </c>
      <c r="B70" s="475" t="s">
        <v>2190</v>
      </c>
      <c r="C70" s="899" t="s">
        <v>2191</v>
      </c>
      <c r="D70" s="899"/>
      <c r="E70" s="900"/>
    </row>
    <row r="71" spans="1:5" s="627" customFormat="1" ht="54.75" customHeight="1" thickBot="1" x14ac:dyDescent="0.2">
      <c r="A71" s="628">
        <v>31</v>
      </c>
      <c r="B71" s="475" t="s">
        <v>2192</v>
      </c>
      <c r="C71" s="899" t="s">
        <v>2193</v>
      </c>
      <c r="D71" s="899" t="s">
        <v>825</v>
      </c>
      <c r="E71" s="900"/>
    </row>
    <row r="72" spans="1:5" s="627" customFormat="1" ht="99" customHeight="1" thickBot="1" x14ac:dyDescent="0.2">
      <c r="A72" s="628">
        <v>32</v>
      </c>
      <c r="B72" s="475" t="s">
        <v>2194</v>
      </c>
      <c r="C72" s="899" t="s">
        <v>2199</v>
      </c>
      <c r="D72" s="899"/>
      <c r="E72" s="900"/>
    </row>
    <row r="73" spans="1:5" s="627" customFormat="1" ht="59.25" customHeight="1" thickBot="1" x14ac:dyDescent="0.2">
      <c r="A73" s="628">
        <v>33</v>
      </c>
      <c r="B73" s="475" t="s">
        <v>2195</v>
      </c>
      <c r="C73" s="899" t="s">
        <v>2196</v>
      </c>
      <c r="D73" s="899"/>
      <c r="E73" s="900"/>
    </row>
    <row r="74" spans="1:5" s="627" customFormat="1" ht="54.75" customHeight="1" thickBot="1" x14ac:dyDescent="0.2">
      <c r="A74" s="628">
        <v>34</v>
      </c>
      <c r="B74" s="475" t="s">
        <v>2197</v>
      </c>
      <c r="C74" s="899" t="s">
        <v>2198</v>
      </c>
      <c r="D74" s="899"/>
      <c r="E74" s="900"/>
    </row>
    <row r="75" spans="1:5" s="627" customFormat="1" ht="132" customHeight="1" thickBot="1" x14ac:dyDescent="0.2">
      <c r="A75" s="628">
        <v>35</v>
      </c>
      <c r="B75" s="475" t="s">
        <v>2200</v>
      </c>
      <c r="C75" s="899" t="s">
        <v>2201</v>
      </c>
      <c r="D75" s="899"/>
      <c r="E75" s="900"/>
    </row>
    <row r="76" spans="1:5" s="627" customFormat="1" ht="78.75" customHeight="1" thickBot="1" x14ac:dyDescent="0.2">
      <c r="A76" s="628">
        <v>36</v>
      </c>
      <c r="B76" s="522" t="s">
        <v>2204</v>
      </c>
      <c r="C76" s="899" t="s">
        <v>2203</v>
      </c>
      <c r="D76" s="899" t="s">
        <v>825</v>
      </c>
      <c r="E76" s="900"/>
    </row>
    <row r="77" spans="1:5" s="627" customFormat="1" ht="54.75" customHeight="1" thickBot="1" x14ac:dyDescent="0.2">
      <c r="A77" s="628">
        <v>37</v>
      </c>
      <c r="B77" s="475" t="s">
        <v>2205</v>
      </c>
      <c r="C77" s="899" t="s">
        <v>2208</v>
      </c>
      <c r="D77" s="899"/>
      <c r="E77" s="900"/>
    </row>
    <row r="78" spans="1:5" s="627" customFormat="1" ht="73.5" customHeight="1" thickBot="1" x14ac:dyDescent="0.2">
      <c r="A78" s="628">
        <v>38</v>
      </c>
      <c r="B78" s="475" t="s">
        <v>2206</v>
      </c>
      <c r="C78" s="899" t="s">
        <v>2207</v>
      </c>
      <c r="D78" s="899"/>
      <c r="E78" s="900"/>
    </row>
    <row r="79" spans="1:5" s="627" customFormat="1" ht="84" customHeight="1" thickBot="1" x14ac:dyDescent="0.2">
      <c r="A79" s="628">
        <v>39</v>
      </c>
      <c r="B79" s="475" t="s">
        <v>2209</v>
      </c>
      <c r="C79" s="899" t="s">
        <v>2210</v>
      </c>
      <c r="D79" s="899"/>
      <c r="E79" s="900"/>
    </row>
    <row r="80" spans="1:5" s="627" customFormat="1" ht="83.25" customHeight="1" thickBot="1" x14ac:dyDescent="0.2">
      <c r="A80" s="628">
        <v>40</v>
      </c>
      <c r="B80" s="475" t="s">
        <v>2211</v>
      </c>
      <c r="C80" s="899" t="s">
        <v>2212</v>
      </c>
      <c r="D80" s="899"/>
      <c r="E80" s="900"/>
    </row>
    <row r="81" spans="1:5" s="627" customFormat="1" ht="97.5" customHeight="1" thickBot="1" x14ac:dyDescent="0.2">
      <c r="A81" s="628">
        <v>41</v>
      </c>
      <c r="B81" s="475" t="s">
        <v>2213</v>
      </c>
      <c r="C81" s="899" t="s">
        <v>2214</v>
      </c>
      <c r="D81" s="899"/>
      <c r="E81" s="900"/>
    </row>
    <row r="82" spans="1:5" s="627" customFormat="1" ht="69" customHeight="1" thickBot="1" x14ac:dyDescent="0.2">
      <c r="A82" s="628">
        <v>42</v>
      </c>
      <c r="B82" s="475" t="s">
        <v>2215</v>
      </c>
      <c r="C82" s="899" t="s">
        <v>2216</v>
      </c>
      <c r="D82" s="899"/>
      <c r="E82" s="900"/>
    </row>
    <row r="83" spans="1:5" s="627" customFormat="1" ht="121.5" customHeight="1" thickBot="1" x14ac:dyDescent="0.2">
      <c r="A83" s="628">
        <v>43</v>
      </c>
      <c r="B83" s="475" t="s">
        <v>2217</v>
      </c>
      <c r="C83" s="899" t="s">
        <v>2218</v>
      </c>
      <c r="D83" s="899"/>
      <c r="E83" s="900"/>
    </row>
    <row r="84" spans="1:5" s="627" customFormat="1" ht="89.25" customHeight="1" thickBot="1" x14ac:dyDescent="0.2">
      <c r="A84" s="628">
        <v>44</v>
      </c>
      <c r="B84" s="475" t="s">
        <v>2219</v>
      </c>
      <c r="C84" s="899" t="s">
        <v>2220</v>
      </c>
      <c r="D84" s="899"/>
      <c r="E84" s="900"/>
    </row>
    <row r="85" spans="1:5" s="627" customFormat="1" ht="57.75" customHeight="1" thickBot="1" x14ac:dyDescent="0.2">
      <c r="A85" s="628">
        <v>45</v>
      </c>
      <c r="B85" s="475" t="s">
        <v>2221</v>
      </c>
      <c r="C85" s="899" t="s">
        <v>2222</v>
      </c>
      <c r="D85" s="899"/>
      <c r="E85" s="900"/>
    </row>
    <row r="86" spans="1:5" s="627" customFormat="1" ht="45.75" customHeight="1" thickBot="1" x14ac:dyDescent="0.2">
      <c r="A86" s="628">
        <v>46</v>
      </c>
      <c r="B86" s="475" t="s">
        <v>2223</v>
      </c>
      <c r="C86" s="899" t="s">
        <v>2224</v>
      </c>
      <c r="D86" s="899"/>
      <c r="E86" s="900"/>
    </row>
    <row r="87" spans="1:5" s="627" customFormat="1" ht="51" customHeight="1" thickBot="1" x14ac:dyDescent="0.2">
      <c r="A87" s="628">
        <v>47</v>
      </c>
      <c r="B87" s="475" t="s">
        <v>2225</v>
      </c>
      <c r="C87" s="899" t="s">
        <v>2226</v>
      </c>
      <c r="D87" s="899"/>
      <c r="E87" s="900"/>
    </row>
    <row r="88" spans="1:5" s="627" customFormat="1" ht="138.75" customHeight="1" thickBot="1" x14ac:dyDescent="0.2">
      <c r="A88" s="628">
        <v>48</v>
      </c>
      <c r="B88" s="475" t="s">
        <v>2227</v>
      </c>
      <c r="C88" s="899" t="s">
        <v>2228</v>
      </c>
      <c r="D88" s="899"/>
      <c r="E88" s="900"/>
    </row>
    <row r="89" spans="1:5" s="627" customFormat="1" ht="47.25" customHeight="1" thickBot="1" x14ac:dyDescent="0.2">
      <c r="A89" s="628">
        <v>49</v>
      </c>
      <c r="B89" s="475" t="s">
        <v>2229</v>
      </c>
      <c r="C89" s="899" t="s">
        <v>2230</v>
      </c>
      <c r="D89" s="899"/>
      <c r="E89" s="900"/>
    </row>
    <row r="90" spans="1:5" s="627" customFormat="1" ht="84" customHeight="1" thickBot="1" x14ac:dyDescent="0.2">
      <c r="A90" s="628">
        <v>50</v>
      </c>
      <c r="B90" s="475" t="s">
        <v>2231</v>
      </c>
      <c r="C90" s="899" t="s">
        <v>2232</v>
      </c>
      <c r="D90" s="899"/>
      <c r="E90" s="900"/>
    </row>
    <row r="91" spans="1:5" s="627" customFormat="1" ht="67.5" customHeight="1" thickBot="1" x14ac:dyDescent="0.2">
      <c r="A91" s="628">
        <v>51</v>
      </c>
      <c r="B91" s="475" t="s">
        <v>2233</v>
      </c>
      <c r="C91" s="899" t="s">
        <v>2234</v>
      </c>
      <c r="D91" s="899"/>
      <c r="E91" s="900"/>
    </row>
    <row r="92" spans="1:5" s="627" customFormat="1" ht="63" customHeight="1" thickBot="1" x14ac:dyDescent="0.2">
      <c r="A92" s="628">
        <v>52</v>
      </c>
      <c r="B92" s="475" t="s">
        <v>2235</v>
      </c>
      <c r="C92" s="899" t="s">
        <v>2236</v>
      </c>
      <c r="D92" s="899"/>
      <c r="E92" s="900"/>
    </row>
    <row r="93" spans="1:5" s="627" customFormat="1" ht="109.5" customHeight="1" thickBot="1" x14ac:dyDescent="0.2">
      <c r="A93" s="628">
        <v>53</v>
      </c>
      <c r="B93" s="475" t="s">
        <v>2237</v>
      </c>
      <c r="C93" s="899" t="s">
        <v>2238</v>
      </c>
      <c r="D93" s="899"/>
      <c r="E93" s="900"/>
    </row>
    <row r="94" spans="1:5" s="627" customFormat="1" ht="50.25" customHeight="1" thickBot="1" x14ac:dyDescent="0.2">
      <c r="A94" s="628">
        <v>54</v>
      </c>
      <c r="B94" s="475" t="s">
        <v>2239</v>
      </c>
      <c r="C94" s="899" t="s">
        <v>2240</v>
      </c>
      <c r="D94" s="899"/>
      <c r="E94" s="900"/>
    </row>
    <row r="95" spans="1:5" s="627" customFormat="1" ht="45.75" customHeight="1" thickBot="1" x14ac:dyDescent="0.2">
      <c r="A95" s="628">
        <v>55</v>
      </c>
      <c r="B95" s="475" t="s">
        <v>2241</v>
      </c>
      <c r="C95" s="899" t="s">
        <v>2242</v>
      </c>
      <c r="D95" s="899"/>
      <c r="E95" s="900"/>
    </row>
    <row r="96" spans="1:5" s="627" customFormat="1" ht="54.75" customHeight="1" thickBot="1" x14ac:dyDescent="0.2">
      <c r="A96" s="628">
        <v>56</v>
      </c>
      <c r="B96" s="475" t="s">
        <v>2243</v>
      </c>
      <c r="C96" s="899" t="s">
        <v>2244</v>
      </c>
      <c r="D96" s="899"/>
      <c r="E96" s="900"/>
    </row>
    <row r="97" spans="1:5" s="627" customFormat="1" ht="69" customHeight="1" thickBot="1" x14ac:dyDescent="0.2">
      <c r="A97" s="628">
        <v>57</v>
      </c>
      <c r="B97" s="475" t="s">
        <v>2245</v>
      </c>
      <c r="C97" s="899" t="s">
        <v>2246</v>
      </c>
      <c r="D97" s="899"/>
      <c r="E97" s="900"/>
    </row>
    <row r="98" spans="1:5" s="627" customFormat="1" ht="58.5" customHeight="1" thickBot="1" x14ac:dyDescent="0.2">
      <c r="A98" s="628">
        <v>58</v>
      </c>
      <c r="B98" s="475" t="s">
        <v>2247</v>
      </c>
      <c r="C98" s="899" t="s">
        <v>2248</v>
      </c>
      <c r="D98" s="899"/>
      <c r="E98" s="900"/>
    </row>
    <row r="99" spans="1:5" s="627" customFormat="1" ht="88.5" customHeight="1" thickBot="1" x14ac:dyDescent="0.2">
      <c r="A99" s="628">
        <v>59</v>
      </c>
      <c r="B99" s="475" t="s">
        <v>2249</v>
      </c>
      <c r="C99" s="899" t="s">
        <v>2250</v>
      </c>
      <c r="D99" s="899"/>
      <c r="E99" s="900"/>
    </row>
    <row r="100" spans="1:5" s="627" customFormat="1" ht="56.25" customHeight="1" thickBot="1" x14ac:dyDescent="0.2">
      <c r="A100" s="628">
        <v>60</v>
      </c>
      <c r="B100" s="475" t="s">
        <v>2251</v>
      </c>
      <c r="C100" s="899" t="s">
        <v>2252</v>
      </c>
      <c r="D100" s="899"/>
      <c r="E100" s="900"/>
    </row>
    <row r="101" spans="1:5" s="627" customFormat="1" ht="66.75" customHeight="1" thickBot="1" x14ac:dyDescent="0.2">
      <c r="A101" s="628">
        <v>61</v>
      </c>
      <c r="B101" s="475" t="s">
        <v>2253</v>
      </c>
      <c r="C101" s="899" t="s">
        <v>2254</v>
      </c>
      <c r="D101" s="899"/>
      <c r="E101" s="900"/>
    </row>
    <row r="102" spans="1:5" s="627" customFormat="1" ht="33.75" customHeight="1" thickBot="1" x14ac:dyDescent="0.2">
      <c r="A102" s="628">
        <v>62</v>
      </c>
      <c r="B102" s="475" t="s">
        <v>2255</v>
      </c>
      <c r="C102" s="899" t="s">
        <v>2256</v>
      </c>
      <c r="D102" s="899"/>
      <c r="E102" s="900"/>
    </row>
    <row r="103" spans="1:5" s="627" customFormat="1" ht="81.75" customHeight="1" thickBot="1" x14ac:dyDescent="0.2">
      <c r="A103" s="628">
        <v>63</v>
      </c>
      <c r="B103" s="475" t="s">
        <v>2257</v>
      </c>
      <c r="C103" s="899" t="s">
        <v>2258</v>
      </c>
      <c r="D103" s="899"/>
      <c r="E103" s="900"/>
    </row>
    <row r="104" spans="1:5" s="627" customFormat="1" ht="58.5" customHeight="1" thickBot="1" x14ac:dyDescent="0.2">
      <c r="A104" s="628">
        <v>64</v>
      </c>
      <c r="B104" s="475" t="s">
        <v>2259</v>
      </c>
      <c r="C104" s="899" t="s">
        <v>2260</v>
      </c>
      <c r="D104" s="899"/>
      <c r="E104" s="900"/>
    </row>
    <row r="105" spans="1:5" s="627" customFormat="1" ht="141.75" customHeight="1" thickBot="1" x14ac:dyDescent="0.2">
      <c r="A105" s="628">
        <v>65</v>
      </c>
      <c r="B105" s="475" t="s">
        <v>2261</v>
      </c>
      <c r="C105" s="899" t="s">
        <v>2262</v>
      </c>
      <c r="D105" s="899"/>
      <c r="E105" s="900"/>
    </row>
    <row r="106" spans="1:5" s="627" customFormat="1" ht="81" customHeight="1" thickBot="1" x14ac:dyDescent="0.2">
      <c r="A106" s="628">
        <v>66</v>
      </c>
      <c r="B106" s="475" t="s">
        <v>2263</v>
      </c>
      <c r="C106" s="899" t="s">
        <v>2264</v>
      </c>
      <c r="D106" s="899"/>
      <c r="E106" s="900"/>
    </row>
    <row r="107" spans="1:5" s="627" customFormat="1" ht="117.75" customHeight="1" thickBot="1" x14ac:dyDescent="0.2">
      <c r="A107" s="628">
        <v>67</v>
      </c>
      <c r="B107" s="475" t="s">
        <v>2265</v>
      </c>
      <c r="C107" s="899" t="s">
        <v>2266</v>
      </c>
      <c r="D107" s="899"/>
      <c r="E107" s="900"/>
    </row>
    <row r="108" spans="1:5" s="627" customFormat="1" ht="64.5" customHeight="1" thickBot="1" x14ac:dyDescent="0.2">
      <c r="A108" s="628">
        <v>68</v>
      </c>
      <c r="B108" s="904" t="s">
        <v>2267</v>
      </c>
      <c r="C108" s="905"/>
      <c r="D108" s="905"/>
      <c r="E108" s="906"/>
    </row>
    <row r="109" spans="1:5" s="627" customFormat="1" ht="141.75" customHeight="1" thickBot="1" x14ac:dyDescent="0.2">
      <c r="A109" s="628">
        <v>69</v>
      </c>
      <c r="B109" s="475" t="s">
        <v>2268</v>
      </c>
      <c r="C109" s="899" t="s">
        <v>2269</v>
      </c>
      <c r="D109" s="899"/>
      <c r="E109" s="900"/>
    </row>
    <row r="110" spans="1:5" s="627" customFormat="1" ht="60" customHeight="1" thickBot="1" x14ac:dyDescent="0.2">
      <c r="A110" s="628">
        <v>70</v>
      </c>
      <c r="B110" s="475" t="s">
        <v>2270</v>
      </c>
      <c r="C110" s="899" t="s">
        <v>2271</v>
      </c>
      <c r="D110" s="899"/>
      <c r="E110" s="900"/>
    </row>
    <row r="111" spans="1:5" s="627" customFormat="1" ht="75" customHeight="1" thickBot="1" x14ac:dyDescent="0.2">
      <c r="A111" s="628">
        <v>71</v>
      </c>
      <c r="B111" s="475" t="s">
        <v>2272</v>
      </c>
      <c r="C111" s="899" t="s">
        <v>2273</v>
      </c>
      <c r="D111" s="899"/>
      <c r="E111" s="900"/>
    </row>
    <row r="112" spans="1:5" s="627" customFormat="1" ht="56.25" customHeight="1" thickBot="1" x14ac:dyDescent="0.2">
      <c r="A112" s="628">
        <v>72</v>
      </c>
      <c r="B112" s="475" t="s">
        <v>2274</v>
      </c>
      <c r="C112" s="899" t="s">
        <v>2275</v>
      </c>
      <c r="D112" s="899"/>
      <c r="E112" s="900"/>
    </row>
    <row r="113" spans="1:5" s="627" customFormat="1" ht="52.5" customHeight="1" thickBot="1" x14ac:dyDescent="0.2">
      <c r="A113" s="628">
        <v>73</v>
      </c>
      <c r="B113" s="475" t="s">
        <v>2276</v>
      </c>
      <c r="C113" s="899" t="s">
        <v>2277</v>
      </c>
      <c r="D113" s="899"/>
      <c r="E113" s="900"/>
    </row>
    <row r="114" spans="1:5" s="627" customFormat="1" ht="29" thickBot="1" x14ac:dyDescent="0.2">
      <c r="A114" s="628">
        <v>74</v>
      </c>
      <c r="B114" s="475" t="s">
        <v>2278</v>
      </c>
      <c r="C114" s="899" t="s">
        <v>2279</v>
      </c>
      <c r="D114" s="899"/>
      <c r="E114" s="900"/>
    </row>
    <row r="115" spans="1:5" s="627" customFormat="1" ht="30" customHeight="1" thickBot="1" x14ac:dyDescent="0.2">
      <c r="A115" s="628">
        <v>75</v>
      </c>
      <c r="B115" s="475" t="s">
        <v>2280</v>
      </c>
      <c r="C115" s="899" t="s">
        <v>2281</v>
      </c>
      <c r="D115" s="899"/>
      <c r="E115" s="900"/>
    </row>
    <row r="116" spans="1:5" s="627" customFormat="1" ht="40.5" customHeight="1" thickBot="1" x14ac:dyDescent="0.2">
      <c r="A116" s="628">
        <v>76</v>
      </c>
      <c r="B116" s="475" t="s">
        <v>2282</v>
      </c>
      <c r="C116" s="899" t="s">
        <v>2283</v>
      </c>
      <c r="D116" s="899"/>
      <c r="E116" s="900"/>
    </row>
    <row r="117" spans="1:5" s="627" customFormat="1" ht="38.25" customHeight="1" thickBot="1" x14ac:dyDescent="0.2">
      <c r="A117" s="628">
        <v>77</v>
      </c>
      <c r="B117" s="475" t="s">
        <v>2284</v>
      </c>
      <c r="C117" s="899" t="s">
        <v>2285</v>
      </c>
      <c r="D117" s="899"/>
      <c r="E117" s="900"/>
    </row>
    <row r="118" spans="1:5" s="627" customFormat="1" ht="46.5" customHeight="1" thickBot="1" x14ac:dyDescent="0.2">
      <c r="A118" s="628">
        <v>78</v>
      </c>
      <c r="B118" s="475" t="s">
        <v>2286</v>
      </c>
      <c r="C118" s="918" t="s">
        <v>2287</v>
      </c>
      <c r="D118" s="918"/>
      <c r="E118" s="919"/>
    </row>
    <row r="119" spans="1:5" s="627" customFormat="1" ht="21.75" customHeight="1" thickBot="1" x14ac:dyDescent="0.2">
      <c r="A119" s="628">
        <v>79</v>
      </c>
      <c r="B119" s="904" t="s">
        <v>137</v>
      </c>
      <c r="C119" s="905"/>
      <c r="D119" s="905"/>
      <c r="E119" s="906"/>
    </row>
    <row r="120" spans="1:5" s="627" customFormat="1" ht="36.75" customHeight="1" thickBot="1" x14ac:dyDescent="0.2">
      <c r="A120" s="628">
        <v>80</v>
      </c>
      <c r="B120" s="475" t="s">
        <v>2288</v>
      </c>
      <c r="C120" s="899" t="s">
        <v>2289</v>
      </c>
      <c r="D120" s="899"/>
      <c r="E120" s="900"/>
    </row>
    <row r="121" spans="1:5" s="627" customFormat="1" ht="63" customHeight="1" thickBot="1" x14ac:dyDescent="0.2">
      <c r="A121" s="628">
        <v>81</v>
      </c>
      <c r="B121" s="475" t="s">
        <v>2290</v>
      </c>
      <c r="C121" s="899" t="s">
        <v>2291</v>
      </c>
      <c r="D121" s="899"/>
      <c r="E121" s="900"/>
    </row>
    <row r="122" spans="1:5" s="627" customFormat="1" ht="89.25" customHeight="1" thickBot="1" x14ac:dyDescent="0.2">
      <c r="A122" s="628">
        <v>82</v>
      </c>
      <c r="B122" s="475" t="s">
        <v>2292</v>
      </c>
      <c r="C122" s="899" t="s">
        <v>2293</v>
      </c>
      <c r="D122" s="899"/>
      <c r="E122" s="900"/>
    </row>
    <row r="123" spans="1:5" s="627" customFormat="1" ht="21.75" customHeight="1" thickBot="1" x14ac:dyDescent="0.2">
      <c r="A123" s="628">
        <v>83</v>
      </c>
      <c r="B123" s="904" t="s">
        <v>128</v>
      </c>
      <c r="C123" s="905"/>
      <c r="D123" s="905"/>
      <c r="E123" s="906"/>
    </row>
    <row r="124" spans="1:5" s="627" customFormat="1" ht="42" customHeight="1" thickBot="1" x14ac:dyDescent="0.2">
      <c r="A124" s="628">
        <v>84</v>
      </c>
      <c r="B124" s="475" t="s">
        <v>2295</v>
      </c>
      <c r="C124" s="899" t="s">
        <v>2294</v>
      </c>
      <c r="D124" s="899"/>
      <c r="E124" s="900"/>
    </row>
    <row r="125" spans="1:5" s="627" customFormat="1" ht="46.5" customHeight="1" thickBot="1" x14ac:dyDescent="0.2">
      <c r="A125" s="628">
        <v>85</v>
      </c>
      <c r="B125" s="475" t="s">
        <v>2296</v>
      </c>
      <c r="C125" s="899" t="s">
        <v>2297</v>
      </c>
      <c r="D125" s="899"/>
      <c r="E125" s="900"/>
    </row>
    <row r="126" spans="1:5" s="627" customFormat="1" ht="73.5" customHeight="1" thickBot="1" x14ac:dyDescent="0.2">
      <c r="A126" s="628">
        <v>86</v>
      </c>
      <c r="B126" s="475" t="s">
        <v>2298</v>
      </c>
      <c r="C126" s="899" t="s">
        <v>2299</v>
      </c>
      <c r="D126" s="899"/>
      <c r="E126" s="900"/>
    </row>
    <row r="127" spans="1:5" s="627" customFormat="1" ht="44.25" customHeight="1" thickBot="1" x14ac:dyDescent="0.2">
      <c r="A127" s="628">
        <v>87</v>
      </c>
      <c r="B127" s="475" t="s">
        <v>2300</v>
      </c>
      <c r="C127" s="899" t="s">
        <v>2301</v>
      </c>
      <c r="D127" s="899"/>
      <c r="E127" s="900"/>
    </row>
    <row r="128" spans="1:5" s="627" customFormat="1" ht="45" customHeight="1" thickBot="1" x14ac:dyDescent="0.2">
      <c r="A128" s="628">
        <v>88</v>
      </c>
      <c r="B128" s="475" t="s">
        <v>2302</v>
      </c>
      <c r="C128" s="899" t="s">
        <v>2303</v>
      </c>
      <c r="D128" s="899"/>
      <c r="E128" s="900"/>
    </row>
    <row r="129" spans="1:6" s="627" customFormat="1" ht="38.25" customHeight="1" thickBot="1" x14ac:dyDescent="0.2">
      <c r="A129" s="628">
        <v>89</v>
      </c>
      <c r="B129" s="475" t="s">
        <v>2304</v>
      </c>
      <c r="C129" s="899" t="s">
        <v>2305</v>
      </c>
      <c r="D129" s="899"/>
      <c r="E129" s="900"/>
    </row>
    <row r="130" spans="1:6" s="627" customFormat="1" ht="32.25" customHeight="1" thickBot="1" x14ac:dyDescent="0.2">
      <c r="A130" s="628">
        <v>90</v>
      </c>
      <c r="B130" s="475" t="s">
        <v>2306</v>
      </c>
      <c r="C130" s="899" t="s">
        <v>2307</v>
      </c>
      <c r="D130" s="899"/>
      <c r="E130" s="900"/>
    </row>
    <row r="131" spans="1:6" s="627" customFormat="1" ht="51.75" customHeight="1" thickBot="1" x14ac:dyDescent="0.2">
      <c r="A131" s="628">
        <v>91</v>
      </c>
      <c r="B131" s="904" t="s">
        <v>2026</v>
      </c>
      <c r="C131" s="905"/>
      <c r="D131" s="905"/>
      <c r="E131" s="906"/>
    </row>
    <row r="132" spans="1:6" s="627" customFormat="1" ht="64.5" customHeight="1" thickBot="1" x14ac:dyDescent="0.2">
      <c r="A132" s="628">
        <v>92</v>
      </c>
      <c r="B132" s="475" t="s">
        <v>2308</v>
      </c>
      <c r="C132" s="899" t="s">
        <v>2309</v>
      </c>
      <c r="D132" s="899"/>
      <c r="E132" s="900"/>
    </row>
    <row r="133" spans="1:6" s="627" customFormat="1" ht="21.75" customHeight="1" thickBot="1" x14ac:dyDescent="0.2">
      <c r="A133" s="628">
        <v>93</v>
      </c>
      <c r="B133" s="904" t="s">
        <v>558</v>
      </c>
      <c r="C133" s="905"/>
      <c r="D133" s="905"/>
      <c r="E133" s="906"/>
    </row>
    <row r="134" spans="1:6" ht="18" customHeight="1" x14ac:dyDescent="0.15">
      <c r="A134" s="922" t="s">
        <v>149</v>
      </c>
      <c r="B134" s="923"/>
      <c r="C134" s="923"/>
      <c r="D134" s="923"/>
      <c r="E134" s="924"/>
    </row>
    <row r="135" spans="1:6" ht="14" thickBot="1" x14ac:dyDescent="0.2">
      <c r="A135" s="536"/>
      <c r="B135" s="914"/>
      <c r="C135" s="914"/>
      <c r="D135" s="523" t="s">
        <v>81</v>
      </c>
      <c r="E135" s="537" t="s">
        <v>2094</v>
      </c>
    </row>
    <row r="136" spans="1:6" ht="103.5" customHeight="1" thickBot="1" x14ac:dyDescent="0.2">
      <c r="A136" s="524"/>
      <c r="B136" s="525" t="s">
        <v>2311</v>
      </c>
      <c r="C136" s="526" t="s">
        <v>2310</v>
      </c>
      <c r="D136" s="527"/>
      <c r="E136" s="528"/>
      <c r="F136" s="461"/>
    </row>
    <row r="137" spans="1:6" ht="91.5" customHeight="1" thickBot="1" x14ac:dyDescent="0.2">
      <c r="A137" s="524"/>
      <c r="B137" s="525" t="s">
        <v>2313</v>
      </c>
      <c r="C137" s="526" t="s">
        <v>2312</v>
      </c>
      <c r="D137" s="527"/>
      <c r="E137" s="528"/>
    </row>
    <row r="138" spans="1:6" ht="82.5" customHeight="1" thickBot="1" x14ac:dyDescent="0.2">
      <c r="A138" s="524"/>
      <c r="B138" s="525" t="s">
        <v>2314</v>
      </c>
      <c r="C138" s="526" t="s">
        <v>2315</v>
      </c>
      <c r="D138" s="529"/>
      <c r="E138" s="528"/>
      <c r="F138" s="461" t="s">
        <v>825</v>
      </c>
    </row>
    <row r="139" spans="1:6" ht="256.5" customHeight="1" thickBot="1" x14ac:dyDescent="0.2">
      <c r="A139" s="524"/>
      <c r="B139" s="530" t="s">
        <v>2316</v>
      </c>
      <c r="C139" s="526" t="s">
        <v>2317</v>
      </c>
      <c r="D139" s="527"/>
      <c r="E139" s="528"/>
      <c r="F139" s="461"/>
    </row>
    <row r="140" spans="1:6" ht="171.75" customHeight="1" thickBot="1" x14ac:dyDescent="0.2">
      <c r="A140" s="524"/>
      <c r="B140" s="531" t="s">
        <v>2319</v>
      </c>
      <c r="C140" s="532" t="s">
        <v>2318</v>
      </c>
      <c r="D140" s="527"/>
      <c r="E140" s="528"/>
      <c r="F140" s="461" t="s">
        <v>825</v>
      </c>
    </row>
    <row r="141" spans="1:6" ht="75.75" customHeight="1" thickBot="1" x14ac:dyDescent="0.2">
      <c r="A141" s="524"/>
      <c r="B141" s="525" t="s">
        <v>2320</v>
      </c>
      <c r="C141" s="526" t="s">
        <v>2321</v>
      </c>
      <c r="D141" s="527"/>
      <c r="E141" s="528"/>
    </row>
    <row r="142" spans="1:6" ht="63" customHeight="1" thickBot="1" x14ac:dyDescent="0.2">
      <c r="A142" s="524"/>
      <c r="B142" s="925" t="s">
        <v>2131</v>
      </c>
      <c r="C142" s="926"/>
      <c r="D142" s="527"/>
      <c r="E142" s="528"/>
      <c r="F142" s="461"/>
    </row>
    <row r="143" spans="1:6" ht="17.5" customHeight="1" thickBot="1" x14ac:dyDescent="0.2">
      <c r="A143" s="524"/>
      <c r="B143" s="533" t="s">
        <v>73</v>
      </c>
      <c r="C143" s="533"/>
      <c r="D143" s="534"/>
      <c r="E143" s="535">
        <f>SUM(E136:E142)</f>
        <v>0</v>
      </c>
    </row>
    <row r="144" spans="1:6" ht="30" customHeight="1" thickBot="1" x14ac:dyDescent="0.2">
      <c r="A144" s="927" t="s">
        <v>132</v>
      </c>
      <c r="B144" s="928"/>
      <c r="C144" s="928"/>
      <c r="D144" s="928"/>
      <c r="E144" s="929"/>
    </row>
    <row r="145" spans="1:7" ht="17.25" customHeight="1" x14ac:dyDescent="0.15">
      <c r="A145" s="915" t="s">
        <v>136</v>
      </c>
      <c r="B145" s="916"/>
      <c r="C145" s="917"/>
      <c r="D145" s="908" t="s">
        <v>86</v>
      </c>
      <c r="E145" s="909"/>
    </row>
    <row r="146" spans="1:7" ht="28.5" customHeight="1" x14ac:dyDescent="0.15">
      <c r="A146" s="434"/>
      <c r="B146" s="920" t="s">
        <v>2035</v>
      </c>
      <c r="C146" s="921"/>
      <c r="D146" s="932"/>
      <c r="E146" s="933"/>
      <c r="F146" s="913" t="s">
        <v>825</v>
      </c>
      <c r="G146" s="913"/>
    </row>
    <row r="147" spans="1:7" ht="29.25" customHeight="1" x14ac:dyDescent="0.15">
      <c r="A147" s="434"/>
      <c r="B147" s="920" t="s">
        <v>2037</v>
      </c>
      <c r="C147" s="921"/>
      <c r="D147" s="932"/>
      <c r="E147" s="933"/>
      <c r="F147" s="913" t="s">
        <v>825</v>
      </c>
      <c r="G147" s="913"/>
    </row>
    <row r="148" spans="1:7" ht="27" customHeight="1" x14ac:dyDescent="0.15">
      <c r="A148" s="434"/>
      <c r="B148" s="930" t="s">
        <v>2036</v>
      </c>
      <c r="C148" s="931"/>
      <c r="D148" s="932"/>
      <c r="E148" s="933"/>
    </row>
    <row r="149" spans="1:7" ht="12.75" customHeight="1" x14ac:dyDescent="0.15">
      <c r="A149" s="434"/>
      <c r="B149" s="920" t="s">
        <v>2038</v>
      </c>
      <c r="C149" s="921"/>
      <c r="D149" s="932"/>
      <c r="E149" s="933"/>
    </row>
    <row r="150" spans="1:7" ht="12.75" customHeight="1" x14ac:dyDescent="0.15">
      <c r="A150" s="434"/>
      <c r="B150" s="920" t="s">
        <v>2039</v>
      </c>
      <c r="C150" s="921"/>
      <c r="D150" s="932"/>
      <c r="E150" s="933"/>
    </row>
    <row r="151" spans="1:7" ht="17.25" customHeight="1" x14ac:dyDescent="0.15">
      <c r="A151" s="434"/>
      <c r="B151" s="430" t="s">
        <v>115</v>
      </c>
      <c r="C151" s="431"/>
      <c r="D151" s="932"/>
      <c r="E151" s="933"/>
    </row>
    <row r="152" spans="1:7" ht="33" customHeight="1" x14ac:dyDescent="0.15">
      <c r="A152" s="434"/>
      <c r="B152" s="920" t="s">
        <v>2040</v>
      </c>
      <c r="C152" s="921"/>
      <c r="D152" s="932"/>
      <c r="E152" s="933"/>
      <c r="F152" s="907" t="s">
        <v>825</v>
      </c>
      <c r="G152" s="907"/>
    </row>
    <row r="153" spans="1:7" ht="28.5" customHeight="1" x14ac:dyDescent="0.15">
      <c r="A153" s="434"/>
      <c r="B153" s="920" t="s">
        <v>2037</v>
      </c>
      <c r="C153" s="921"/>
      <c r="D153" s="932"/>
      <c r="E153" s="933"/>
    </row>
    <row r="154" spans="1:7" ht="27" customHeight="1" x14ac:dyDescent="0.15">
      <c r="A154" s="434"/>
      <c r="B154" s="920" t="s">
        <v>2041</v>
      </c>
      <c r="C154" s="921"/>
      <c r="D154" s="932"/>
      <c r="E154" s="933"/>
    </row>
    <row r="155" spans="1:7" ht="30" customHeight="1" x14ac:dyDescent="0.15">
      <c r="A155" s="434"/>
      <c r="B155" s="920" t="s">
        <v>2038</v>
      </c>
      <c r="C155" s="921"/>
      <c r="D155" s="932"/>
      <c r="E155" s="933"/>
    </row>
    <row r="156" spans="1:7" ht="12.75" customHeight="1" x14ac:dyDescent="0.15">
      <c r="A156" s="434"/>
      <c r="B156" s="428"/>
      <c r="C156" s="429"/>
      <c r="D156" s="932"/>
      <c r="E156" s="933"/>
    </row>
    <row r="157" spans="1:7" ht="12.75" customHeight="1" x14ac:dyDescent="0.15">
      <c r="A157" s="434"/>
      <c r="B157" s="937"/>
      <c r="C157" s="938"/>
      <c r="D157" s="932"/>
      <c r="E157" s="933"/>
    </row>
    <row r="158" spans="1:7" ht="30" customHeight="1" x14ac:dyDescent="0.15">
      <c r="A158" s="901" t="s">
        <v>126</v>
      </c>
      <c r="B158" s="902"/>
      <c r="C158" s="902"/>
      <c r="D158" s="902"/>
      <c r="E158" s="903"/>
    </row>
    <row r="159" spans="1:7" ht="17.25" customHeight="1" x14ac:dyDescent="0.15">
      <c r="A159" s="434"/>
      <c r="B159" s="934" t="s">
        <v>144</v>
      </c>
      <c r="C159" s="935"/>
      <c r="D159" s="935"/>
      <c r="E159" s="936"/>
    </row>
    <row r="160" spans="1:7" x14ac:dyDescent="0.15">
      <c r="A160" s="434"/>
      <c r="B160" s="434"/>
      <c r="C160" s="132"/>
      <c r="D160" s="132"/>
      <c r="E160" s="435"/>
    </row>
    <row r="161" spans="1:5" ht="14" thickBot="1" x14ac:dyDescent="0.2">
      <c r="A161" s="436"/>
      <c r="B161" s="436"/>
      <c r="C161" s="437"/>
      <c r="D161" s="437"/>
      <c r="E161" s="438"/>
    </row>
    <row r="163" spans="1:5" x14ac:dyDescent="0.15">
      <c r="B163" s="72" t="s">
        <v>2144</v>
      </c>
    </row>
    <row r="164" spans="1:5" x14ac:dyDescent="0.15">
      <c r="B164" s="72" t="s">
        <v>2142</v>
      </c>
    </row>
    <row r="165" spans="1:5" x14ac:dyDescent="0.15">
      <c r="B165" s="72" t="s">
        <v>2143</v>
      </c>
    </row>
  </sheetData>
  <mergeCells count="214">
    <mergeCell ref="IN62:IP62"/>
    <mergeCell ref="IS62:IU62"/>
    <mergeCell ref="C64:E64"/>
    <mergeCell ref="C65:E65"/>
    <mergeCell ref="C66:E66"/>
    <mergeCell ref="C67:E67"/>
    <mergeCell ref="HJ62:HL62"/>
    <mergeCell ref="HO62:HQ62"/>
    <mergeCell ref="HT62:HV62"/>
    <mergeCell ref="HY62:IA62"/>
    <mergeCell ref="FV62:FX62"/>
    <mergeCell ref="GA62:GC62"/>
    <mergeCell ref="ID62:IF62"/>
    <mergeCell ref="II62:IK62"/>
    <mergeCell ref="GF62:GH62"/>
    <mergeCell ref="GK62:GM62"/>
    <mergeCell ref="GP62:GR62"/>
    <mergeCell ref="GU62:GW62"/>
    <mergeCell ref="GZ62:HB62"/>
    <mergeCell ref="HE62:HG62"/>
    <mergeCell ref="EC62:EE62"/>
    <mergeCell ref="EH62:EJ62"/>
    <mergeCell ref="EM62:EO62"/>
    <mergeCell ref="ER62:ET62"/>
    <mergeCell ref="FG62:FI62"/>
    <mergeCell ref="FL62:FN62"/>
    <mergeCell ref="FQ62:FS62"/>
    <mergeCell ref="CJ62:CL62"/>
    <mergeCell ref="CO62:CQ62"/>
    <mergeCell ref="CT62:CV62"/>
    <mergeCell ref="CY62:DA62"/>
    <mergeCell ref="DD62:DF62"/>
    <mergeCell ref="DI62:DK62"/>
    <mergeCell ref="DN62:DP62"/>
    <mergeCell ref="DS62:DU62"/>
    <mergeCell ref="DX62:DZ62"/>
    <mergeCell ref="BA62:BC62"/>
    <mergeCell ref="BF62:BH62"/>
    <mergeCell ref="BK62:BM62"/>
    <mergeCell ref="BP62:BR62"/>
    <mergeCell ref="BU62:BW62"/>
    <mergeCell ref="BZ62:CB62"/>
    <mergeCell ref="CE62:CG62"/>
    <mergeCell ref="EW62:EY62"/>
    <mergeCell ref="FB62:FD62"/>
    <mergeCell ref="H62:J62"/>
    <mergeCell ref="M62:O62"/>
    <mergeCell ref="R62:T62"/>
    <mergeCell ref="W62:Y62"/>
    <mergeCell ref="AB62:AD62"/>
    <mergeCell ref="AG62:AI62"/>
    <mergeCell ref="AL62:AN62"/>
    <mergeCell ref="AQ62:AS62"/>
    <mergeCell ref="AV62:AX62"/>
    <mergeCell ref="F39:I39"/>
    <mergeCell ref="C39:E39"/>
    <mergeCell ref="C40:E40"/>
    <mergeCell ref="C41:E41"/>
    <mergeCell ref="C44:E44"/>
    <mergeCell ref="C35:E35"/>
    <mergeCell ref="A29:E29"/>
    <mergeCell ref="C45:E45"/>
    <mergeCell ref="C42:E42"/>
    <mergeCell ref="A1:E1"/>
    <mergeCell ref="A9:E9"/>
    <mergeCell ref="A2:B2"/>
    <mergeCell ref="A3:B3"/>
    <mergeCell ref="A4:B4"/>
    <mergeCell ref="A5:B5"/>
    <mergeCell ref="A6:B6"/>
    <mergeCell ref="A7:B7"/>
    <mergeCell ref="A8:B8"/>
    <mergeCell ref="C2:E2"/>
    <mergeCell ref="C3:E3"/>
    <mergeCell ref="C6:E6"/>
    <mergeCell ref="C7:E7"/>
    <mergeCell ref="C8:E8"/>
    <mergeCell ref="B48:E48"/>
    <mergeCell ref="C46:E46"/>
    <mergeCell ref="C47:E47"/>
    <mergeCell ref="C51:E51"/>
    <mergeCell ref="C52:E52"/>
    <mergeCell ref="C57:E57"/>
    <mergeCell ref="C25:E25"/>
    <mergeCell ref="B28:E28"/>
    <mergeCell ref="B27:E27"/>
    <mergeCell ref="B49:E49"/>
    <mergeCell ref="B50:E50"/>
    <mergeCell ref="A38:E38"/>
    <mergeCell ref="A27:A28"/>
    <mergeCell ref="C33:E33"/>
    <mergeCell ref="C34:E34"/>
    <mergeCell ref="A10:B10"/>
    <mergeCell ref="C23:D23"/>
    <mergeCell ref="C24:D24"/>
    <mergeCell ref="B30:E30"/>
    <mergeCell ref="C4:E4"/>
    <mergeCell ref="C5:E5"/>
    <mergeCell ref="C31:E31"/>
    <mergeCell ref="C36:E36"/>
    <mergeCell ref="C37:E37"/>
    <mergeCell ref="A26:E26"/>
    <mergeCell ref="A25:B25"/>
    <mergeCell ref="A31:B31"/>
    <mergeCell ref="A32:E32"/>
    <mergeCell ref="C81:E81"/>
    <mergeCell ref="B53:E53"/>
    <mergeCell ref="A54:E54"/>
    <mergeCell ref="A55:E56"/>
    <mergeCell ref="C59:E59"/>
    <mergeCell ref="C60:E60"/>
    <mergeCell ref="C76:E76"/>
    <mergeCell ref="C72:E72"/>
    <mergeCell ref="C73:E73"/>
    <mergeCell ref="C74:E74"/>
    <mergeCell ref="C75:E75"/>
    <mergeCell ref="C77:E77"/>
    <mergeCell ref="C78:E78"/>
    <mergeCell ref="C79:E79"/>
    <mergeCell ref="C80:E80"/>
    <mergeCell ref="C58:E58"/>
    <mergeCell ref="C62:E62"/>
    <mergeCell ref="B69:E69"/>
    <mergeCell ref="B68:E68"/>
    <mergeCell ref="C70:E70"/>
    <mergeCell ref="C71:E71"/>
    <mergeCell ref="C61:E61"/>
    <mergeCell ref="C63:E63"/>
    <mergeCell ref="B159:E159"/>
    <mergeCell ref="B149:C149"/>
    <mergeCell ref="D149:E149"/>
    <mergeCell ref="B157:C157"/>
    <mergeCell ref="D154:E154"/>
    <mergeCell ref="D157:E157"/>
    <mergeCell ref="B155:C155"/>
    <mergeCell ref="D155:E155"/>
    <mergeCell ref="C82:E82"/>
    <mergeCell ref="C83:E83"/>
    <mergeCell ref="C92:E92"/>
    <mergeCell ref="C86:E86"/>
    <mergeCell ref="C87:E87"/>
    <mergeCell ref="C88:E88"/>
    <mergeCell ref="C89:E89"/>
    <mergeCell ref="C90:E90"/>
    <mergeCell ref="C91:E91"/>
    <mergeCell ref="C93:E93"/>
    <mergeCell ref="C94:E94"/>
    <mergeCell ref="C95:E95"/>
    <mergeCell ref="C96:E96"/>
    <mergeCell ref="C97:E97"/>
    <mergeCell ref="C98:E98"/>
    <mergeCell ref="C129:E129"/>
    <mergeCell ref="C99:E99"/>
    <mergeCell ref="C100:E100"/>
    <mergeCell ref="C101:E101"/>
    <mergeCell ref="C107:E107"/>
    <mergeCell ref="C109:E109"/>
    <mergeCell ref="B108:E108"/>
    <mergeCell ref="C114:E114"/>
    <mergeCell ref="C84:E84"/>
    <mergeCell ref="C85:E85"/>
    <mergeCell ref="C103:E103"/>
    <mergeCell ref="C104:E104"/>
    <mergeCell ref="C105:E105"/>
    <mergeCell ref="C106:E106"/>
    <mergeCell ref="C110:E110"/>
    <mergeCell ref="C111:E111"/>
    <mergeCell ref="C113:E113"/>
    <mergeCell ref="C102:E102"/>
    <mergeCell ref="D156:E156"/>
    <mergeCell ref="B147:C147"/>
    <mergeCell ref="D147:E147"/>
    <mergeCell ref="D151:E151"/>
    <mergeCell ref="D150:E150"/>
    <mergeCell ref="D148:E148"/>
    <mergeCell ref="D153:E153"/>
    <mergeCell ref="B150:C150"/>
    <mergeCell ref="B153:C153"/>
    <mergeCell ref="B154:C154"/>
    <mergeCell ref="D152:E152"/>
    <mergeCell ref="B123:E123"/>
    <mergeCell ref="C130:E130"/>
    <mergeCell ref="C132:E132"/>
    <mergeCell ref="A134:E134"/>
    <mergeCell ref="B142:C142"/>
    <mergeCell ref="A144:E144"/>
    <mergeCell ref="B148:C148"/>
    <mergeCell ref="B146:C146"/>
    <mergeCell ref="D146:E146"/>
    <mergeCell ref="B131:E131"/>
    <mergeCell ref="C122:E122"/>
    <mergeCell ref="A158:E158"/>
    <mergeCell ref="B119:E119"/>
    <mergeCell ref="F152:G152"/>
    <mergeCell ref="D145:E145"/>
    <mergeCell ref="C127:E127"/>
    <mergeCell ref="B43:E43"/>
    <mergeCell ref="F147:G147"/>
    <mergeCell ref="B133:E133"/>
    <mergeCell ref="B135:C135"/>
    <mergeCell ref="F146:G146"/>
    <mergeCell ref="C121:E121"/>
    <mergeCell ref="C128:E128"/>
    <mergeCell ref="C112:E112"/>
    <mergeCell ref="C115:E115"/>
    <mergeCell ref="C124:E124"/>
    <mergeCell ref="C125:E125"/>
    <mergeCell ref="A145:C145"/>
    <mergeCell ref="C116:E116"/>
    <mergeCell ref="C117:E117"/>
    <mergeCell ref="C118:E118"/>
    <mergeCell ref="C120:E120"/>
    <mergeCell ref="C126:E126"/>
    <mergeCell ref="B152:C152"/>
  </mergeCells>
  <phoneticPr fontId="0" type="noConversion"/>
  <dataValidations count="1">
    <dataValidation type="list" allowBlank="1" showInputMessage="1" showErrorMessage="1" sqref="D136:D142" xr:uid="{00000000-0002-0000-0000-000000000000}">
      <formula1>"S,N,D"</formula1>
    </dataValidation>
  </dataValidations>
  <printOptions horizontalCentered="1" gridLines="1"/>
  <pageMargins left="0.15748031496062992" right="0.19685039370078741" top="1.0629921259842521" bottom="0.51181102362204722" header="0.94488188976377963" footer="0.31496062992125984"/>
  <pageSetup scale="60" firstPageNumber="0" orientation="portrait"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rowBreaks count="1" manualBreakCount="1">
    <brk id="144" min="1"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56"/>
  <sheetViews>
    <sheetView showGridLines="0" workbookViewId="0">
      <selection activeCell="A7" sqref="A7:U7"/>
    </sheetView>
  </sheetViews>
  <sheetFormatPr baseColWidth="10" defaultColWidth="9.33203125" defaultRowHeight="13" x14ac:dyDescent="0.15"/>
  <cols>
    <col min="1" max="1" width="9.33203125" style="99" customWidth="1"/>
    <col min="2" max="2" width="13.6640625" style="99" customWidth="1"/>
    <col min="3" max="3" width="15.1640625" style="99" customWidth="1"/>
    <col min="4" max="4" width="8.6640625" style="99" customWidth="1"/>
    <col min="5" max="5" width="9" style="99" customWidth="1"/>
    <col min="6" max="6" width="20.5" style="99" customWidth="1"/>
    <col min="7" max="7" width="16.1640625" style="99" hidden="1" customWidth="1"/>
    <col min="8" max="8" width="0" style="99" hidden="1" customWidth="1"/>
    <col min="9" max="9" width="22" style="99" hidden="1" customWidth="1"/>
    <col min="10" max="10" width="20" style="99" hidden="1" customWidth="1"/>
    <col min="11" max="11" width="19" style="100" hidden="1" customWidth="1"/>
    <col min="12" max="12" width="16.5" style="101" hidden="1" customWidth="1"/>
    <col min="13" max="13" width="13.5" style="99" hidden="1" customWidth="1"/>
    <col min="14" max="14" width="0" style="99" hidden="1" customWidth="1"/>
    <col min="15" max="15" width="14.5" style="99" hidden="1" customWidth="1"/>
    <col min="16" max="19" width="0" style="99" hidden="1" customWidth="1"/>
    <col min="20" max="20" width="11.5" style="99" customWidth="1"/>
    <col min="21" max="21" width="10.33203125" style="100" customWidth="1"/>
    <col min="22" max="252" width="11.5" style="99" customWidth="1"/>
    <col min="253" max="253" width="1.5" style="99" customWidth="1"/>
    <col min="254" max="254" width="2.5" style="99" customWidth="1"/>
    <col min="255" max="16384" width="9.33203125" style="99"/>
  </cols>
  <sheetData>
    <row r="1" spans="1:21" ht="16" x14ac:dyDescent="0.15">
      <c r="A1" s="1039" t="s">
        <v>464</v>
      </c>
      <c r="B1" s="1040"/>
      <c r="C1" s="1040"/>
      <c r="D1" s="1040"/>
      <c r="E1" s="1040"/>
      <c r="F1" s="1040"/>
      <c r="G1" s="1040"/>
      <c r="H1" s="1040"/>
      <c r="I1" s="1040"/>
      <c r="J1" s="1040"/>
      <c r="K1" s="1040"/>
      <c r="L1" s="1040"/>
      <c r="M1" s="1040"/>
      <c r="N1" s="1040"/>
      <c r="O1" s="1040"/>
      <c r="P1" s="1040"/>
      <c r="Q1" s="1040"/>
      <c r="R1" s="1040"/>
      <c r="S1" s="1040"/>
      <c r="T1" s="1040"/>
      <c r="U1" s="1041"/>
    </row>
    <row r="2" spans="1:21" ht="16" x14ac:dyDescent="0.15">
      <c r="A2" s="1039" t="s">
        <v>165</v>
      </c>
      <c r="B2" s="1040"/>
      <c r="C2" s="1040"/>
      <c r="D2" s="1040"/>
      <c r="E2" s="1040"/>
      <c r="F2" s="1040"/>
      <c r="G2" s="1040"/>
      <c r="H2" s="1040"/>
      <c r="I2" s="1040"/>
      <c r="J2" s="1040"/>
      <c r="K2" s="1040"/>
      <c r="L2" s="1040"/>
      <c r="M2" s="1040"/>
      <c r="N2" s="1040"/>
      <c r="O2" s="1040"/>
      <c r="P2" s="1040"/>
      <c r="Q2" s="1040"/>
      <c r="R2" s="1040"/>
      <c r="S2" s="1040"/>
      <c r="T2" s="1040"/>
      <c r="U2" s="1041"/>
    </row>
    <row r="3" spans="1:21" ht="16" x14ac:dyDescent="0.15">
      <c r="A3" s="1039" t="str">
        <f>+A2</f>
        <v xml:space="preserve">MUNICIPIO DE PALMIRA </v>
      </c>
      <c r="B3" s="1040"/>
      <c r="C3" s="1040"/>
      <c r="D3" s="1040"/>
      <c r="E3" s="1040"/>
      <c r="F3" s="1040"/>
      <c r="G3" s="1040"/>
      <c r="H3" s="1040"/>
      <c r="I3" s="1040"/>
      <c r="J3" s="1040"/>
      <c r="K3" s="1040"/>
      <c r="L3" s="1040"/>
      <c r="M3" s="1040"/>
      <c r="N3" s="1040"/>
      <c r="O3" s="1040"/>
      <c r="P3" s="1040"/>
      <c r="Q3" s="1040"/>
      <c r="R3" s="1040"/>
      <c r="S3" s="1040"/>
      <c r="T3" s="1040"/>
      <c r="U3" s="1041"/>
    </row>
    <row r="4" spans="1:21" ht="16" x14ac:dyDescent="0.15">
      <c r="A4" s="1039" t="str">
        <f>+A2</f>
        <v xml:space="preserve">MUNICIPIO DE PALMIRA </v>
      </c>
      <c r="B4" s="1040"/>
      <c r="C4" s="1040"/>
      <c r="D4" s="1040"/>
      <c r="E4" s="1040"/>
      <c r="F4" s="1040"/>
      <c r="G4" s="1040"/>
      <c r="H4" s="1040"/>
      <c r="I4" s="1040"/>
      <c r="J4" s="1040"/>
      <c r="K4" s="1040"/>
      <c r="L4" s="1040"/>
      <c r="M4" s="1040"/>
      <c r="N4" s="1040"/>
      <c r="O4" s="1040"/>
      <c r="P4" s="1040"/>
      <c r="Q4" s="1040"/>
      <c r="R4" s="1040"/>
      <c r="S4" s="1040"/>
      <c r="T4" s="1040"/>
      <c r="U4" s="1041"/>
    </row>
    <row r="5" spans="1:21" ht="16" x14ac:dyDescent="0.15">
      <c r="A5" s="1039" t="s">
        <v>166</v>
      </c>
      <c r="B5" s="1040"/>
      <c r="C5" s="1040"/>
      <c r="D5" s="1040"/>
      <c r="E5" s="1040"/>
      <c r="F5" s="1040"/>
      <c r="G5" s="1040"/>
      <c r="H5" s="1040"/>
      <c r="I5" s="1040"/>
      <c r="J5" s="1040"/>
      <c r="K5" s="1040"/>
      <c r="L5" s="1040"/>
      <c r="M5" s="1040"/>
      <c r="N5" s="1040"/>
      <c r="O5" s="1040"/>
      <c r="P5" s="1040"/>
      <c r="Q5" s="1040"/>
      <c r="R5" s="1040"/>
      <c r="S5" s="1040"/>
      <c r="T5" s="1040"/>
      <c r="U5" s="1041"/>
    </row>
    <row r="6" spans="1:21" ht="16" x14ac:dyDescent="0.15">
      <c r="A6" s="1039" t="s">
        <v>465</v>
      </c>
      <c r="B6" s="1040"/>
      <c r="C6" s="1040"/>
      <c r="D6" s="1040"/>
      <c r="E6" s="1040"/>
      <c r="F6" s="1040"/>
      <c r="G6" s="1040"/>
      <c r="H6" s="1040"/>
      <c r="I6" s="1040"/>
      <c r="J6" s="1040"/>
      <c r="K6" s="1040"/>
      <c r="L6" s="1040"/>
      <c r="M6" s="1040"/>
      <c r="N6" s="1040"/>
      <c r="O6" s="1040"/>
      <c r="P6" s="1040"/>
      <c r="Q6" s="1040"/>
      <c r="R6" s="1040"/>
      <c r="S6" s="1040"/>
      <c r="T6" s="1040"/>
      <c r="U6" s="1041"/>
    </row>
    <row r="7" spans="1:21" ht="16" x14ac:dyDescent="0.15">
      <c r="A7" s="1039"/>
      <c r="B7" s="1040"/>
      <c r="C7" s="1040"/>
      <c r="D7" s="1040"/>
      <c r="E7" s="1040"/>
      <c r="F7" s="1040"/>
      <c r="G7" s="1040"/>
      <c r="H7" s="1040"/>
      <c r="I7" s="1040"/>
      <c r="J7" s="1040"/>
      <c r="K7" s="1040"/>
      <c r="L7" s="1040"/>
      <c r="M7" s="1040"/>
      <c r="N7" s="1040"/>
      <c r="O7" s="1040"/>
      <c r="P7" s="1040"/>
      <c r="Q7" s="1040"/>
      <c r="R7" s="1040"/>
      <c r="S7" s="1040"/>
      <c r="T7" s="1040"/>
      <c r="U7" s="1041"/>
    </row>
    <row r="8" spans="1:21" ht="16" x14ac:dyDescent="0.15">
      <c r="A8" s="114"/>
      <c r="B8" s="115"/>
      <c r="C8" s="115"/>
      <c r="D8" s="115"/>
      <c r="E8" s="115"/>
      <c r="F8" s="115"/>
      <c r="G8" s="115"/>
      <c r="H8" s="115"/>
      <c r="I8" s="105"/>
      <c r="J8" s="105"/>
      <c r="K8" s="105"/>
      <c r="L8" s="105"/>
      <c r="M8" s="105"/>
      <c r="N8" s="105"/>
      <c r="O8" s="105"/>
      <c r="P8" s="105"/>
      <c r="Q8" s="105"/>
      <c r="R8" s="105"/>
      <c r="S8" s="105"/>
      <c r="T8" s="105"/>
      <c r="U8" s="105"/>
    </row>
    <row r="9" spans="1:21" x14ac:dyDescent="0.15">
      <c r="A9" s="102" t="s">
        <v>450</v>
      </c>
      <c r="B9" s="102" t="s">
        <v>462</v>
      </c>
      <c r="C9" s="102" t="s">
        <v>71</v>
      </c>
      <c r="D9" s="102" t="s">
        <v>70</v>
      </c>
      <c r="E9" s="102" t="s">
        <v>72</v>
      </c>
      <c r="F9" s="102" t="s">
        <v>454</v>
      </c>
      <c r="G9" s="102"/>
      <c r="H9" s="102"/>
      <c r="I9" s="102"/>
      <c r="J9" s="102"/>
      <c r="K9" s="103"/>
      <c r="L9" s="102"/>
      <c r="M9" s="102"/>
      <c r="N9" s="102"/>
      <c r="O9" s="102"/>
      <c r="P9" s="102"/>
      <c r="Q9" s="102"/>
      <c r="R9" s="102"/>
      <c r="S9" s="102"/>
      <c r="T9" s="1042" t="s">
        <v>455</v>
      </c>
      <c r="U9" s="1043"/>
    </row>
    <row r="10" spans="1:21" ht="24" x14ac:dyDescent="0.15">
      <c r="A10" s="106" t="s">
        <v>178</v>
      </c>
      <c r="B10" s="106"/>
      <c r="C10" s="98" t="s">
        <v>179</v>
      </c>
      <c r="D10" s="98" t="s">
        <v>180</v>
      </c>
      <c r="E10" s="98">
        <v>1996</v>
      </c>
      <c r="F10" s="106" t="s">
        <v>181</v>
      </c>
      <c r="G10" s="106" t="s">
        <v>182</v>
      </c>
      <c r="H10" s="106" t="s">
        <v>183</v>
      </c>
      <c r="I10" s="105"/>
      <c r="J10" s="105"/>
      <c r="K10" s="105"/>
      <c r="L10" s="105"/>
      <c r="M10" s="105"/>
      <c r="N10" s="105"/>
      <c r="O10" s="105"/>
      <c r="P10" s="105"/>
      <c r="Q10" s="105"/>
      <c r="R10" s="105"/>
      <c r="S10" s="105"/>
      <c r="T10" s="1044" t="s">
        <v>453</v>
      </c>
      <c r="U10" s="1045"/>
    </row>
    <row r="11" spans="1:21" ht="24" x14ac:dyDescent="0.15">
      <c r="A11" s="98" t="s">
        <v>184</v>
      </c>
      <c r="B11" s="98"/>
      <c r="C11" s="98" t="s">
        <v>179</v>
      </c>
      <c r="D11" s="98" t="s">
        <v>185</v>
      </c>
      <c r="E11" s="107">
        <v>1996</v>
      </c>
      <c r="F11" s="107" t="s">
        <v>181</v>
      </c>
      <c r="G11" s="106" t="s">
        <v>182</v>
      </c>
      <c r="H11" s="106" t="s">
        <v>183</v>
      </c>
      <c r="I11" s="105"/>
      <c r="J11" s="105"/>
      <c r="K11" s="105"/>
      <c r="L11" s="105"/>
      <c r="M11" s="105"/>
      <c r="N11" s="105"/>
      <c r="O11" s="105"/>
      <c r="P11" s="105"/>
      <c r="Q11" s="105"/>
      <c r="R11" s="105"/>
      <c r="S11" s="105"/>
      <c r="T11" s="1046"/>
      <c r="U11" s="1047"/>
    </row>
    <row r="12" spans="1:21" ht="24" x14ac:dyDescent="0.15">
      <c r="A12" s="98" t="s">
        <v>186</v>
      </c>
      <c r="B12" s="98"/>
      <c r="C12" s="98" t="s">
        <v>179</v>
      </c>
      <c r="D12" s="98" t="s">
        <v>185</v>
      </c>
      <c r="E12" s="107">
        <v>1996</v>
      </c>
      <c r="F12" s="107" t="s">
        <v>181</v>
      </c>
      <c r="G12" s="106" t="s">
        <v>182</v>
      </c>
      <c r="H12" s="106" t="s">
        <v>183</v>
      </c>
      <c r="I12" s="105"/>
      <c r="J12" s="105"/>
      <c r="K12" s="105"/>
      <c r="L12" s="105"/>
      <c r="M12" s="105"/>
      <c r="N12" s="105"/>
      <c r="O12" s="105"/>
      <c r="P12" s="105"/>
      <c r="Q12" s="105"/>
      <c r="R12" s="105"/>
      <c r="S12" s="105"/>
      <c r="T12" s="1046"/>
      <c r="U12" s="1047"/>
    </row>
    <row r="13" spans="1:21" ht="24" x14ac:dyDescent="0.15">
      <c r="A13" s="98" t="s">
        <v>187</v>
      </c>
      <c r="B13" s="98"/>
      <c r="C13" s="98" t="s">
        <v>179</v>
      </c>
      <c r="D13" s="98" t="s">
        <v>185</v>
      </c>
      <c r="E13" s="107">
        <v>1996</v>
      </c>
      <c r="F13" s="107" t="s">
        <v>181</v>
      </c>
      <c r="G13" s="106" t="s">
        <v>182</v>
      </c>
      <c r="H13" s="106" t="s">
        <v>183</v>
      </c>
      <c r="I13" s="105"/>
      <c r="J13" s="105"/>
      <c r="K13" s="105"/>
      <c r="L13" s="105"/>
      <c r="M13" s="105"/>
      <c r="N13" s="105"/>
      <c r="O13" s="105"/>
      <c r="P13" s="105"/>
      <c r="Q13" s="105"/>
      <c r="R13" s="105"/>
      <c r="S13" s="105"/>
      <c r="T13" s="1046"/>
      <c r="U13" s="1047"/>
    </row>
    <row r="14" spans="1:21" ht="24" x14ac:dyDescent="0.15">
      <c r="A14" s="98" t="s">
        <v>188</v>
      </c>
      <c r="B14" s="98">
        <v>354677</v>
      </c>
      <c r="C14" s="98" t="s">
        <v>189</v>
      </c>
      <c r="D14" s="98" t="s">
        <v>190</v>
      </c>
      <c r="E14" s="107">
        <v>1994</v>
      </c>
      <c r="F14" s="107" t="s">
        <v>191</v>
      </c>
      <c r="G14" s="106" t="s">
        <v>192</v>
      </c>
      <c r="H14" s="106" t="s">
        <v>183</v>
      </c>
      <c r="I14" s="105"/>
      <c r="J14" s="105"/>
      <c r="K14" s="105"/>
      <c r="L14" s="105"/>
      <c r="M14" s="105"/>
      <c r="N14" s="105"/>
      <c r="O14" s="105"/>
      <c r="P14" s="105"/>
      <c r="Q14" s="105"/>
      <c r="R14" s="105"/>
      <c r="S14" s="105"/>
      <c r="T14" s="1046"/>
      <c r="U14" s="1047"/>
    </row>
    <row r="15" spans="1:21" ht="24" x14ac:dyDescent="0.15">
      <c r="A15" s="98" t="s">
        <v>193</v>
      </c>
      <c r="B15" s="98"/>
      <c r="C15" s="98" t="s">
        <v>179</v>
      </c>
      <c r="D15" s="98" t="s">
        <v>185</v>
      </c>
      <c r="E15" s="107">
        <v>1996</v>
      </c>
      <c r="F15" s="107" t="s">
        <v>181</v>
      </c>
      <c r="G15" s="106" t="s">
        <v>182</v>
      </c>
      <c r="H15" s="106" t="s">
        <v>183</v>
      </c>
      <c r="I15" s="105"/>
      <c r="J15" s="105"/>
      <c r="K15" s="105"/>
      <c r="L15" s="105"/>
      <c r="M15" s="105"/>
      <c r="N15" s="105"/>
      <c r="O15" s="105"/>
      <c r="P15" s="105"/>
      <c r="Q15" s="105"/>
      <c r="R15" s="105"/>
      <c r="S15" s="105"/>
      <c r="T15" s="1046"/>
      <c r="U15" s="1047"/>
    </row>
    <row r="16" spans="1:21" ht="24" x14ac:dyDescent="0.15">
      <c r="A16" s="98" t="s">
        <v>194</v>
      </c>
      <c r="B16" s="98"/>
      <c r="C16" s="98" t="s">
        <v>179</v>
      </c>
      <c r="D16" s="98" t="s">
        <v>185</v>
      </c>
      <c r="E16" s="107">
        <v>1996</v>
      </c>
      <c r="F16" s="107" t="s">
        <v>181</v>
      </c>
      <c r="G16" s="106" t="s">
        <v>182</v>
      </c>
      <c r="H16" s="106" t="s">
        <v>183</v>
      </c>
      <c r="I16" s="105"/>
      <c r="J16" s="105"/>
      <c r="K16" s="105"/>
      <c r="L16" s="105"/>
      <c r="M16" s="105"/>
      <c r="N16" s="105"/>
      <c r="O16" s="105"/>
      <c r="P16" s="105"/>
      <c r="Q16" s="105"/>
      <c r="R16" s="105"/>
      <c r="S16" s="105"/>
      <c r="T16" s="1046"/>
      <c r="U16" s="1047"/>
    </row>
    <row r="17" spans="1:21" ht="16" x14ac:dyDescent="0.15">
      <c r="A17" s="107" t="s">
        <v>195</v>
      </c>
      <c r="B17" s="107"/>
      <c r="C17" s="98" t="s">
        <v>179</v>
      </c>
      <c r="D17" s="107" t="s">
        <v>196</v>
      </c>
      <c r="E17" s="107">
        <v>1993</v>
      </c>
      <c r="F17" s="107" t="s">
        <v>181</v>
      </c>
      <c r="G17" s="107" t="s">
        <v>197</v>
      </c>
      <c r="H17" s="106" t="s">
        <v>183</v>
      </c>
      <c r="I17" s="105"/>
      <c r="J17" s="105"/>
      <c r="K17" s="105"/>
      <c r="L17" s="105"/>
      <c r="M17" s="105"/>
      <c r="N17" s="105"/>
      <c r="O17" s="105"/>
      <c r="P17" s="105"/>
      <c r="Q17" s="105"/>
      <c r="R17" s="105"/>
      <c r="S17" s="105"/>
      <c r="T17" s="1046"/>
      <c r="U17" s="1047"/>
    </row>
    <row r="18" spans="1:21" ht="24" x14ac:dyDescent="0.15">
      <c r="A18" s="98" t="s">
        <v>198</v>
      </c>
      <c r="B18" s="98"/>
      <c r="C18" s="98" t="s">
        <v>179</v>
      </c>
      <c r="D18" s="98" t="s">
        <v>185</v>
      </c>
      <c r="E18" s="107">
        <v>1996</v>
      </c>
      <c r="F18" s="107" t="s">
        <v>199</v>
      </c>
      <c r="G18" s="106" t="s">
        <v>182</v>
      </c>
      <c r="H18" s="106" t="s">
        <v>183</v>
      </c>
      <c r="I18" s="105"/>
      <c r="J18" s="105"/>
      <c r="K18" s="105"/>
      <c r="L18" s="105"/>
      <c r="M18" s="105"/>
      <c r="N18" s="105"/>
      <c r="O18" s="105"/>
      <c r="P18" s="105"/>
      <c r="Q18" s="105"/>
      <c r="R18" s="105"/>
      <c r="S18" s="105"/>
      <c r="T18" s="1046"/>
      <c r="U18" s="1047"/>
    </row>
    <row r="19" spans="1:21" ht="24" x14ac:dyDescent="0.15">
      <c r="A19" s="98" t="s">
        <v>200</v>
      </c>
      <c r="B19" s="98"/>
      <c r="C19" s="98" t="s">
        <v>179</v>
      </c>
      <c r="D19" s="98" t="s">
        <v>201</v>
      </c>
      <c r="E19" s="107">
        <v>1996</v>
      </c>
      <c r="F19" s="107" t="s">
        <v>181</v>
      </c>
      <c r="G19" s="106" t="s">
        <v>182</v>
      </c>
      <c r="H19" s="106" t="s">
        <v>183</v>
      </c>
      <c r="I19" s="105"/>
      <c r="J19" s="105"/>
      <c r="K19" s="105"/>
      <c r="L19" s="105"/>
      <c r="M19" s="105"/>
      <c r="N19" s="105"/>
      <c r="O19" s="105"/>
      <c r="P19" s="105"/>
      <c r="Q19" s="105"/>
      <c r="R19" s="105"/>
      <c r="S19" s="105"/>
      <c r="T19" s="1046"/>
      <c r="U19" s="1047"/>
    </row>
    <row r="20" spans="1:21" ht="24" x14ac:dyDescent="0.15">
      <c r="A20" s="98" t="s">
        <v>202</v>
      </c>
      <c r="B20" s="98"/>
      <c r="C20" s="98" t="s">
        <v>179</v>
      </c>
      <c r="D20" s="98" t="s">
        <v>201</v>
      </c>
      <c r="E20" s="107">
        <v>1996</v>
      </c>
      <c r="F20" s="107" t="s">
        <v>181</v>
      </c>
      <c r="G20" s="106" t="s">
        <v>182</v>
      </c>
      <c r="H20" s="106" t="s">
        <v>183</v>
      </c>
      <c r="I20" s="105"/>
      <c r="J20" s="105"/>
      <c r="K20" s="105"/>
      <c r="L20" s="105"/>
      <c r="M20" s="105"/>
      <c r="N20" s="105"/>
      <c r="O20" s="105"/>
      <c r="P20" s="105"/>
      <c r="Q20" s="105"/>
      <c r="R20" s="105"/>
      <c r="S20" s="105"/>
      <c r="T20" s="1046"/>
      <c r="U20" s="1047"/>
    </row>
    <row r="21" spans="1:21" ht="24" x14ac:dyDescent="0.15">
      <c r="A21" s="98" t="s">
        <v>203</v>
      </c>
      <c r="B21" s="98"/>
      <c r="C21" s="98" t="s">
        <v>179</v>
      </c>
      <c r="D21" s="98" t="s">
        <v>201</v>
      </c>
      <c r="E21" s="107">
        <v>1996</v>
      </c>
      <c r="F21" s="107" t="s">
        <v>181</v>
      </c>
      <c r="G21" s="106" t="s">
        <v>182</v>
      </c>
      <c r="H21" s="106" t="s">
        <v>183</v>
      </c>
      <c r="I21" s="105"/>
      <c r="J21" s="105"/>
      <c r="K21" s="105"/>
      <c r="L21" s="105"/>
      <c r="M21" s="105"/>
      <c r="N21" s="105"/>
      <c r="O21" s="105"/>
      <c r="P21" s="105"/>
      <c r="Q21" s="105"/>
      <c r="R21" s="105"/>
      <c r="S21" s="105"/>
      <c r="T21" s="1046"/>
      <c r="U21" s="1047"/>
    </row>
    <row r="22" spans="1:21" ht="24" x14ac:dyDescent="0.15">
      <c r="A22" s="98" t="s">
        <v>204</v>
      </c>
      <c r="B22" s="98"/>
      <c r="C22" s="98" t="s">
        <v>179</v>
      </c>
      <c r="D22" s="98" t="s">
        <v>196</v>
      </c>
      <c r="E22" s="107">
        <v>1996</v>
      </c>
      <c r="F22" s="107" t="s">
        <v>181</v>
      </c>
      <c r="G22" s="106" t="s">
        <v>182</v>
      </c>
      <c r="H22" s="106" t="s">
        <v>183</v>
      </c>
      <c r="I22" s="105"/>
      <c r="J22" s="105"/>
      <c r="K22" s="105"/>
      <c r="L22" s="105"/>
      <c r="M22" s="105"/>
      <c r="N22" s="105"/>
      <c r="O22" s="105"/>
      <c r="P22" s="105"/>
      <c r="Q22" s="105"/>
      <c r="R22" s="105"/>
      <c r="S22" s="105"/>
      <c r="T22" s="1046"/>
      <c r="U22" s="1047"/>
    </row>
    <row r="23" spans="1:21" ht="16" x14ac:dyDescent="0.15">
      <c r="A23" s="107" t="s">
        <v>205</v>
      </c>
      <c r="B23" s="107"/>
      <c r="C23" s="98" t="s">
        <v>179</v>
      </c>
      <c r="D23" s="107" t="s">
        <v>196</v>
      </c>
      <c r="E23" s="107">
        <v>1996</v>
      </c>
      <c r="F23" s="107" t="s">
        <v>181</v>
      </c>
      <c r="G23" s="107" t="s">
        <v>197</v>
      </c>
      <c r="H23" s="106" t="s">
        <v>183</v>
      </c>
      <c r="I23" s="105"/>
      <c r="J23" s="105"/>
      <c r="K23" s="105"/>
      <c r="L23" s="105"/>
      <c r="M23" s="105"/>
      <c r="N23" s="105"/>
      <c r="O23" s="105"/>
      <c r="P23" s="105"/>
      <c r="Q23" s="105"/>
      <c r="R23" s="105"/>
      <c r="S23" s="105"/>
      <c r="T23" s="1046"/>
      <c r="U23" s="1047"/>
    </row>
    <row r="24" spans="1:21" ht="16" x14ac:dyDescent="0.15">
      <c r="A24" s="107" t="s">
        <v>206</v>
      </c>
      <c r="B24" s="107"/>
      <c r="C24" s="98" t="s">
        <v>179</v>
      </c>
      <c r="D24" s="108" t="s">
        <v>196</v>
      </c>
      <c r="E24" s="107">
        <v>1996</v>
      </c>
      <c r="F24" s="107" t="s">
        <v>207</v>
      </c>
      <c r="G24" s="107" t="s">
        <v>197</v>
      </c>
      <c r="H24" s="106" t="s">
        <v>183</v>
      </c>
      <c r="I24" s="105"/>
      <c r="J24" s="105"/>
      <c r="K24" s="105"/>
      <c r="L24" s="105"/>
      <c r="M24" s="105"/>
      <c r="N24" s="105"/>
      <c r="O24" s="105"/>
      <c r="P24" s="105"/>
      <c r="Q24" s="105"/>
      <c r="R24" s="105"/>
      <c r="S24" s="105"/>
      <c r="T24" s="1046"/>
      <c r="U24" s="1047"/>
    </row>
    <row r="25" spans="1:21" ht="16" x14ac:dyDescent="0.15">
      <c r="A25" s="98" t="s">
        <v>208</v>
      </c>
      <c r="B25" s="98"/>
      <c r="C25" s="98" t="s">
        <v>179</v>
      </c>
      <c r="D25" s="98" t="s">
        <v>209</v>
      </c>
      <c r="E25" s="109">
        <v>1988</v>
      </c>
      <c r="F25" s="107" t="s">
        <v>181</v>
      </c>
      <c r="G25" s="107" t="s">
        <v>197</v>
      </c>
      <c r="H25" s="106" t="s">
        <v>183</v>
      </c>
      <c r="I25" s="105"/>
      <c r="J25" s="105"/>
      <c r="K25" s="105"/>
      <c r="L25" s="105"/>
      <c r="M25" s="105"/>
      <c r="N25" s="105"/>
      <c r="O25" s="105"/>
      <c r="P25" s="105"/>
      <c r="Q25" s="105"/>
      <c r="R25" s="105"/>
      <c r="S25" s="105"/>
      <c r="T25" s="1046"/>
      <c r="U25" s="1047"/>
    </row>
    <row r="26" spans="1:21" ht="24" x14ac:dyDescent="0.15">
      <c r="A26" s="98" t="s">
        <v>210</v>
      </c>
      <c r="B26" s="98"/>
      <c r="C26" s="98" t="s">
        <v>179</v>
      </c>
      <c r="D26" s="98" t="s">
        <v>185</v>
      </c>
      <c r="E26" s="107">
        <v>1996</v>
      </c>
      <c r="F26" s="107" t="s">
        <v>181</v>
      </c>
      <c r="G26" s="106" t="s">
        <v>182</v>
      </c>
      <c r="H26" s="106" t="s">
        <v>183</v>
      </c>
      <c r="I26" s="105"/>
      <c r="J26" s="105"/>
      <c r="K26" s="105"/>
      <c r="L26" s="105"/>
      <c r="M26" s="105"/>
      <c r="N26" s="105"/>
      <c r="O26" s="105"/>
      <c r="P26" s="105"/>
      <c r="Q26" s="105"/>
      <c r="R26" s="105"/>
      <c r="S26" s="105"/>
      <c r="T26" s="1046"/>
      <c r="U26" s="1047"/>
    </row>
    <row r="27" spans="1:21" ht="24" x14ac:dyDescent="0.15">
      <c r="A27" s="98" t="s">
        <v>211</v>
      </c>
      <c r="B27" s="98"/>
      <c r="C27" s="98" t="s">
        <v>179</v>
      </c>
      <c r="D27" s="98" t="s">
        <v>185</v>
      </c>
      <c r="E27" s="107">
        <v>1996</v>
      </c>
      <c r="F27" s="107" t="s">
        <v>212</v>
      </c>
      <c r="G27" s="106" t="s">
        <v>182</v>
      </c>
      <c r="H27" s="106" t="s">
        <v>183</v>
      </c>
      <c r="I27" s="105"/>
      <c r="J27" s="105"/>
      <c r="K27" s="105"/>
      <c r="L27" s="105"/>
      <c r="M27" s="105"/>
      <c r="N27" s="105"/>
      <c r="O27" s="105"/>
      <c r="P27" s="105"/>
      <c r="Q27" s="105"/>
      <c r="R27" s="105"/>
      <c r="S27" s="105"/>
      <c r="T27" s="1046"/>
      <c r="U27" s="1047"/>
    </row>
    <row r="28" spans="1:21" ht="24" x14ac:dyDescent="0.15">
      <c r="A28" s="107" t="s">
        <v>213</v>
      </c>
      <c r="B28" s="107"/>
      <c r="C28" s="98" t="s">
        <v>179</v>
      </c>
      <c r="D28" s="108" t="s">
        <v>214</v>
      </c>
      <c r="E28" s="107">
        <v>1996</v>
      </c>
      <c r="F28" s="107" t="s">
        <v>181</v>
      </c>
      <c r="G28" s="106" t="s">
        <v>182</v>
      </c>
      <c r="H28" s="106" t="s">
        <v>183</v>
      </c>
      <c r="I28" s="105"/>
      <c r="J28" s="105"/>
      <c r="K28" s="105"/>
      <c r="L28" s="105"/>
      <c r="M28" s="105"/>
      <c r="N28" s="105"/>
      <c r="O28" s="105"/>
      <c r="P28" s="105"/>
      <c r="Q28" s="105"/>
      <c r="R28" s="105"/>
      <c r="S28" s="105"/>
      <c r="T28" s="1046"/>
      <c r="U28" s="1047"/>
    </row>
    <row r="29" spans="1:21" ht="24" x14ac:dyDescent="0.15">
      <c r="A29" s="107" t="s">
        <v>215</v>
      </c>
      <c r="B29" s="107"/>
      <c r="C29" s="98" t="s">
        <v>179</v>
      </c>
      <c r="D29" s="108" t="s">
        <v>216</v>
      </c>
      <c r="E29" s="107">
        <v>1996</v>
      </c>
      <c r="F29" s="107" t="s">
        <v>181</v>
      </c>
      <c r="G29" s="106" t="s">
        <v>182</v>
      </c>
      <c r="H29" s="106" t="s">
        <v>183</v>
      </c>
      <c r="I29" s="105"/>
      <c r="J29" s="105"/>
      <c r="K29" s="105"/>
      <c r="L29" s="105"/>
      <c r="M29" s="105"/>
      <c r="N29" s="105"/>
      <c r="O29" s="105"/>
      <c r="P29" s="105"/>
      <c r="Q29" s="105"/>
      <c r="R29" s="105"/>
      <c r="S29" s="105"/>
      <c r="T29" s="1046"/>
      <c r="U29" s="1047"/>
    </row>
    <row r="30" spans="1:21" ht="24" x14ac:dyDescent="0.15">
      <c r="A30" s="107" t="s">
        <v>217</v>
      </c>
      <c r="B30" s="107"/>
      <c r="C30" s="98" t="s">
        <v>179</v>
      </c>
      <c r="D30" s="107" t="s">
        <v>216</v>
      </c>
      <c r="E30" s="107">
        <v>1996</v>
      </c>
      <c r="F30" s="107" t="s">
        <v>181</v>
      </c>
      <c r="G30" s="106" t="s">
        <v>182</v>
      </c>
      <c r="H30" s="106" t="s">
        <v>183</v>
      </c>
      <c r="I30" s="105"/>
      <c r="J30" s="105"/>
      <c r="K30" s="105"/>
      <c r="L30" s="105"/>
      <c r="M30" s="105"/>
      <c r="N30" s="105"/>
      <c r="O30" s="105"/>
      <c r="P30" s="105"/>
      <c r="Q30" s="105"/>
      <c r="R30" s="105"/>
      <c r="S30" s="105"/>
      <c r="T30" s="1046"/>
      <c r="U30" s="1047"/>
    </row>
    <row r="31" spans="1:21" ht="24" x14ac:dyDescent="0.15">
      <c r="A31" s="107" t="s">
        <v>218</v>
      </c>
      <c r="B31" s="107"/>
      <c r="C31" s="98" t="s">
        <v>179</v>
      </c>
      <c r="D31" s="107" t="s">
        <v>216</v>
      </c>
      <c r="E31" s="107">
        <v>1996</v>
      </c>
      <c r="F31" s="107" t="s">
        <v>181</v>
      </c>
      <c r="G31" s="106" t="s">
        <v>182</v>
      </c>
      <c r="H31" s="106" t="s">
        <v>183</v>
      </c>
      <c r="I31" s="105"/>
      <c r="J31" s="105"/>
      <c r="K31" s="105"/>
      <c r="L31" s="105"/>
      <c r="M31" s="105"/>
      <c r="N31" s="105"/>
      <c r="O31" s="105"/>
      <c r="P31" s="105"/>
      <c r="Q31" s="105"/>
      <c r="R31" s="105"/>
      <c r="S31" s="105"/>
      <c r="T31" s="1046"/>
      <c r="U31" s="1047"/>
    </row>
    <row r="32" spans="1:21" ht="24" x14ac:dyDescent="0.15">
      <c r="A32" s="107" t="s">
        <v>219</v>
      </c>
      <c r="B32" s="107"/>
      <c r="C32" s="98" t="s">
        <v>179</v>
      </c>
      <c r="D32" s="108" t="s">
        <v>196</v>
      </c>
      <c r="E32" s="107">
        <v>1996</v>
      </c>
      <c r="F32" s="107" t="s">
        <v>181</v>
      </c>
      <c r="G32" s="106" t="s">
        <v>182</v>
      </c>
      <c r="H32" s="106" t="s">
        <v>183</v>
      </c>
      <c r="I32" s="105"/>
      <c r="J32" s="105"/>
      <c r="K32" s="105"/>
      <c r="L32" s="105"/>
      <c r="M32" s="105"/>
      <c r="N32" s="105"/>
      <c r="O32" s="105"/>
      <c r="P32" s="105"/>
      <c r="Q32" s="105"/>
      <c r="R32" s="105"/>
      <c r="S32" s="105"/>
      <c r="T32" s="1046"/>
      <c r="U32" s="1047"/>
    </row>
    <row r="33" spans="1:21" ht="24" x14ac:dyDescent="0.15">
      <c r="A33" s="107" t="s">
        <v>220</v>
      </c>
      <c r="B33" s="107" t="s">
        <v>461</v>
      </c>
      <c r="C33" s="98" t="s">
        <v>221</v>
      </c>
      <c r="D33" s="108" t="s">
        <v>222</v>
      </c>
      <c r="E33" s="107"/>
      <c r="F33" s="107" t="s">
        <v>223</v>
      </c>
      <c r="G33" s="106" t="s">
        <v>224</v>
      </c>
      <c r="H33" s="106" t="s">
        <v>225</v>
      </c>
      <c r="I33" s="105"/>
      <c r="J33" s="105"/>
      <c r="K33" s="105"/>
      <c r="L33" s="105"/>
      <c r="M33" s="105"/>
      <c r="N33" s="105"/>
      <c r="O33" s="105"/>
      <c r="P33" s="105"/>
      <c r="Q33" s="105"/>
      <c r="R33" s="105"/>
      <c r="S33" s="105"/>
      <c r="T33" s="1046"/>
      <c r="U33" s="1047"/>
    </row>
    <row r="34" spans="1:21" ht="16" x14ac:dyDescent="0.15">
      <c r="A34" s="98" t="s">
        <v>226</v>
      </c>
      <c r="B34" s="98"/>
      <c r="C34" s="98" t="s">
        <v>179</v>
      </c>
      <c r="D34" s="98" t="s">
        <v>227</v>
      </c>
      <c r="E34" s="108">
        <v>1984</v>
      </c>
      <c r="F34" s="107" t="s">
        <v>181</v>
      </c>
      <c r="G34" s="107" t="s">
        <v>228</v>
      </c>
      <c r="H34" s="106" t="s">
        <v>183</v>
      </c>
      <c r="I34" s="105"/>
      <c r="J34" s="105"/>
      <c r="K34" s="105"/>
      <c r="L34" s="105"/>
      <c r="M34" s="105"/>
      <c r="N34" s="105"/>
      <c r="O34" s="105"/>
      <c r="P34" s="105"/>
      <c r="Q34" s="105"/>
      <c r="R34" s="105"/>
      <c r="S34" s="105"/>
      <c r="T34" s="1046"/>
      <c r="U34" s="1047"/>
    </row>
    <row r="35" spans="1:21" ht="24" x14ac:dyDescent="0.15">
      <c r="A35" s="98" t="s">
        <v>229</v>
      </c>
      <c r="B35" s="98" t="s">
        <v>456</v>
      </c>
      <c r="C35" s="98" t="s">
        <v>189</v>
      </c>
      <c r="D35" s="98" t="s">
        <v>230</v>
      </c>
      <c r="E35" s="108">
        <v>1999</v>
      </c>
      <c r="F35" s="107" t="s">
        <v>231</v>
      </c>
      <c r="G35" s="107" t="s">
        <v>232</v>
      </c>
      <c r="H35" s="106" t="s">
        <v>225</v>
      </c>
      <c r="I35" s="105"/>
      <c r="J35" s="105"/>
      <c r="K35" s="105"/>
      <c r="L35" s="105"/>
      <c r="M35" s="105"/>
      <c r="N35" s="105"/>
      <c r="O35" s="105"/>
      <c r="P35" s="105"/>
      <c r="Q35" s="105"/>
      <c r="R35" s="105"/>
      <c r="S35" s="105"/>
      <c r="T35" s="1046"/>
      <c r="U35" s="1047"/>
    </row>
    <row r="36" spans="1:21" ht="16" x14ac:dyDescent="0.15">
      <c r="A36" s="98" t="s">
        <v>233</v>
      </c>
      <c r="B36" s="98"/>
      <c r="C36" s="98" t="s">
        <v>179</v>
      </c>
      <c r="D36" s="98" t="s">
        <v>227</v>
      </c>
      <c r="E36" s="109">
        <v>1984</v>
      </c>
      <c r="F36" s="107" t="s">
        <v>181</v>
      </c>
      <c r="G36" s="107" t="s">
        <v>228</v>
      </c>
      <c r="H36" s="106" t="s">
        <v>183</v>
      </c>
      <c r="I36" s="105"/>
      <c r="J36" s="105"/>
      <c r="K36" s="105"/>
      <c r="L36" s="105"/>
      <c r="M36" s="105"/>
      <c r="N36" s="105"/>
      <c r="O36" s="105"/>
      <c r="P36" s="105"/>
      <c r="Q36" s="105"/>
      <c r="R36" s="105"/>
      <c r="S36" s="105"/>
      <c r="T36" s="1046"/>
      <c r="U36" s="1047"/>
    </row>
    <row r="37" spans="1:21" ht="24" x14ac:dyDescent="0.15">
      <c r="A37" s="107">
        <v>271030</v>
      </c>
      <c r="B37" s="107"/>
      <c r="C37" s="108" t="s">
        <v>234</v>
      </c>
      <c r="D37" s="108" t="s">
        <v>196</v>
      </c>
      <c r="E37" s="108">
        <v>1996</v>
      </c>
      <c r="F37" s="110" t="s">
        <v>181</v>
      </c>
      <c r="G37" s="106" t="s">
        <v>182</v>
      </c>
      <c r="H37" s="106" t="s">
        <v>183</v>
      </c>
      <c r="I37" s="105"/>
      <c r="J37" s="105"/>
      <c r="K37" s="105"/>
      <c r="L37" s="105"/>
      <c r="M37" s="105"/>
      <c r="N37" s="105"/>
      <c r="O37" s="105"/>
      <c r="P37" s="105"/>
      <c r="Q37" s="105"/>
      <c r="R37" s="105"/>
      <c r="S37" s="105"/>
      <c r="T37" s="1046"/>
      <c r="U37" s="1047"/>
    </row>
    <row r="38" spans="1:21" ht="24" x14ac:dyDescent="0.15">
      <c r="A38" s="107" t="s">
        <v>235</v>
      </c>
      <c r="B38" s="107"/>
      <c r="C38" s="109" t="s">
        <v>236</v>
      </c>
      <c r="D38" s="109" t="s">
        <v>237</v>
      </c>
      <c r="E38" s="107">
        <v>1980</v>
      </c>
      <c r="F38" s="107" t="s">
        <v>238</v>
      </c>
      <c r="G38" s="107" t="s">
        <v>239</v>
      </c>
      <c r="H38" s="107" t="s">
        <v>212</v>
      </c>
      <c r="I38" s="105"/>
      <c r="J38" s="105"/>
      <c r="K38" s="105"/>
      <c r="L38" s="105"/>
      <c r="M38" s="105"/>
      <c r="N38" s="105"/>
      <c r="O38" s="105"/>
      <c r="P38" s="105"/>
      <c r="Q38" s="105"/>
      <c r="R38" s="105"/>
      <c r="S38" s="105"/>
      <c r="T38" s="1046"/>
      <c r="U38" s="1047"/>
    </row>
    <row r="39" spans="1:21" ht="24" x14ac:dyDescent="0.15">
      <c r="A39" s="107" t="s">
        <v>240</v>
      </c>
      <c r="B39" s="107"/>
      <c r="C39" s="108" t="s">
        <v>236</v>
      </c>
      <c r="D39" s="108" t="s">
        <v>241</v>
      </c>
      <c r="E39" s="108">
        <v>1992</v>
      </c>
      <c r="F39" s="107" t="s">
        <v>238</v>
      </c>
      <c r="G39" s="107" t="s">
        <v>242</v>
      </c>
      <c r="H39" s="107" t="s">
        <v>212</v>
      </c>
      <c r="I39" s="105"/>
      <c r="J39" s="105"/>
      <c r="K39" s="105"/>
      <c r="L39" s="105"/>
      <c r="M39" s="105"/>
      <c r="N39" s="105"/>
      <c r="O39" s="105"/>
      <c r="P39" s="105"/>
      <c r="Q39" s="105"/>
      <c r="R39" s="105"/>
      <c r="S39" s="105"/>
      <c r="T39" s="1046"/>
      <c r="U39" s="1047"/>
    </row>
    <row r="40" spans="1:21" ht="24" x14ac:dyDescent="0.15">
      <c r="A40" s="107" t="s">
        <v>243</v>
      </c>
      <c r="B40" s="107"/>
      <c r="C40" s="108" t="s">
        <v>236</v>
      </c>
      <c r="D40" s="108" t="s">
        <v>244</v>
      </c>
      <c r="E40" s="107">
        <v>1980</v>
      </c>
      <c r="F40" s="107" t="s">
        <v>238</v>
      </c>
      <c r="G40" s="107" t="s">
        <v>239</v>
      </c>
      <c r="H40" s="107" t="s">
        <v>212</v>
      </c>
      <c r="I40" s="105"/>
      <c r="J40" s="105"/>
      <c r="K40" s="105"/>
      <c r="L40" s="105"/>
      <c r="M40" s="105"/>
      <c r="N40" s="105"/>
      <c r="O40" s="105"/>
      <c r="P40" s="105"/>
      <c r="Q40" s="105"/>
      <c r="R40" s="105"/>
      <c r="S40" s="105"/>
      <c r="T40" s="1046"/>
      <c r="U40" s="1047"/>
    </row>
    <row r="41" spans="1:21" ht="24" x14ac:dyDescent="0.15">
      <c r="A41" s="107" t="s">
        <v>245</v>
      </c>
      <c r="B41" s="107"/>
      <c r="C41" s="98" t="s">
        <v>179</v>
      </c>
      <c r="D41" s="107" t="s">
        <v>246</v>
      </c>
      <c r="E41" s="107">
        <v>1986</v>
      </c>
      <c r="F41" s="107" t="s">
        <v>247</v>
      </c>
      <c r="G41" s="107" t="s">
        <v>197</v>
      </c>
      <c r="H41" s="106" t="s">
        <v>183</v>
      </c>
      <c r="I41" s="105"/>
      <c r="J41" s="105"/>
      <c r="K41" s="105"/>
      <c r="L41" s="105"/>
      <c r="M41" s="105"/>
      <c r="N41" s="105"/>
      <c r="O41" s="105"/>
      <c r="P41" s="105"/>
      <c r="Q41" s="105"/>
      <c r="R41" s="105"/>
      <c r="S41" s="105"/>
      <c r="T41" s="1046"/>
      <c r="U41" s="1047"/>
    </row>
    <row r="42" spans="1:21" ht="24" x14ac:dyDescent="0.15">
      <c r="A42" s="107" t="s">
        <v>248</v>
      </c>
      <c r="B42" s="107" t="s">
        <v>457</v>
      </c>
      <c r="C42" s="98" t="s">
        <v>221</v>
      </c>
      <c r="D42" s="107" t="s">
        <v>249</v>
      </c>
      <c r="E42" s="107">
        <v>1993</v>
      </c>
      <c r="F42" s="107" t="s">
        <v>250</v>
      </c>
      <c r="G42" s="107" t="s">
        <v>251</v>
      </c>
      <c r="H42" s="106" t="s">
        <v>212</v>
      </c>
      <c r="I42" s="105"/>
      <c r="J42" s="105"/>
      <c r="K42" s="105"/>
      <c r="L42" s="105"/>
      <c r="M42" s="105"/>
      <c r="N42" s="105"/>
      <c r="O42" s="105"/>
      <c r="P42" s="105"/>
      <c r="Q42" s="105"/>
      <c r="R42" s="105"/>
      <c r="S42" s="105"/>
      <c r="T42" s="1046"/>
      <c r="U42" s="1047"/>
    </row>
    <row r="43" spans="1:21" ht="24" x14ac:dyDescent="0.15">
      <c r="A43" s="98" t="s">
        <v>252</v>
      </c>
      <c r="B43" s="98"/>
      <c r="C43" s="98" t="s">
        <v>179</v>
      </c>
      <c r="D43" s="98" t="s">
        <v>196</v>
      </c>
      <c r="E43" s="107">
        <v>1996</v>
      </c>
      <c r="F43" s="107" t="s">
        <v>253</v>
      </c>
      <c r="G43" s="107" t="s">
        <v>182</v>
      </c>
      <c r="H43" s="107" t="s">
        <v>183</v>
      </c>
      <c r="I43" s="105"/>
      <c r="J43" s="105"/>
      <c r="K43" s="105"/>
      <c r="L43" s="105"/>
      <c r="M43" s="105"/>
      <c r="N43" s="105"/>
      <c r="O43" s="105"/>
      <c r="P43" s="105"/>
      <c r="Q43" s="105"/>
      <c r="R43" s="105"/>
      <c r="S43" s="105"/>
      <c r="T43" s="1046"/>
      <c r="U43" s="1047"/>
    </row>
    <row r="44" spans="1:21" ht="24" x14ac:dyDescent="0.15">
      <c r="A44" s="98" t="s">
        <v>254</v>
      </c>
      <c r="B44" s="98"/>
      <c r="C44" s="98" t="s">
        <v>179</v>
      </c>
      <c r="D44" s="98" t="s">
        <v>185</v>
      </c>
      <c r="E44" s="107">
        <v>1996</v>
      </c>
      <c r="F44" s="107" t="s">
        <v>255</v>
      </c>
      <c r="G44" s="107" t="s">
        <v>182</v>
      </c>
      <c r="H44" s="107" t="s">
        <v>183</v>
      </c>
      <c r="I44" s="105"/>
      <c r="J44" s="105"/>
      <c r="K44" s="105"/>
      <c r="L44" s="105"/>
      <c r="M44" s="105"/>
      <c r="N44" s="105"/>
      <c r="O44" s="105"/>
      <c r="P44" s="105"/>
      <c r="Q44" s="105"/>
      <c r="R44" s="105"/>
      <c r="S44" s="105"/>
      <c r="T44" s="1046"/>
      <c r="U44" s="1047"/>
    </row>
    <row r="45" spans="1:21" ht="24" x14ac:dyDescent="0.15">
      <c r="A45" s="98" t="s">
        <v>256</v>
      </c>
      <c r="B45" s="98"/>
      <c r="C45" s="98" t="s">
        <v>179</v>
      </c>
      <c r="D45" s="98" t="s">
        <v>185</v>
      </c>
      <c r="E45" s="107">
        <v>1996</v>
      </c>
      <c r="F45" s="107" t="s">
        <v>257</v>
      </c>
      <c r="G45" s="107" t="s">
        <v>182</v>
      </c>
      <c r="H45" s="107" t="s">
        <v>183</v>
      </c>
      <c r="I45" s="105"/>
      <c r="J45" s="105"/>
      <c r="K45" s="105"/>
      <c r="L45" s="105"/>
      <c r="M45" s="105"/>
      <c r="N45" s="105"/>
      <c r="O45" s="105"/>
      <c r="P45" s="105"/>
      <c r="Q45" s="105"/>
      <c r="R45" s="105"/>
      <c r="S45" s="105"/>
      <c r="T45" s="1046"/>
      <c r="U45" s="1047"/>
    </row>
    <row r="46" spans="1:21" ht="24" x14ac:dyDescent="0.15">
      <c r="A46" s="98" t="s">
        <v>258</v>
      </c>
      <c r="B46" s="98"/>
      <c r="C46" s="98" t="s">
        <v>179</v>
      </c>
      <c r="D46" s="98" t="s">
        <v>185</v>
      </c>
      <c r="E46" s="107">
        <v>1996</v>
      </c>
      <c r="F46" s="107" t="s">
        <v>259</v>
      </c>
      <c r="G46" s="107" t="s">
        <v>182</v>
      </c>
      <c r="H46" s="107" t="s">
        <v>183</v>
      </c>
      <c r="I46" s="105"/>
      <c r="J46" s="105"/>
      <c r="K46" s="105"/>
      <c r="L46" s="105"/>
      <c r="M46" s="105"/>
      <c r="N46" s="105"/>
      <c r="O46" s="105"/>
      <c r="P46" s="105"/>
      <c r="Q46" s="105"/>
      <c r="R46" s="105"/>
      <c r="S46" s="105"/>
      <c r="T46" s="1046"/>
      <c r="U46" s="1047"/>
    </row>
    <row r="47" spans="1:21" ht="24" x14ac:dyDescent="0.15">
      <c r="A47" s="98" t="s">
        <v>260</v>
      </c>
      <c r="B47" s="98"/>
      <c r="C47" s="98" t="s">
        <v>179</v>
      </c>
      <c r="D47" s="98" t="s">
        <v>185</v>
      </c>
      <c r="E47" s="107">
        <v>1996</v>
      </c>
      <c r="F47" s="107" t="s">
        <v>261</v>
      </c>
      <c r="G47" s="107" t="s">
        <v>182</v>
      </c>
      <c r="H47" s="107" t="s">
        <v>183</v>
      </c>
      <c r="I47" s="105"/>
      <c r="J47" s="105"/>
      <c r="K47" s="105"/>
      <c r="L47" s="105"/>
      <c r="M47" s="105"/>
      <c r="N47" s="105"/>
      <c r="O47" s="105"/>
      <c r="P47" s="105"/>
      <c r="Q47" s="105"/>
      <c r="R47" s="105"/>
      <c r="S47" s="105"/>
      <c r="T47" s="1046"/>
      <c r="U47" s="1047"/>
    </row>
    <row r="48" spans="1:21" ht="24" x14ac:dyDescent="0.15">
      <c r="A48" s="98" t="s">
        <v>262</v>
      </c>
      <c r="B48" s="98"/>
      <c r="C48" s="98" t="s">
        <v>179</v>
      </c>
      <c r="D48" s="98" t="s">
        <v>185</v>
      </c>
      <c r="E48" s="107">
        <v>1996</v>
      </c>
      <c r="F48" s="107" t="s">
        <v>263</v>
      </c>
      <c r="G48" s="107" t="s">
        <v>182</v>
      </c>
      <c r="H48" s="107" t="s">
        <v>183</v>
      </c>
      <c r="I48" s="105"/>
      <c r="J48" s="105"/>
      <c r="K48" s="105"/>
      <c r="L48" s="105"/>
      <c r="M48" s="105"/>
      <c r="N48" s="105"/>
      <c r="O48" s="105"/>
      <c r="P48" s="105"/>
      <c r="Q48" s="105"/>
      <c r="R48" s="105"/>
      <c r="S48" s="105"/>
      <c r="T48" s="1046"/>
      <c r="U48" s="1047"/>
    </row>
    <row r="49" spans="1:21" ht="24" x14ac:dyDescent="0.15">
      <c r="A49" s="98" t="s">
        <v>264</v>
      </c>
      <c r="B49" s="98"/>
      <c r="C49" s="98" t="s">
        <v>265</v>
      </c>
      <c r="D49" s="98" t="s">
        <v>266</v>
      </c>
      <c r="E49" s="107" t="s">
        <v>267</v>
      </c>
      <c r="F49" s="116" t="s">
        <v>268</v>
      </c>
      <c r="G49" s="107" t="s">
        <v>192</v>
      </c>
      <c r="H49" s="107" t="s">
        <v>225</v>
      </c>
      <c r="I49" s="105"/>
      <c r="J49" s="105"/>
      <c r="K49" s="105"/>
      <c r="L49" s="105"/>
      <c r="M49" s="105"/>
      <c r="N49" s="105"/>
      <c r="O49" s="105"/>
      <c r="P49" s="105"/>
      <c r="Q49" s="105"/>
      <c r="R49" s="105"/>
      <c r="S49" s="105"/>
      <c r="T49" s="1046"/>
      <c r="U49" s="1047"/>
    </row>
    <row r="50" spans="1:21" ht="16" x14ac:dyDescent="0.15">
      <c r="A50" s="111" t="s">
        <v>269</v>
      </c>
      <c r="B50" s="111" t="s">
        <v>458</v>
      </c>
      <c r="C50" s="98" t="s">
        <v>179</v>
      </c>
      <c r="D50" s="107" t="s">
        <v>270</v>
      </c>
      <c r="E50" s="107">
        <v>2003</v>
      </c>
      <c r="F50" s="107" t="s">
        <v>207</v>
      </c>
      <c r="G50" s="112"/>
      <c r="H50" s="107" t="s">
        <v>183</v>
      </c>
      <c r="I50" s="105"/>
      <c r="J50" s="105"/>
      <c r="K50" s="105"/>
      <c r="L50" s="105"/>
      <c r="M50" s="105"/>
      <c r="N50" s="105"/>
      <c r="O50" s="105"/>
      <c r="P50" s="105"/>
      <c r="Q50" s="105"/>
      <c r="R50" s="105"/>
      <c r="S50" s="105"/>
      <c r="T50" s="1046"/>
      <c r="U50" s="1047"/>
    </row>
    <row r="51" spans="1:21" ht="16" x14ac:dyDescent="0.15">
      <c r="A51" s="98" t="s">
        <v>271</v>
      </c>
      <c r="B51" s="111" t="s">
        <v>459</v>
      </c>
      <c r="C51" s="98" t="s">
        <v>179</v>
      </c>
      <c r="D51" s="98" t="s">
        <v>209</v>
      </c>
      <c r="E51" s="109">
        <v>2003</v>
      </c>
      <c r="F51" s="107" t="s">
        <v>207</v>
      </c>
      <c r="G51" s="107"/>
      <c r="H51" s="107" t="s">
        <v>183</v>
      </c>
      <c r="I51" s="105"/>
      <c r="J51" s="105"/>
      <c r="K51" s="105"/>
      <c r="L51" s="105"/>
      <c r="M51" s="105"/>
      <c r="N51" s="105"/>
      <c r="O51" s="105"/>
      <c r="P51" s="105"/>
      <c r="Q51" s="105"/>
      <c r="R51" s="105"/>
      <c r="S51" s="105"/>
      <c r="T51" s="1046"/>
      <c r="U51" s="1047"/>
    </row>
    <row r="52" spans="1:21" ht="16" x14ac:dyDescent="0.15">
      <c r="A52" s="107" t="s">
        <v>272</v>
      </c>
      <c r="B52" s="111" t="s">
        <v>460</v>
      </c>
      <c r="C52" s="98" t="s">
        <v>273</v>
      </c>
      <c r="D52" s="113" t="s">
        <v>209</v>
      </c>
      <c r="E52" s="107">
        <v>2005</v>
      </c>
      <c r="F52" s="107" t="s">
        <v>274</v>
      </c>
      <c r="G52" s="107" t="s">
        <v>225</v>
      </c>
      <c r="H52" s="107" t="s">
        <v>183</v>
      </c>
      <c r="I52" s="105"/>
      <c r="J52" s="105"/>
      <c r="K52" s="105"/>
      <c r="L52" s="105"/>
      <c r="M52" s="105"/>
      <c r="N52" s="105"/>
      <c r="O52" s="105"/>
      <c r="P52" s="105"/>
      <c r="Q52" s="105"/>
      <c r="R52" s="105"/>
      <c r="S52" s="105"/>
      <c r="T52" s="1046"/>
      <c r="U52" s="1047"/>
    </row>
    <row r="53" spans="1:21" ht="16" x14ac:dyDescent="0.15">
      <c r="A53" s="107" t="s">
        <v>275</v>
      </c>
      <c r="B53" s="107"/>
      <c r="C53" s="98" t="s">
        <v>179</v>
      </c>
      <c r="D53" s="107" t="s">
        <v>276</v>
      </c>
      <c r="E53" s="107">
        <v>1988</v>
      </c>
      <c r="F53" s="107" t="s">
        <v>247</v>
      </c>
      <c r="G53" s="107" t="s">
        <v>277</v>
      </c>
      <c r="H53" s="107" t="s">
        <v>183</v>
      </c>
      <c r="I53" s="105"/>
      <c r="J53" s="105"/>
      <c r="K53" s="105"/>
      <c r="L53" s="105"/>
      <c r="M53" s="105"/>
      <c r="N53" s="105"/>
      <c r="O53" s="105"/>
      <c r="P53" s="105"/>
      <c r="Q53" s="105"/>
      <c r="R53" s="105"/>
      <c r="S53" s="105"/>
      <c r="T53" s="1046"/>
      <c r="U53" s="1047"/>
    </row>
    <row r="54" spans="1:21" ht="16" x14ac:dyDescent="0.15">
      <c r="A54" s="98" t="s">
        <v>278</v>
      </c>
      <c r="B54" s="98"/>
      <c r="C54" s="98" t="s">
        <v>179</v>
      </c>
      <c r="D54" s="98" t="s">
        <v>227</v>
      </c>
      <c r="E54" s="109">
        <v>1986</v>
      </c>
      <c r="F54" s="107" t="s">
        <v>247</v>
      </c>
      <c r="G54" s="107" t="s">
        <v>228</v>
      </c>
      <c r="H54" s="106" t="s">
        <v>183</v>
      </c>
      <c r="I54" s="105"/>
      <c r="J54" s="105"/>
      <c r="K54" s="105"/>
      <c r="L54" s="105"/>
      <c r="M54" s="105"/>
      <c r="N54" s="105"/>
      <c r="O54" s="105"/>
      <c r="P54" s="105"/>
      <c r="Q54" s="105"/>
      <c r="R54" s="105"/>
      <c r="S54" s="105"/>
      <c r="T54" s="1048"/>
      <c r="U54" s="1049"/>
    </row>
    <row r="56" spans="1:21" ht="30" customHeight="1" x14ac:dyDescent="0.15">
      <c r="A56" s="1038"/>
      <c r="B56" s="1038"/>
      <c r="C56" s="1038"/>
      <c r="D56" s="1038"/>
      <c r="E56" s="1038"/>
      <c r="F56" s="1038"/>
      <c r="G56" s="1038"/>
      <c r="H56" s="1038"/>
      <c r="I56" s="1038"/>
      <c r="J56" s="1038"/>
      <c r="K56" s="1038"/>
      <c r="L56" s="1038"/>
      <c r="M56" s="1038"/>
      <c r="N56" s="1038"/>
      <c r="O56" s="1038"/>
      <c r="P56" s="1038"/>
      <c r="Q56" s="1038"/>
      <c r="R56" s="1038"/>
      <c r="S56" s="1038"/>
      <c r="T56" s="1038"/>
      <c r="U56" s="1038"/>
    </row>
  </sheetData>
  <mergeCells count="10">
    <mergeCell ref="A56:U56"/>
    <mergeCell ref="A7:U7"/>
    <mergeCell ref="T9:U9"/>
    <mergeCell ref="T10:U54"/>
    <mergeCell ref="A1:U1"/>
    <mergeCell ref="A2:U2"/>
    <mergeCell ref="A3:U3"/>
    <mergeCell ref="A4:U4"/>
    <mergeCell ref="A5:U5"/>
    <mergeCell ref="A6:U6"/>
  </mergeCells>
  <pageMargins left="0.74803149606299213" right="0.74803149606299213" top="0.39370078740157483" bottom="0.39370078740157483" header="0" footer="0"/>
  <pageSetup scale="90" orientation="portrait"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002060"/>
  </sheetPr>
  <dimension ref="A1:H62"/>
  <sheetViews>
    <sheetView topLeftCell="A10" zoomScale="80" zoomScaleNormal="80" zoomScaleSheetLayoutView="98" workbookViewId="0">
      <selection activeCell="C80" sqref="C80"/>
    </sheetView>
  </sheetViews>
  <sheetFormatPr baseColWidth="10" defaultColWidth="11.5" defaultRowHeight="13" x14ac:dyDescent="0.15"/>
  <cols>
    <col min="1" max="1" width="7.6640625" style="41" customWidth="1"/>
    <col min="2" max="2" width="29.83203125" style="41" customWidth="1"/>
    <col min="3" max="3" width="36.5" style="41" customWidth="1"/>
    <col min="4" max="4" width="23" style="41" hidden="1" customWidth="1"/>
    <col min="5" max="5" width="23.5" style="41" customWidth="1"/>
    <col min="6" max="6" width="25" style="41" customWidth="1"/>
    <col min="7" max="7" width="36.83203125" style="41" customWidth="1"/>
    <col min="8" max="16384" width="11.5" style="41"/>
  </cols>
  <sheetData>
    <row r="1" spans="1:8" ht="36.75" customHeight="1" thickBot="1" x14ac:dyDescent="0.2">
      <c r="A1" s="942" t="s">
        <v>2370</v>
      </c>
      <c r="B1" s="943"/>
      <c r="C1" s="943"/>
      <c r="D1" s="943"/>
      <c r="E1" s="943"/>
      <c r="F1" s="943"/>
      <c r="G1" s="944"/>
    </row>
    <row r="2" spans="1:8" ht="32.25" customHeight="1" x14ac:dyDescent="0.15">
      <c r="A2" s="1096" t="s">
        <v>5</v>
      </c>
      <c r="B2" s="1097"/>
      <c r="C2" s="1053" t="str">
        <f>+DMC!C3</f>
        <v>INSTITUTO PARA LA INVESTIGACION Y PRESERVACION DEL PATRIMONIO CULTURAL Y NATURAL DEL VALLE DEL CAUCA - INCIVA</v>
      </c>
      <c r="D2" s="1053"/>
      <c r="E2" s="1053"/>
      <c r="F2" s="1053"/>
      <c r="G2" s="1054"/>
    </row>
    <row r="3" spans="1:8" ht="27" customHeight="1" x14ac:dyDescent="0.15">
      <c r="A3" s="851" t="s">
        <v>6</v>
      </c>
      <c r="B3" s="852"/>
      <c r="C3" s="1055" t="str">
        <f>+C2</f>
        <v>INSTITUTO PARA LA INVESTIGACION Y PRESERVACION DEL PATRIMONIO CULTURAL Y NATURAL DEL VALLE DEL CAUCA - INCIVA</v>
      </c>
      <c r="D3" s="1055"/>
      <c r="E3" s="1055"/>
      <c r="F3" s="1055"/>
      <c r="G3" s="1056"/>
    </row>
    <row r="4" spans="1:8" ht="27.75" customHeight="1" x14ac:dyDescent="0.15">
      <c r="A4" s="851" t="s">
        <v>7</v>
      </c>
      <c r="B4" s="852"/>
      <c r="C4" s="1055" t="str">
        <f>+C2</f>
        <v>INSTITUTO PARA LA INVESTIGACION Y PRESERVACION DEL PATRIMONIO CULTURAL Y NATURAL DEL VALLE DEL CAUCA - INCIVA</v>
      </c>
      <c r="D4" s="1055"/>
      <c r="E4" s="1055"/>
      <c r="F4" s="1055"/>
      <c r="G4" s="1056"/>
    </row>
    <row r="5" spans="1:8" ht="12.75" customHeight="1" x14ac:dyDescent="0.15">
      <c r="A5" s="851" t="s">
        <v>8</v>
      </c>
      <c r="B5" s="852"/>
      <c r="C5" s="1060" t="str">
        <f>+DMC!C5</f>
        <v>800.086.201 - 5</v>
      </c>
      <c r="D5" s="1060"/>
      <c r="E5" s="1060"/>
      <c r="F5" s="1060"/>
      <c r="G5" s="1061"/>
    </row>
    <row r="6" spans="1:8" ht="12.75" customHeight="1" x14ac:dyDescent="0.15">
      <c r="A6" s="853" t="s">
        <v>9</v>
      </c>
      <c r="B6" s="854"/>
      <c r="C6" s="1060" t="s">
        <v>555</v>
      </c>
      <c r="D6" s="1060"/>
      <c r="E6" s="1060"/>
      <c r="F6" s="1060"/>
      <c r="G6" s="1061"/>
    </row>
    <row r="7" spans="1:8" ht="12.75" customHeight="1" x14ac:dyDescent="0.15">
      <c r="A7" s="853" t="s">
        <v>466</v>
      </c>
      <c r="B7" s="854"/>
      <c r="C7" s="1060" t="s">
        <v>825</v>
      </c>
      <c r="D7" s="1060"/>
      <c r="E7" s="1060"/>
      <c r="F7" s="1060"/>
      <c r="G7" s="1061"/>
    </row>
    <row r="8" spans="1:8" ht="12.75" customHeight="1" x14ac:dyDescent="0.15">
      <c r="A8" s="853" t="s">
        <v>10</v>
      </c>
      <c r="B8" s="854"/>
      <c r="C8" s="1051" t="str">
        <f>DMC!C8</f>
        <v>Desde las 00:00 horas del 30 de Septiembre de 2026 Hasta las 24:00 del 10 de Julio de 2027</v>
      </c>
      <c r="D8" s="1051"/>
      <c r="E8" s="1051"/>
      <c r="F8" s="1051"/>
      <c r="G8" s="1052"/>
    </row>
    <row r="9" spans="1:8" ht="28.5" customHeight="1" thickBot="1" x14ac:dyDescent="0.2">
      <c r="A9" s="1086" t="s">
        <v>164</v>
      </c>
      <c r="B9" s="1087"/>
      <c r="C9" s="1087"/>
      <c r="D9" s="1087"/>
      <c r="E9" s="1087"/>
      <c r="F9" s="1087"/>
      <c r="G9" s="1088"/>
    </row>
    <row r="10" spans="1:8" ht="27.75" customHeight="1" thickBot="1" x14ac:dyDescent="0.2">
      <c r="A10" s="1089" t="s">
        <v>47</v>
      </c>
      <c r="B10" s="1090"/>
      <c r="C10" s="607" t="s">
        <v>48</v>
      </c>
      <c r="D10" s="1057" t="s">
        <v>12</v>
      </c>
      <c r="E10" s="1057"/>
      <c r="F10" s="574" t="s">
        <v>15</v>
      </c>
      <c r="G10" s="575" t="s">
        <v>14</v>
      </c>
      <c r="H10" s="557" t="s">
        <v>825</v>
      </c>
    </row>
    <row r="11" spans="1:8" ht="30.75" customHeight="1" x14ac:dyDescent="0.15">
      <c r="A11" s="1091" t="s">
        <v>93</v>
      </c>
      <c r="B11" s="1092"/>
      <c r="C11" s="558" t="s">
        <v>2109</v>
      </c>
      <c r="D11" s="1062" t="s">
        <v>825</v>
      </c>
      <c r="E11" s="1071">
        <v>140000000</v>
      </c>
      <c r="F11" s="559"/>
      <c r="G11" s="578"/>
    </row>
    <row r="12" spans="1:8" ht="15" customHeight="1" x14ac:dyDescent="0.15">
      <c r="A12" s="1091"/>
      <c r="B12" s="1092"/>
      <c r="C12" s="558" t="s">
        <v>89</v>
      </c>
      <c r="D12" s="1062"/>
      <c r="E12" s="1071"/>
      <c r="F12" s="559"/>
      <c r="G12" s="578"/>
    </row>
    <row r="13" spans="1:8" ht="30" customHeight="1" x14ac:dyDescent="0.15">
      <c r="A13" s="1091"/>
      <c r="B13" s="1092"/>
      <c r="C13" s="558" t="s">
        <v>90</v>
      </c>
      <c r="D13" s="1062"/>
      <c r="E13" s="1071"/>
      <c r="F13" s="560"/>
      <c r="G13" s="579"/>
    </row>
    <row r="14" spans="1:8" ht="27" customHeight="1" x14ac:dyDescent="0.15">
      <c r="A14" s="1091"/>
      <c r="B14" s="1092"/>
      <c r="C14" s="558" t="s">
        <v>91</v>
      </c>
      <c r="D14" s="1062"/>
      <c r="E14" s="1071"/>
      <c r="F14" s="559"/>
      <c r="G14" s="578"/>
    </row>
    <row r="15" spans="1:8" ht="39.75" customHeight="1" x14ac:dyDescent="0.15">
      <c r="A15" s="1091"/>
      <c r="B15" s="1092"/>
      <c r="C15" s="561" t="s">
        <v>92</v>
      </c>
      <c r="D15" s="1063"/>
      <c r="E15" s="1072"/>
      <c r="F15" s="562"/>
      <c r="G15" s="578"/>
    </row>
    <row r="16" spans="1:8" ht="19.5" customHeight="1" x14ac:dyDescent="0.15">
      <c r="A16" s="1091"/>
      <c r="B16" s="1092"/>
      <c r="C16" s="563" t="s">
        <v>94</v>
      </c>
      <c r="D16" s="564" t="s">
        <v>825</v>
      </c>
      <c r="E16" s="565">
        <v>10000000</v>
      </c>
      <c r="F16" s="566" t="s">
        <v>825</v>
      </c>
      <c r="G16" s="580" t="s">
        <v>825</v>
      </c>
    </row>
    <row r="17" spans="1:7" ht="27" customHeight="1" x14ac:dyDescent="0.15">
      <c r="A17" s="1091"/>
      <c r="B17" s="1092"/>
      <c r="C17" s="563" t="s">
        <v>51</v>
      </c>
      <c r="D17" s="564" t="str">
        <f>D11</f>
        <v xml:space="preserve"> </v>
      </c>
      <c r="E17" s="565">
        <f>E11/2</f>
        <v>70000000</v>
      </c>
      <c r="F17" s="566"/>
      <c r="G17" s="578"/>
    </row>
    <row r="18" spans="1:7" ht="36" customHeight="1" x14ac:dyDescent="0.15">
      <c r="A18" s="1091"/>
      <c r="B18" s="1092"/>
      <c r="C18" s="563" t="s">
        <v>95</v>
      </c>
      <c r="D18" s="564" t="str">
        <f>D17</f>
        <v xml:space="preserve"> </v>
      </c>
      <c r="E18" s="565">
        <f>E11/2</f>
        <v>70000000</v>
      </c>
      <c r="F18" s="566"/>
      <c r="G18" s="578"/>
    </row>
    <row r="19" spans="1:7" ht="42" x14ac:dyDescent="0.15">
      <c r="A19" s="1091"/>
      <c r="B19" s="1092"/>
      <c r="C19" s="563" t="s">
        <v>96</v>
      </c>
      <c r="D19" s="564" t="str">
        <f>D17</f>
        <v xml:space="preserve"> </v>
      </c>
      <c r="E19" s="565">
        <f>E11/2</f>
        <v>70000000</v>
      </c>
      <c r="F19" s="566"/>
      <c r="G19" s="578"/>
    </row>
    <row r="20" spans="1:7" ht="17.25" customHeight="1" x14ac:dyDescent="0.15">
      <c r="A20" s="1093"/>
      <c r="B20" s="1094"/>
      <c r="C20" s="1095"/>
      <c r="D20" s="567" t="s">
        <v>78</v>
      </c>
      <c r="E20" s="568"/>
      <c r="F20" s="569" t="s">
        <v>2087</v>
      </c>
      <c r="G20" s="581">
        <f>SUM(G13:G19)</f>
        <v>0</v>
      </c>
    </row>
    <row r="21" spans="1:7" ht="18.75" customHeight="1" x14ac:dyDescent="0.15">
      <c r="A21" s="1093"/>
      <c r="B21" s="1094"/>
      <c r="C21" s="1095"/>
      <c r="D21" s="567" t="s">
        <v>75</v>
      </c>
      <c r="E21" s="570"/>
      <c r="F21" s="571" t="s">
        <v>2088</v>
      </c>
      <c r="G21" s="582">
        <f>+G20*0.19</f>
        <v>0</v>
      </c>
    </row>
    <row r="22" spans="1:7" ht="25.5" customHeight="1" thickBot="1" x14ac:dyDescent="0.2">
      <c r="A22" s="1093"/>
      <c r="B22" s="1094"/>
      <c r="C22" s="1095"/>
      <c r="D22" s="572" t="s">
        <v>79</v>
      </c>
      <c r="E22" s="576"/>
      <c r="F22" s="577" t="s">
        <v>2089</v>
      </c>
      <c r="G22" s="583">
        <f>SUM(G20:G21)</f>
        <v>0</v>
      </c>
    </row>
    <row r="23" spans="1:7" ht="17.25" customHeight="1" thickBot="1" x14ac:dyDescent="0.2">
      <c r="A23" s="1104" t="s">
        <v>130</v>
      </c>
      <c r="B23" s="1105"/>
      <c r="C23" s="1105"/>
      <c r="D23" s="1105"/>
      <c r="E23" s="1105"/>
      <c r="F23" s="1105"/>
      <c r="G23" s="1106"/>
    </row>
    <row r="24" spans="1:7" ht="54" customHeight="1" thickBot="1" x14ac:dyDescent="0.2">
      <c r="A24" s="585">
        <v>1</v>
      </c>
      <c r="B24" s="475" t="s">
        <v>2323</v>
      </c>
      <c r="C24" s="899" t="s">
        <v>2322</v>
      </c>
      <c r="D24" s="899"/>
      <c r="E24" s="899"/>
      <c r="F24" s="899"/>
      <c r="G24" s="900"/>
    </row>
    <row r="25" spans="1:7" ht="42" customHeight="1" thickBot="1" x14ac:dyDescent="0.2">
      <c r="A25" s="585">
        <v>2</v>
      </c>
      <c r="B25" s="587" t="s">
        <v>2324</v>
      </c>
      <c r="C25" s="899" t="s">
        <v>2325</v>
      </c>
      <c r="D25" s="899"/>
      <c r="E25" s="899"/>
      <c r="F25" s="899"/>
      <c r="G25" s="900"/>
    </row>
    <row r="26" spans="1:7" ht="47.25" customHeight="1" thickBot="1" x14ac:dyDescent="0.2">
      <c r="A26" s="585">
        <v>3</v>
      </c>
      <c r="B26" s="587" t="s">
        <v>2326</v>
      </c>
      <c r="C26" s="899" t="s">
        <v>2327</v>
      </c>
      <c r="D26" s="899"/>
      <c r="E26" s="899"/>
      <c r="F26" s="899"/>
      <c r="G26" s="900"/>
    </row>
    <row r="27" spans="1:7" ht="92.25" customHeight="1" thickBot="1" x14ac:dyDescent="0.2">
      <c r="A27" s="585">
        <v>4</v>
      </c>
      <c r="B27" s="475" t="s">
        <v>2329</v>
      </c>
      <c r="C27" s="1026" t="s">
        <v>2328</v>
      </c>
      <c r="D27" s="1027"/>
      <c r="E27" s="1027"/>
      <c r="F27" s="1027"/>
      <c r="G27" s="1028"/>
    </row>
    <row r="28" spans="1:7" ht="206.25" customHeight="1" thickBot="1" x14ac:dyDescent="0.2">
      <c r="A28" s="585">
        <v>5</v>
      </c>
      <c r="B28" s="475" t="s">
        <v>2331</v>
      </c>
      <c r="C28" s="1107" t="s">
        <v>2330</v>
      </c>
      <c r="D28" s="1108"/>
      <c r="E28" s="1108"/>
      <c r="F28" s="1108"/>
      <c r="G28" s="1109"/>
    </row>
    <row r="29" spans="1:7" ht="142.5" customHeight="1" thickBot="1" x14ac:dyDescent="0.2">
      <c r="A29" s="585">
        <v>6</v>
      </c>
      <c r="B29" s="588" t="str">
        <f>DMC!B39</f>
        <v>CONVENIO PARA EL PLAZO DEL PAGO DE LA PRIMA</v>
      </c>
      <c r="C29" s="1110" t="str">
        <f>DMC!C39</f>
        <v>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v>
      </c>
      <c r="D29" s="1111"/>
      <c r="E29" s="1111"/>
      <c r="F29" s="1111"/>
      <c r="G29" s="1112"/>
    </row>
    <row r="30" spans="1:7" ht="28.5" customHeight="1" thickBot="1" x14ac:dyDescent="0.2">
      <c r="A30" s="585">
        <v>7</v>
      </c>
      <c r="B30" s="588" t="s">
        <v>2333</v>
      </c>
      <c r="C30" s="1073" t="s">
        <v>2332</v>
      </c>
      <c r="D30" s="1073"/>
      <c r="E30" s="1073"/>
      <c r="F30" s="1073"/>
      <c r="G30" s="1074"/>
    </row>
    <row r="31" spans="1:7" ht="44.25" customHeight="1" thickBot="1" x14ac:dyDescent="0.2">
      <c r="A31" s="585">
        <v>8</v>
      </c>
      <c r="B31" s="588" t="s">
        <v>2334</v>
      </c>
      <c r="C31" s="1073" t="s">
        <v>2359</v>
      </c>
      <c r="D31" s="1073"/>
      <c r="E31" s="1073"/>
      <c r="F31" s="1073"/>
      <c r="G31" s="1074"/>
    </row>
    <row r="32" spans="1:7" ht="78" customHeight="1" thickBot="1" x14ac:dyDescent="0.2">
      <c r="A32" s="585">
        <v>9</v>
      </c>
      <c r="B32" s="531" t="s">
        <v>2335</v>
      </c>
      <c r="C32" s="1058" t="s">
        <v>2360</v>
      </c>
      <c r="D32" s="1058"/>
      <c r="E32" s="1058"/>
      <c r="F32" s="1058"/>
      <c r="G32" s="1059"/>
    </row>
    <row r="33" spans="1:7" ht="53.25" customHeight="1" thickBot="1" x14ac:dyDescent="0.2">
      <c r="A33" s="585">
        <v>10</v>
      </c>
      <c r="B33" s="589" t="s">
        <v>2195</v>
      </c>
      <c r="C33" s="1075" t="s">
        <v>2337</v>
      </c>
      <c r="D33" s="1075"/>
      <c r="E33" s="1075"/>
      <c r="F33" s="1075"/>
      <c r="G33" s="1076"/>
    </row>
    <row r="34" spans="1:7" ht="81.75" customHeight="1" thickBot="1" x14ac:dyDescent="0.2">
      <c r="A34" s="585">
        <v>11</v>
      </c>
      <c r="B34" s="531" t="s">
        <v>2338</v>
      </c>
      <c r="C34" s="1058" t="s">
        <v>2339</v>
      </c>
      <c r="D34" s="1058"/>
      <c r="E34" s="1058"/>
      <c r="F34" s="1058"/>
      <c r="G34" s="1059"/>
    </row>
    <row r="35" spans="1:7" ht="105" customHeight="1" thickBot="1" x14ac:dyDescent="0.2">
      <c r="A35" s="585">
        <v>12</v>
      </c>
      <c r="B35" s="531" t="s">
        <v>2340</v>
      </c>
      <c r="C35" s="1058" t="s">
        <v>2363</v>
      </c>
      <c r="D35" s="1058"/>
      <c r="E35" s="1058"/>
      <c r="F35" s="1058"/>
      <c r="G35" s="1059"/>
    </row>
    <row r="36" spans="1:7" ht="57" customHeight="1" thickBot="1" x14ac:dyDescent="0.2">
      <c r="A36" s="585">
        <v>13</v>
      </c>
      <c r="B36" s="531" t="s">
        <v>2341</v>
      </c>
      <c r="C36" s="1058" t="s">
        <v>2202</v>
      </c>
      <c r="D36" s="1058"/>
      <c r="E36" s="1058"/>
      <c r="F36" s="1058"/>
      <c r="G36" s="1059"/>
    </row>
    <row r="37" spans="1:7" ht="52.5" customHeight="1" thickBot="1" x14ac:dyDescent="0.2">
      <c r="A37" s="585">
        <v>14</v>
      </c>
      <c r="B37" s="531" t="s">
        <v>2205</v>
      </c>
      <c r="C37" s="1058" t="s">
        <v>2342</v>
      </c>
      <c r="D37" s="1058"/>
      <c r="E37" s="1058"/>
      <c r="F37" s="1058"/>
      <c r="G37" s="1059"/>
    </row>
    <row r="38" spans="1:7" ht="54.75" customHeight="1" thickBot="1" x14ac:dyDescent="0.2">
      <c r="A38" s="585">
        <v>16</v>
      </c>
      <c r="B38" s="531" t="s">
        <v>2344</v>
      </c>
      <c r="C38" s="1058" t="s">
        <v>2345</v>
      </c>
      <c r="D38" s="1058"/>
      <c r="E38" s="1058"/>
      <c r="F38" s="1058"/>
      <c r="G38" s="1059"/>
    </row>
    <row r="39" spans="1:7" ht="48" customHeight="1" thickBot="1" x14ac:dyDescent="0.2">
      <c r="A39" s="585">
        <v>17</v>
      </c>
      <c r="B39" s="531" t="s">
        <v>2227</v>
      </c>
      <c r="C39" s="1058" t="s">
        <v>2346</v>
      </c>
      <c r="D39" s="1058"/>
      <c r="E39" s="1058"/>
      <c r="F39" s="1058"/>
      <c r="G39" s="1059"/>
    </row>
    <row r="40" spans="1:7" ht="38.25" customHeight="1" thickBot="1" x14ac:dyDescent="0.2">
      <c r="A40" s="585">
        <v>18</v>
      </c>
      <c r="B40" s="531" t="s">
        <v>2347</v>
      </c>
      <c r="C40" s="1058" t="s">
        <v>2348</v>
      </c>
      <c r="D40" s="1058"/>
      <c r="E40" s="1058"/>
      <c r="F40" s="1058"/>
      <c r="G40" s="1059"/>
    </row>
    <row r="41" spans="1:7" ht="54" customHeight="1" thickBot="1" x14ac:dyDescent="0.2">
      <c r="A41" s="585">
        <v>19</v>
      </c>
      <c r="B41" s="531" t="s">
        <v>2349</v>
      </c>
      <c r="C41" s="1058" t="s">
        <v>2350</v>
      </c>
      <c r="D41" s="1058"/>
      <c r="E41" s="1058"/>
      <c r="F41" s="1058"/>
      <c r="G41" s="1059"/>
    </row>
    <row r="42" spans="1:7" ht="71.25" customHeight="1" thickBot="1" x14ac:dyDescent="0.2">
      <c r="A42" s="585">
        <v>20</v>
      </c>
      <c r="B42" s="531" t="s">
        <v>2351</v>
      </c>
      <c r="C42" s="1058" t="s">
        <v>2352</v>
      </c>
      <c r="D42" s="1058"/>
      <c r="E42" s="1058"/>
      <c r="F42" s="1058"/>
      <c r="G42" s="1059"/>
    </row>
    <row r="43" spans="1:7" ht="75" customHeight="1" thickBot="1" x14ac:dyDescent="0.2">
      <c r="A43" s="585">
        <v>21</v>
      </c>
      <c r="B43" s="531" t="s">
        <v>2353</v>
      </c>
      <c r="C43" s="1058" t="s">
        <v>2264</v>
      </c>
      <c r="D43" s="1058"/>
      <c r="E43" s="1058"/>
      <c r="F43" s="1058"/>
      <c r="G43" s="1059"/>
    </row>
    <row r="44" spans="1:7" ht="35.25" customHeight="1" thickBot="1" x14ac:dyDescent="0.2">
      <c r="A44" s="585">
        <v>22</v>
      </c>
      <c r="B44" s="531" t="s">
        <v>2288</v>
      </c>
      <c r="C44" s="1058" t="s">
        <v>2354</v>
      </c>
      <c r="D44" s="1058"/>
      <c r="E44" s="1058"/>
      <c r="F44" s="1058"/>
      <c r="G44" s="1059"/>
    </row>
    <row r="45" spans="1:7" ht="45.75" customHeight="1" thickBot="1" x14ac:dyDescent="0.2">
      <c r="A45" s="585">
        <v>23</v>
      </c>
      <c r="B45" s="531" t="s">
        <v>2355</v>
      </c>
      <c r="C45" s="1058" t="s">
        <v>2291</v>
      </c>
      <c r="D45" s="1058"/>
      <c r="E45" s="1058"/>
      <c r="F45" s="1058"/>
      <c r="G45" s="1059"/>
    </row>
    <row r="46" spans="1:7" ht="48" customHeight="1" thickBot="1" x14ac:dyDescent="0.2">
      <c r="A46" s="590">
        <v>24</v>
      </c>
      <c r="B46" s="591" t="s">
        <v>2362</v>
      </c>
      <c r="C46" s="1077" t="s">
        <v>2361</v>
      </c>
      <c r="D46" s="1077"/>
      <c r="E46" s="1077"/>
      <c r="F46" s="1077"/>
      <c r="G46" s="1078"/>
    </row>
    <row r="47" spans="1:7" ht="114.75" customHeight="1" thickBot="1" x14ac:dyDescent="0.2">
      <c r="A47" s="594">
        <v>25</v>
      </c>
      <c r="B47" s="595" t="s">
        <v>2319</v>
      </c>
      <c r="C47" s="1081" t="s">
        <v>2365</v>
      </c>
      <c r="D47" s="1081"/>
      <c r="E47" s="1081"/>
      <c r="F47" s="1081"/>
      <c r="G47" s="1082"/>
    </row>
    <row r="48" spans="1:7" ht="155.25" customHeight="1" thickBot="1" x14ac:dyDescent="0.2">
      <c r="A48" s="592">
        <v>26</v>
      </c>
      <c r="B48" s="593" t="s">
        <v>2358</v>
      </c>
      <c r="C48" s="1079" t="s">
        <v>2364</v>
      </c>
      <c r="D48" s="1079"/>
      <c r="E48" s="1079"/>
      <c r="F48" s="1079"/>
      <c r="G48" s="1080"/>
    </row>
    <row r="49" spans="1:7" ht="77.25" customHeight="1" thickBot="1" x14ac:dyDescent="0.2">
      <c r="A49" s="585">
        <v>27</v>
      </c>
      <c r="B49" s="531" t="s">
        <v>2162</v>
      </c>
      <c r="C49" s="1058" t="s">
        <v>2163</v>
      </c>
      <c r="D49" s="1058"/>
      <c r="E49" s="1058"/>
      <c r="F49" s="1058"/>
      <c r="G49" s="1059"/>
    </row>
    <row r="50" spans="1:7" ht="77.25" customHeight="1" thickBot="1" x14ac:dyDescent="0.2">
      <c r="A50" s="585">
        <v>28</v>
      </c>
      <c r="B50" s="531" t="s">
        <v>2367</v>
      </c>
      <c r="C50" s="1058" t="s">
        <v>2366</v>
      </c>
      <c r="D50" s="1058"/>
      <c r="E50" s="1058"/>
      <c r="F50" s="1058"/>
      <c r="G50" s="1059"/>
    </row>
    <row r="51" spans="1:7" ht="15.75" customHeight="1" thickBot="1" x14ac:dyDescent="0.2">
      <c r="A51" s="820" t="s">
        <v>131</v>
      </c>
      <c r="B51" s="821"/>
      <c r="C51" s="821"/>
      <c r="D51" s="821"/>
      <c r="E51" s="822"/>
      <c r="F51" s="596" t="s">
        <v>83</v>
      </c>
      <c r="G51" s="597" t="s">
        <v>2096</v>
      </c>
    </row>
    <row r="52" spans="1:7" ht="84.75" customHeight="1" thickBot="1" x14ac:dyDescent="0.2">
      <c r="A52" s="584"/>
      <c r="B52" s="531" t="s">
        <v>2369</v>
      </c>
      <c r="C52" s="1073" t="s">
        <v>2368</v>
      </c>
      <c r="D52" s="1073"/>
      <c r="E52" s="1073"/>
      <c r="F52" s="598"/>
      <c r="G52" s="599" t="s">
        <v>825</v>
      </c>
    </row>
    <row r="53" spans="1:7" ht="27.75" customHeight="1" thickBot="1" x14ac:dyDescent="0.2">
      <c r="A53" s="814" t="s">
        <v>132</v>
      </c>
      <c r="B53" s="815"/>
      <c r="C53" s="815"/>
      <c r="D53" s="815"/>
      <c r="E53" s="815"/>
      <c r="F53" s="815"/>
      <c r="G53" s="828"/>
    </row>
    <row r="54" spans="1:7" ht="36" customHeight="1" thickBot="1" x14ac:dyDescent="0.2">
      <c r="A54" s="1083" t="s">
        <v>17</v>
      </c>
      <c r="B54" s="1084"/>
      <c r="C54" s="1084"/>
      <c r="D54" s="1084"/>
      <c r="E54" s="1084"/>
      <c r="F54" s="1084"/>
      <c r="G54" s="1085"/>
    </row>
    <row r="55" spans="1:7" ht="36" customHeight="1" x14ac:dyDescent="0.15">
      <c r="A55" s="600"/>
      <c r="B55" s="1064" t="s">
        <v>87</v>
      </c>
      <c r="C55" s="1064"/>
      <c r="D55" s="1069"/>
      <c r="E55" s="1069"/>
      <c r="F55" s="1069"/>
      <c r="G55" s="1070"/>
    </row>
    <row r="56" spans="1:7" ht="30" customHeight="1" x14ac:dyDescent="0.15">
      <c r="A56" s="600"/>
      <c r="B56" s="1065" t="s">
        <v>2082</v>
      </c>
      <c r="C56" s="1065"/>
      <c r="D56" s="1066"/>
      <c r="E56" s="1067"/>
      <c r="F56" s="1067"/>
      <c r="G56" s="1068"/>
    </row>
    <row r="57" spans="1:7" ht="19.5" customHeight="1" thickBot="1" x14ac:dyDescent="0.2">
      <c r="A57" s="600"/>
      <c r="B57" s="1050" t="s">
        <v>2024</v>
      </c>
      <c r="C57" s="1050"/>
      <c r="D57" s="1113"/>
      <c r="E57" s="1114"/>
      <c r="F57" s="1114"/>
      <c r="G57" s="1115"/>
    </row>
    <row r="58" spans="1:7" ht="12.75" customHeight="1" thickBot="1" x14ac:dyDescent="0.2">
      <c r="A58" s="1098" t="s">
        <v>126</v>
      </c>
      <c r="B58" s="1099"/>
      <c r="C58" s="1099"/>
      <c r="D58" s="1099"/>
      <c r="E58" s="1099"/>
      <c r="F58" s="1099"/>
      <c r="G58" s="1100"/>
    </row>
    <row r="59" spans="1:7" s="573" customFormat="1" ht="26.25" customHeight="1" thickBot="1" x14ac:dyDescent="0.2">
      <c r="A59" s="1101" t="s">
        <v>145</v>
      </c>
      <c r="B59" s="1102"/>
      <c r="C59" s="1102"/>
      <c r="D59" s="1102"/>
      <c r="E59" s="1102"/>
      <c r="F59" s="1102"/>
      <c r="G59" s="1103"/>
    </row>
    <row r="61" spans="1:7" ht="12" customHeight="1" x14ac:dyDescent="0.15"/>
    <row r="62" spans="1:7" ht="21" customHeight="1" x14ac:dyDescent="0.15"/>
  </sheetData>
  <mergeCells count="62">
    <mergeCell ref="A58:G58"/>
    <mergeCell ref="A59:G59"/>
    <mergeCell ref="A7:B7"/>
    <mergeCell ref="A8:B8"/>
    <mergeCell ref="A23:G23"/>
    <mergeCell ref="C24:G24"/>
    <mergeCell ref="C25:G25"/>
    <mergeCell ref="C27:G27"/>
    <mergeCell ref="C28:G28"/>
    <mergeCell ref="C29:G29"/>
    <mergeCell ref="C26:G26"/>
    <mergeCell ref="D57:G57"/>
    <mergeCell ref="C34:G34"/>
    <mergeCell ref="C36:G36"/>
    <mergeCell ref="C37:G37"/>
    <mergeCell ref="C38:G38"/>
    <mergeCell ref="C52:E52"/>
    <mergeCell ref="A53:G53"/>
    <mergeCell ref="C47:G47"/>
    <mergeCell ref="A54:G54"/>
    <mergeCell ref="A1:G1"/>
    <mergeCell ref="A9:G9"/>
    <mergeCell ref="A10:B10"/>
    <mergeCell ref="A11:B19"/>
    <mergeCell ref="A20:C22"/>
    <mergeCell ref="A2:B2"/>
    <mergeCell ref="A3:B3"/>
    <mergeCell ref="A4:B4"/>
    <mergeCell ref="A5:B5"/>
    <mergeCell ref="A6:B6"/>
    <mergeCell ref="D56:G56"/>
    <mergeCell ref="D55:G55"/>
    <mergeCell ref="E11:E15"/>
    <mergeCell ref="C43:G43"/>
    <mergeCell ref="C31:G31"/>
    <mergeCell ref="C32:G32"/>
    <mergeCell ref="C33:G33"/>
    <mergeCell ref="C30:G30"/>
    <mergeCell ref="C50:G50"/>
    <mergeCell ref="A51:E51"/>
    <mergeCell ref="C44:G44"/>
    <mergeCell ref="C45:G45"/>
    <mergeCell ref="C46:G46"/>
    <mergeCell ref="C49:G49"/>
    <mergeCell ref="C48:G48"/>
    <mergeCell ref="C39:G39"/>
    <mergeCell ref="B57:C57"/>
    <mergeCell ref="C8:G8"/>
    <mergeCell ref="C2:G2"/>
    <mergeCell ref="C3:G3"/>
    <mergeCell ref="C4:G4"/>
    <mergeCell ref="D10:E10"/>
    <mergeCell ref="C42:G42"/>
    <mergeCell ref="C35:G35"/>
    <mergeCell ref="C7:G7"/>
    <mergeCell ref="D11:D15"/>
    <mergeCell ref="C40:G40"/>
    <mergeCell ref="C41:G41"/>
    <mergeCell ref="C5:G5"/>
    <mergeCell ref="C6:G6"/>
    <mergeCell ref="B55:C55"/>
    <mergeCell ref="B56:C56"/>
  </mergeCells>
  <phoneticPr fontId="0" type="noConversion"/>
  <printOptions horizontalCentered="1" verticalCentered="1" gridLines="1"/>
  <pageMargins left="0.15748031496062992" right="0.59055118110236227" top="0.19685039370078741" bottom="0.23622047244094491" header="0" footer="0"/>
  <pageSetup scale="70" orientation="portrait"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002060"/>
  </sheetPr>
  <dimension ref="A1:G100"/>
  <sheetViews>
    <sheetView tabSelected="1" showWhiteSpace="0" topLeftCell="A84" zoomScale="80" zoomScaleNormal="80" zoomScaleSheetLayoutView="100" workbookViewId="0">
      <selection activeCell="D13" sqref="D13:D31"/>
    </sheetView>
  </sheetViews>
  <sheetFormatPr baseColWidth="10" defaultColWidth="11.5" defaultRowHeight="13" x14ac:dyDescent="0.15"/>
  <cols>
    <col min="1" max="1" width="7.83203125" style="41" customWidth="1"/>
    <col min="2" max="2" width="36.83203125" style="41" customWidth="1"/>
    <col min="3" max="3" width="47.5" style="41" customWidth="1"/>
    <col min="4" max="4" width="20" style="603" customWidth="1"/>
    <col min="5" max="5" width="19.6640625" style="603" customWidth="1"/>
    <col min="6" max="6" width="26.83203125" style="41" customWidth="1"/>
    <col min="7" max="7" width="24.5" style="41" customWidth="1"/>
    <col min="8" max="16384" width="11.5" style="556"/>
  </cols>
  <sheetData>
    <row r="1" spans="1:7" ht="39.75" customHeight="1" thickBot="1" x14ac:dyDescent="0.2">
      <c r="A1" s="843" t="s">
        <v>2371</v>
      </c>
      <c r="B1" s="844"/>
      <c r="C1" s="844"/>
      <c r="D1" s="844"/>
      <c r="E1" s="844"/>
      <c r="F1" s="844"/>
      <c r="G1" s="845"/>
    </row>
    <row r="2" spans="1:7" ht="12.75" customHeight="1" x14ac:dyDescent="0.15">
      <c r="A2" s="849" t="s">
        <v>2140</v>
      </c>
      <c r="B2" s="850"/>
      <c r="C2" s="855" t="str">
        <f>+DMC!C2</f>
        <v>INSTITUTO PARA LA INVESTIGACION Y PRESERVACION DEL PATRIMONIO CULTURAL Y NATURAL DEL VALLE DEL CAUCA - INCIVA</v>
      </c>
      <c r="D2" s="855"/>
      <c r="E2" s="855"/>
      <c r="F2" s="855"/>
      <c r="G2" s="856"/>
    </row>
    <row r="3" spans="1:7" ht="14.25" customHeight="1" x14ac:dyDescent="0.15">
      <c r="A3" s="851" t="s">
        <v>6</v>
      </c>
      <c r="B3" s="852"/>
      <c r="C3" s="857" t="str">
        <f>+C2</f>
        <v>INSTITUTO PARA LA INVESTIGACION Y PRESERVACION DEL PATRIMONIO CULTURAL Y NATURAL DEL VALLE DEL CAUCA - INCIVA</v>
      </c>
      <c r="D3" s="857"/>
      <c r="E3" s="857"/>
      <c r="F3" s="857"/>
      <c r="G3" s="858"/>
    </row>
    <row r="4" spans="1:7" ht="17.25" customHeight="1" x14ac:dyDescent="0.15">
      <c r="A4" s="851" t="s">
        <v>7</v>
      </c>
      <c r="B4" s="852"/>
      <c r="C4" s="859" t="s">
        <v>1976</v>
      </c>
      <c r="D4" s="859"/>
      <c r="E4" s="859"/>
      <c r="F4" s="859"/>
      <c r="G4" s="860"/>
    </row>
    <row r="5" spans="1:7" ht="14" x14ac:dyDescent="0.15">
      <c r="A5" s="851" t="s">
        <v>8</v>
      </c>
      <c r="B5" s="852"/>
      <c r="C5" s="859" t="str">
        <f>+DMC!C5</f>
        <v>800.086.201 - 5</v>
      </c>
      <c r="D5" s="859"/>
      <c r="E5" s="859"/>
      <c r="F5" s="859"/>
      <c r="G5" s="860"/>
    </row>
    <row r="6" spans="1:7" ht="14" x14ac:dyDescent="0.15">
      <c r="A6" s="853" t="s">
        <v>9</v>
      </c>
      <c r="B6" s="854"/>
      <c r="C6" s="859" t="s">
        <v>88</v>
      </c>
      <c r="D6" s="859"/>
      <c r="E6" s="859"/>
      <c r="F6" s="859"/>
      <c r="G6" s="860"/>
    </row>
    <row r="7" spans="1:7" ht="14" x14ac:dyDescent="0.15">
      <c r="A7" s="853" t="s">
        <v>466</v>
      </c>
      <c r="B7" s="854"/>
      <c r="C7" s="859" t="s">
        <v>825</v>
      </c>
      <c r="D7" s="859"/>
      <c r="E7" s="859"/>
      <c r="F7" s="859"/>
      <c r="G7" s="860"/>
    </row>
    <row r="8" spans="1:7" ht="12.75" customHeight="1" thickBot="1" x14ac:dyDescent="0.2">
      <c r="A8" s="861" t="s">
        <v>10</v>
      </c>
      <c r="B8" s="862"/>
      <c r="C8" s="863" t="str">
        <f>DMC!C8</f>
        <v>Desde las 00:00 horas del 30 de Septiembre de 2026 Hasta las 24:00 del 10 de Julio de 2027</v>
      </c>
      <c r="D8" s="863"/>
      <c r="E8" s="863"/>
      <c r="F8" s="863"/>
      <c r="G8" s="864"/>
    </row>
    <row r="9" spans="1:7" ht="19.5" customHeight="1" thickBot="1" x14ac:dyDescent="0.2">
      <c r="A9" s="846" t="s">
        <v>151</v>
      </c>
      <c r="B9" s="847"/>
      <c r="C9" s="847"/>
      <c r="D9" s="847"/>
      <c r="E9" s="847"/>
      <c r="F9" s="847"/>
      <c r="G9" s="848"/>
    </row>
    <row r="10" spans="1:7" x14ac:dyDescent="0.15">
      <c r="A10" s="866" t="s">
        <v>97</v>
      </c>
      <c r="B10" s="867"/>
      <c r="C10" s="889" t="s">
        <v>50</v>
      </c>
      <c r="D10" s="865" t="s">
        <v>98</v>
      </c>
      <c r="E10" s="865"/>
      <c r="F10" s="886" t="s">
        <v>2006</v>
      </c>
      <c r="G10" s="876" t="s">
        <v>99</v>
      </c>
    </row>
    <row r="11" spans="1:7" x14ac:dyDescent="0.15">
      <c r="A11" s="868"/>
      <c r="B11" s="869"/>
      <c r="C11" s="890"/>
      <c r="D11" s="631"/>
      <c r="E11" s="631"/>
      <c r="F11" s="887"/>
      <c r="G11" s="877"/>
    </row>
    <row r="12" spans="1:7" ht="14" thickBot="1" x14ac:dyDescent="0.2">
      <c r="A12" s="870"/>
      <c r="B12" s="871"/>
      <c r="C12" s="891"/>
      <c r="D12" s="632" t="s">
        <v>49</v>
      </c>
      <c r="E12" s="632" t="s">
        <v>10</v>
      </c>
      <c r="F12" s="888"/>
      <c r="G12" s="878"/>
    </row>
    <row r="13" spans="1:7" x14ac:dyDescent="0.15">
      <c r="A13" s="620"/>
      <c r="B13" s="633" t="s">
        <v>100</v>
      </c>
      <c r="C13" s="634"/>
      <c r="D13" s="882">
        <v>1000000000</v>
      </c>
      <c r="E13" s="884"/>
      <c r="F13" s="446"/>
      <c r="G13" s="635" t="s">
        <v>825</v>
      </c>
    </row>
    <row r="14" spans="1:7" ht="13.5" customHeight="1" x14ac:dyDescent="0.15">
      <c r="A14" s="620"/>
      <c r="B14" s="879" t="s">
        <v>2042</v>
      </c>
      <c r="C14" s="636" t="s">
        <v>101</v>
      </c>
      <c r="D14" s="882"/>
      <c r="E14" s="884"/>
      <c r="F14" s="446"/>
      <c r="G14" s="635"/>
    </row>
    <row r="15" spans="1:7" ht="54" customHeight="1" x14ac:dyDescent="0.15">
      <c r="A15" s="620"/>
      <c r="B15" s="880"/>
      <c r="C15" s="636" t="s">
        <v>152</v>
      </c>
      <c r="D15" s="882"/>
      <c r="E15" s="884"/>
      <c r="F15" s="446"/>
      <c r="G15" s="635"/>
    </row>
    <row r="16" spans="1:7" ht="40.5" customHeight="1" x14ac:dyDescent="0.15">
      <c r="A16" s="620"/>
      <c r="B16" s="880"/>
      <c r="C16" s="636" t="s">
        <v>153</v>
      </c>
      <c r="D16" s="882"/>
      <c r="E16" s="884"/>
      <c r="F16" s="446"/>
      <c r="G16" s="635"/>
    </row>
    <row r="17" spans="1:7" ht="42" x14ac:dyDescent="0.15">
      <c r="A17" s="620"/>
      <c r="B17" s="880"/>
      <c r="C17" s="636" t="s">
        <v>154</v>
      </c>
      <c r="D17" s="882"/>
      <c r="E17" s="884"/>
      <c r="F17" s="446"/>
      <c r="G17" s="635"/>
    </row>
    <row r="18" spans="1:7" ht="14" x14ac:dyDescent="0.15">
      <c r="A18" s="620"/>
      <c r="B18" s="880"/>
      <c r="C18" s="636" t="s">
        <v>4</v>
      </c>
      <c r="D18" s="882"/>
      <c r="E18" s="884"/>
      <c r="F18" s="446"/>
      <c r="G18" s="635"/>
    </row>
    <row r="19" spans="1:7" ht="42" x14ac:dyDescent="0.15">
      <c r="A19" s="620"/>
      <c r="B19" s="880"/>
      <c r="C19" s="636" t="s">
        <v>155</v>
      </c>
      <c r="D19" s="882"/>
      <c r="E19" s="884"/>
      <c r="F19" s="446"/>
      <c r="G19" s="635"/>
    </row>
    <row r="20" spans="1:7" ht="42" x14ac:dyDescent="0.15">
      <c r="A20" s="620"/>
      <c r="B20" s="880"/>
      <c r="C20" s="636" t="s">
        <v>2046</v>
      </c>
      <c r="D20" s="882"/>
      <c r="E20" s="884"/>
      <c r="F20" s="446"/>
      <c r="G20" s="635"/>
    </row>
    <row r="21" spans="1:7" ht="28" x14ac:dyDescent="0.15">
      <c r="A21" s="620"/>
      <c r="B21" s="880"/>
      <c r="C21" s="636" t="s">
        <v>157</v>
      </c>
      <c r="D21" s="882"/>
      <c r="E21" s="884"/>
      <c r="F21" s="446"/>
      <c r="G21" s="635"/>
    </row>
    <row r="22" spans="1:7" ht="56" x14ac:dyDescent="0.15">
      <c r="A22" s="620"/>
      <c r="B22" s="880"/>
      <c r="C22" s="636" t="s">
        <v>160</v>
      </c>
      <c r="D22" s="882"/>
      <c r="E22" s="884"/>
      <c r="F22" s="447"/>
      <c r="G22" s="635"/>
    </row>
    <row r="23" spans="1:7" ht="83.25" customHeight="1" x14ac:dyDescent="0.15">
      <c r="A23" s="620"/>
      <c r="B23" s="880"/>
      <c r="C23" s="636" t="s">
        <v>159</v>
      </c>
      <c r="D23" s="882"/>
      <c r="E23" s="884"/>
      <c r="F23" s="446"/>
      <c r="G23" s="635"/>
    </row>
    <row r="24" spans="1:7" ht="28" x14ac:dyDescent="0.15">
      <c r="A24" s="620"/>
      <c r="B24" s="880"/>
      <c r="C24" s="636" t="s">
        <v>158</v>
      </c>
      <c r="D24" s="882"/>
      <c r="E24" s="884"/>
      <c r="F24" s="446"/>
      <c r="G24" s="635"/>
    </row>
    <row r="25" spans="1:7" ht="14" x14ac:dyDescent="0.15">
      <c r="A25" s="620"/>
      <c r="B25" s="880"/>
      <c r="C25" s="636" t="s">
        <v>2045</v>
      </c>
      <c r="D25" s="882"/>
      <c r="E25" s="884"/>
      <c r="F25" s="446"/>
      <c r="G25" s="635"/>
    </row>
    <row r="26" spans="1:7" ht="28" x14ac:dyDescent="0.15">
      <c r="A26" s="620"/>
      <c r="B26" s="880"/>
      <c r="C26" s="636" t="s">
        <v>2044</v>
      </c>
      <c r="D26" s="882"/>
      <c r="E26" s="884"/>
      <c r="F26" s="446"/>
      <c r="G26" s="635"/>
    </row>
    <row r="27" spans="1:7" ht="28" x14ac:dyDescent="0.15">
      <c r="A27" s="620"/>
      <c r="B27" s="880"/>
      <c r="C27" s="636" t="s">
        <v>2043</v>
      </c>
      <c r="D27" s="882"/>
      <c r="E27" s="884"/>
      <c r="F27" s="446"/>
      <c r="G27" s="635"/>
    </row>
    <row r="28" spans="1:7" ht="42" x14ac:dyDescent="0.15">
      <c r="A28" s="620"/>
      <c r="B28" s="880"/>
      <c r="C28" s="636" t="s">
        <v>162</v>
      </c>
      <c r="D28" s="882"/>
      <c r="E28" s="884"/>
      <c r="F28" s="446"/>
      <c r="G28" s="635"/>
    </row>
    <row r="29" spans="1:7" ht="28" x14ac:dyDescent="0.15">
      <c r="A29" s="620"/>
      <c r="B29" s="880"/>
      <c r="C29" s="636" t="s">
        <v>161</v>
      </c>
      <c r="D29" s="882"/>
      <c r="E29" s="884"/>
      <c r="F29" s="446"/>
      <c r="G29" s="635"/>
    </row>
    <row r="30" spans="1:7" ht="14" x14ac:dyDescent="0.15">
      <c r="A30" s="620"/>
      <c r="B30" s="880"/>
      <c r="C30" s="636" t="s">
        <v>156</v>
      </c>
      <c r="D30" s="882"/>
      <c r="E30" s="884"/>
      <c r="F30" s="446"/>
      <c r="G30" s="635"/>
    </row>
    <row r="31" spans="1:7" ht="33" customHeight="1" x14ac:dyDescent="0.15">
      <c r="A31" s="620"/>
      <c r="B31" s="880"/>
      <c r="C31" s="636" t="s">
        <v>119</v>
      </c>
      <c r="D31" s="883"/>
      <c r="E31" s="885"/>
      <c r="F31" s="446"/>
      <c r="G31" s="635"/>
    </row>
    <row r="32" spans="1:7" ht="14" x14ac:dyDescent="0.15">
      <c r="A32" s="620"/>
      <c r="B32" s="880"/>
      <c r="C32" s="636" t="s">
        <v>167</v>
      </c>
      <c r="D32" s="637">
        <f>D13*50%</f>
        <v>500000000</v>
      </c>
      <c r="E32" s="638">
        <f>D13</f>
        <v>1000000000</v>
      </c>
      <c r="F32" s="639"/>
      <c r="G32" s="640"/>
    </row>
    <row r="33" spans="1:7" ht="14" x14ac:dyDescent="0.15">
      <c r="A33" s="620"/>
      <c r="B33" s="880"/>
      <c r="C33" s="636" t="s">
        <v>168</v>
      </c>
      <c r="D33" s="637">
        <v>500000000</v>
      </c>
      <c r="E33" s="641">
        <v>1000000000</v>
      </c>
      <c r="F33" s="639"/>
      <c r="G33" s="640"/>
    </row>
    <row r="34" spans="1:7" ht="28" x14ac:dyDescent="0.15">
      <c r="A34" s="620"/>
      <c r="B34" s="880"/>
      <c r="C34" s="636" t="s">
        <v>451</v>
      </c>
      <c r="D34" s="642">
        <v>500000000</v>
      </c>
      <c r="E34" s="643">
        <v>1000000000</v>
      </c>
      <c r="F34" s="639"/>
      <c r="G34" s="640"/>
    </row>
    <row r="35" spans="1:7" ht="14" x14ac:dyDescent="0.15">
      <c r="A35" s="620"/>
      <c r="B35" s="880"/>
      <c r="C35" s="636" t="s">
        <v>169</v>
      </c>
      <c r="D35" s="637">
        <v>200000000</v>
      </c>
      <c r="E35" s="641">
        <v>600000000</v>
      </c>
      <c r="F35" s="639"/>
      <c r="G35" s="640"/>
    </row>
    <row r="36" spans="1:7" ht="29.25" customHeight="1" x14ac:dyDescent="0.15">
      <c r="A36" s="620"/>
      <c r="B36" s="880"/>
      <c r="C36" s="636" t="s">
        <v>120</v>
      </c>
      <c r="D36" s="637">
        <v>250000000</v>
      </c>
      <c r="E36" s="641">
        <v>500000000</v>
      </c>
      <c r="F36" s="639"/>
      <c r="G36" s="640"/>
    </row>
    <row r="37" spans="1:7" ht="14" x14ac:dyDescent="0.15">
      <c r="A37" s="620"/>
      <c r="B37" s="880"/>
      <c r="C37" s="636" t="s">
        <v>121</v>
      </c>
      <c r="D37" s="637">
        <f>D13*50%</f>
        <v>500000000</v>
      </c>
      <c r="E37" s="641">
        <f>D13*100%</f>
        <v>1000000000</v>
      </c>
      <c r="F37" s="639"/>
      <c r="G37" s="640"/>
    </row>
    <row r="38" spans="1:7" ht="14" x14ac:dyDescent="0.15">
      <c r="A38" s="620"/>
      <c r="B38" s="881"/>
      <c r="C38" s="636" t="s">
        <v>113</v>
      </c>
      <c r="D38" s="637">
        <v>200000000</v>
      </c>
      <c r="E38" s="641">
        <v>300000000</v>
      </c>
      <c r="F38" s="639"/>
      <c r="G38" s="640"/>
    </row>
    <row r="39" spans="1:7" x14ac:dyDescent="0.15">
      <c r="A39" s="836"/>
      <c r="B39" s="837"/>
      <c r="C39" s="838"/>
      <c r="D39" s="829" t="s">
        <v>78</v>
      </c>
      <c r="E39" s="830"/>
      <c r="F39" s="644"/>
      <c r="G39" s="645">
        <f>SUM(G22:G36)</f>
        <v>0</v>
      </c>
    </row>
    <row r="40" spans="1:7" x14ac:dyDescent="0.15">
      <c r="A40" s="836"/>
      <c r="B40" s="837"/>
      <c r="C40" s="838"/>
      <c r="D40" s="875" t="s">
        <v>102</v>
      </c>
      <c r="E40" s="875"/>
      <c r="F40" s="646"/>
      <c r="G40" s="647">
        <f>+G39*0.19</f>
        <v>0</v>
      </c>
    </row>
    <row r="41" spans="1:7" ht="14" thickBot="1" x14ac:dyDescent="0.2">
      <c r="A41" s="839"/>
      <c r="B41" s="840"/>
      <c r="C41" s="841"/>
      <c r="D41" s="842" t="s">
        <v>103</v>
      </c>
      <c r="E41" s="842"/>
      <c r="F41" s="644"/>
      <c r="G41" s="645">
        <f>SUM(G39:G40)</f>
        <v>0</v>
      </c>
    </row>
    <row r="42" spans="1:7" ht="17.25" customHeight="1" thickBot="1" x14ac:dyDescent="0.2">
      <c r="A42" s="872" t="s">
        <v>129</v>
      </c>
      <c r="B42" s="873"/>
      <c r="C42" s="873"/>
      <c r="D42" s="873"/>
      <c r="E42" s="873"/>
      <c r="F42" s="873"/>
      <c r="G42" s="874"/>
    </row>
    <row r="43" spans="1:7" ht="21" customHeight="1" thickBot="1" x14ac:dyDescent="0.2">
      <c r="A43" s="600">
        <v>1</v>
      </c>
      <c r="B43" s="833" t="s">
        <v>2084</v>
      </c>
      <c r="C43" s="834"/>
      <c r="D43" s="834"/>
      <c r="E43" s="834"/>
      <c r="F43" s="834"/>
      <c r="G43" s="835"/>
    </row>
    <row r="44" spans="1:7" ht="48" customHeight="1" thickBot="1" x14ac:dyDescent="0.2">
      <c r="A44" s="585">
        <v>2</v>
      </c>
      <c r="B44" s="602" t="s">
        <v>2374</v>
      </c>
      <c r="C44" s="804" t="s">
        <v>2375</v>
      </c>
      <c r="D44" s="804"/>
      <c r="E44" s="804"/>
      <c r="F44" s="804"/>
      <c r="G44" s="805"/>
    </row>
    <row r="45" spans="1:7" ht="54" customHeight="1" thickBot="1" x14ac:dyDescent="0.2">
      <c r="A45" s="585">
        <v>3</v>
      </c>
      <c r="B45" s="602" t="s">
        <v>2376</v>
      </c>
      <c r="C45" s="804" t="s">
        <v>2377</v>
      </c>
      <c r="D45" s="804"/>
      <c r="E45" s="804"/>
      <c r="F45" s="804"/>
      <c r="G45" s="805"/>
    </row>
    <row r="46" spans="1:7" ht="48" customHeight="1" thickBot="1" x14ac:dyDescent="0.2">
      <c r="A46" s="585">
        <v>4</v>
      </c>
      <c r="B46" s="602" t="s">
        <v>2402</v>
      </c>
      <c r="C46" s="804" t="s">
        <v>2403</v>
      </c>
      <c r="D46" s="804"/>
      <c r="E46" s="804"/>
      <c r="F46" s="804"/>
      <c r="G46" s="805"/>
    </row>
    <row r="47" spans="1:7" ht="97.5" customHeight="1" thickBot="1" x14ac:dyDescent="0.2">
      <c r="A47" s="585">
        <v>5</v>
      </c>
      <c r="B47" s="602" t="s">
        <v>2400</v>
      </c>
      <c r="C47" s="804" t="s">
        <v>2401</v>
      </c>
      <c r="D47" s="804"/>
      <c r="E47" s="804"/>
      <c r="F47" s="804"/>
      <c r="G47" s="805"/>
    </row>
    <row r="48" spans="1:7" ht="69.75" customHeight="1" thickBot="1" x14ac:dyDescent="0.2">
      <c r="A48" s="585">
        <v>6</v>
      </c>
      <c r="B48" s="602" t="s">
        <v>2378</v>
      </c>
      <c r="C48" s="804" t="s">
        <v>2379</v>
      </c>
      <c r="D48" s="804"/>
      <c r="E48" s="804"/>
      <c r="F48" s="804"/>
      <c r="G48" s="805"/>
    </row>
    <row r="49" spans="1:7" ht="48" customHeight="1" thickBot="1" x14ac:dyDescent="0.2">
      <c r="A49" s="585">
        <v>7</v>
      </c>
      <c r="B49" s="602" t="s">
        <v>2380</v>
      </c>
      <c r="C49" s="804" t="s">
        <v>2381</v>
      </c>
      <c r="D49" s="804"/>
      <c r="E49" s="804"/>
      <c r="F49" s="804"/>
      <c r="G49" s="805"/>
    </row>
    <row r="50" spans="1:7" ht="57.75" customHeight="1" thickBot="1" x14ac:dyDescent="0.2">
      <c r="A50" s="585">
        <v>8</v>
      </c>
      <c r="B50" s="602" t="s">
        <v>2382</v>
      </c>
      <c r="C50" s="804" t="s">
        <v>2383</v>
      </c>
      <c r="D50" s="804"/>
      <c r="E50" s="804"/>
      <c r="F50" s="804"/>
      <c r="G50" s="805"/>
    </row>
    <row r="51" spans="1:7" ht="69.75" customHeight="1" thickBot="1" x14ac:dyDescent="0.2">
      <c r="A51" s="585">
        <v>9</v>
      </c>
      <c r="B51" s="602" t="s">
        <v>2384</v>
      </c>
      <c r="C51" s="804" t="s">
        <v>2385</v>
      </c>
      <c r="D51" s="804"/>
      <c r="E51" s="804"/>
      <c r="F51" s="804"/>
      <c r="G51" s="805"/>
    </row>
    <row r="52" spans="1:7" ht="67.5" customHeight="1" thickBot="1" x14ac:dyDescent="0.2">
      <c r="A52" s="585">
        <v>10</v>
      </c>
      <c r="B52" s="602" t="s">
        <v>2386</v>
      </c>
      <c r="C52" s="804" t="s">
        <v>2387</v>
      </c>
      <c r="D52" s="804"/>
      <c r="E52" s="804"/>
      <c r="F52" s="804"/>
      <c r="G52" s="805"/>
    </row>
    <row r="53" spans="1:7" ht="48" customHeight="1" thickBot="1" x14ac:dyDescent="0.2">
      <c r="A53" s="585">
        <v>11</v>
      </c>
      <c r="B53" s="602" t="s">
        <v>2388</v>
      </c>
      <c r="C53" s="804" t="s">
        <v>2389</v>
      </c>
      <c r="D53" s="804"/>
      <c r="E53" s="804"/>
      <c r="F53" s="804"/>
      <c r="G53" s="805"/>
    </row>
    <row r="54" spans="1:7" ht="48" customHeight="1" thickBot="1" x14ac:dyDescent="0.2">
      <c r="A54" s="585">
        <v>12</v>
      </c>
      <c r="B54" s="602" t="s">
        <v>2390</v>
      </c>
      <c r="C54" s="804" t="s">
        <v>2391</v>
      </c>
      <c r="D54" s="804"/>
      <c r="E54" s="804"/>
      <c r="F54" s="804"/>
      <c r="G54" s="805"/>
    </row>
    <row r="55" spans="1:7" ht="48" customHeight="1" thickBot="1" x14ac:dyDescent="0.2">
      <c r="A55" s="585">
        <v>13</v>
      </c>
      <c r="B55" s="602" t="s">
        <v>2392</v>
      </c>
      <c r="C55" s="804" t="s">
        <v>2393</v>
      </c>
      <c r="D55" s="804"/>
      <c r="E55" s="804"/>
      <c r="F55" s="804"/>
      <c r="G55" s="805"/>
    </row>
    <row r="56" spans="1:7" ht="52.5" customHeight="1" thickBot="1" x14ac:dyDescent="0.2">
      <c r="A56" s="585">
        <v>14</v>
      </c>
      <c r="B56" s="602" t="s">
        <v>2394</v>
      </c>
      <c r="C56" s="804" t="s">
        <v>2395</v>
      </c>
      <c r="D56" s="804"/>
      <c r="E56" s="804"/>
      <c r="F56" s="804"/>
      <c r="G56" s="805"/>
    </row>
    <row r="57" spans="1:7" ht="133.5" customHeight="1" thickBot="1" x14ac:dyDescent="0.2">
      <c r="A57" s="585">
        <v>15</v>
      </c>
      <c r="B57" s="602" t="s">
        <v>2396</v>
      </c>
      <c r="C57" s="804" t="s">
        <v>2397</v>
      </c>
      <c r="D57" s="804"/>
      <c r="E57" s="804"/>
      <c r="F57" s="804"/>
      <c r="G57" s="805"/>
    </row>
    <row r="58" spans="1:7" ht="58.5" customHeight="1" thickBot="1" x14ac:dyDescent="0.2">
      <c r="A58" s="585">
        <v>16</v>
      </c>
      <c r="B58" s="602" t="s">
        <v>2398</v>
      </c>
      <c r="C58" s="804" t="s">
        <v>2399</v>
      </c>
      <c r="D58" s="804"/>
      <c r="E58" s="804"/>
      <c r="F58" s="804"/>
      <c r="G58" s="805"/>
    </row>
    <row r="59" spans="1:7" ht="136.5" customHeight="1" thickBot="1" x14ac:dyDescent="0.2">
      <c r="A59" s="590">
        <v>17</v>
      </c>
      <c r="B59" s="604" t="str">
        <f>DMC!B39</f>
        <v>CONVENIO PARA EL PLAZO DEL PAGO DE LA PRIMA</v>
      </c>
      <c r="C59" s="826" t="str">
        <f>DMC!C39</f>
        <v>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v>
      </c>
      <c r="D59" s="826"/>
      <c r="E59" s="826"/>
      <c r="F59" s="826"/>
      <c r="G59" s="827"/>
    </row>
    <row r="60" spans="1:7" ht="29.25" customHeight="1" thickBot="1" x14ac:dyDescent="0.2">
      <c r="A60" s="585">
        <v>18</v>
      </c>
      <c r="B60" s="897" t="s">
        <v>133</v>
      </c>
      <c r="C60" s="897"/>
      <c r="D60" s="897"/>
      <c r="E60" s="897"/>
      <c r="F60" s="897"/>
      <c r="G60" s="898"/>
    </row>
    <row r="61" spans="1:7" s="41" customFormat="1" ht="16.5" customHeight="1" thickBot="1" x14ac:dyDescent="0.2">
      <c r="A61" s="585">
        <v>19</v>
      </c>
      <c r="B61" s="892" t="s">
        <v>2029</v>
      </c>
      <c r="C61" s="892"/>
      <c r="D61" s="892"/>
      <c r="E61" s="892"/>
      <c r="F61" s="892"/>
      <c r="G61" s="893"/>
    </row>
    <row r="62" spans="1:7" ht="15.75" customHeight="1" thickBot="1" x14ac:dyDescent="0.2">
      <c r="A62" s="621">
        <v>20</v>
      </c>
      <c r="B62" s="894" t="s">
        <v>1978</v>
      </c>
      <c r="C62" s="895"/>
      <c r="D62" s="895"/>
      <c r="E62" s="895"/>
      <c r="F62" s="895"/>
      <c r="G62" s="896"/>
    </row>
    <row r="63" spans="1:7" ht="69" customHeight="1" thickBot="1" x14ac:dyDescent="0.2">
      <c r="A63" s="590">
        <v>21</v>
      </c>
      <c r="B63" s="604" t="s">
        <v>2404</v>
      </c>
      <c r="C63" s="826" t="s">
        <v>2336</v>
      </c>
      <c r="D63" s="826"/>
      <c r="E63" s="826"/>
      <c r="F63" s="826"/>
      <c r="G63" s="827"/>
    </row>
    <row r="64" spans="1:7" ht="48.75" customHeight="1" thickBot="1" x14ac:dyDescent="0.2">
      <c r="A64" s="590">
        <v>22</v>
      </c>
      <c r="B64" s="604" t="s">
        <v>2195</v>
      </c>
      <c r="C64" s="826" t="s">
        <v>2337</v>
      </c>
      <c r="D64" s="826"/>
      <c r="E64" s="826"/>
      <c r="F64" s="826"/>
      <c r="G64" s="827"/>
    </row>
    <row r="65" spans="1:7" ht="92.25" customHeight="1" thickBot="1" x14ac:dyDescent="0.2">
      <c r="A65" s="590">
        <v>23</v>
      </c>
      <c r="B65" s="604" t="s">
        <v>2338</v>
      </c>
      <c r="C65" s="826" t="s">
        <v>2408</v>
      </c>
      <c r="D65" s="826"/>
      <c r="E65" s="826"/>
      <c r="F65" s="826"/>
      <c r="G65" s="827"/>
    </row>
    <row r="66" spans="1:7" ht="72" customHeight="1" thickBot="1" x14ac:dyDescent="0.2">
      <c r="A66" s="590">
        <v>24</v>
      </c>
      <c r="B66" s="604" t="s">
        <v>2407</v>
      </c>
      <c r="C66" s="826" t="s">
        <v>2203</v>
      </c>
      <c r="D66" s="826"/>
      <c r="E66" s="826"/>
      <c r="F66" s="826"/>
      <c r="G66" s="827"/>
    </row>
    <row r="67" spans="1:7" ht="50.25" customHeight="1" thickBot="1" x14ac:dyDescent="0.2">
      <c r="A67" s="605">
        <v>25</v>
      </c>
      <c r="B67" s="606" t="s">
        <v>2205</v>
      </c>
      <c r="C67" s="831" t="s">
        <v>2405</v>
      </c>
      <c r="D67" s="831"/>
      <c r="E67" s="831"/>
      <c r="F67" s="831"/>
      <c r="G67" s="832"/>
    </row>
    <row r="68" spans="1:7" ht="58.5" customHeight="1" thickBot="1" x14ac:dyDescent="0.2">
      <c r="A68" s="605">
        <v>26</v>
      </c>
      <c r="B68" s="606" t="s">
        <v>2206</v>
      </c>
      <c r="C68" s="831" t="s">
        <v>2343</v>
      </c>
      <c r="D68" s="831"/>
      <c r="E68" s="831"/>
      <c r="F68" s="831"/>
      <c r="G68" s="832"/>
    </row>
    <row r="69" spans="1:7" ht="57.75" customHeight="1" thickBot="1" x14ac:dyDescent="0.2">
      <c r="A69" s="590">
        <v>27</v>
      </c>
      <c r="B69" s="604" t="s">
        <v>2344</v>
      </c>
      <c r="C69" s="826" t="s">
        <v>2345</v>
      </c>
      <c r="D69" s="826"/>
      <c r="E69" s="826"/>
      <c r="F69" s="826"/>
      <c r="G69" s="827"/>
    </row>
    <row r="70" spans="1:7" ht="46.5" customHeight="1" thickBot="1" x14ac:dyDescent="0.2">
      <c r="A70" s="590">
        <v>28</v>
      </c>
      <c r="B70" s="604" t="s">
        <v>2227</v>
      </c>
      <c r="C70" s="826" t="s">
        <v>2346</v>
      </c>
      <c r="D70" s="826"/>
      <c r="E70" s="826"/>
      <c r="F70" s="826"/>
      <c r="G70" s="827"/>
    </row>
    <row r="71" spans="1:7" ht="63" customHeight="1" thickBot="1" x14ac:dyDescent="0.2">
      <c r="A71" s="590">
        <v>29</v>
      </c>
      <c r="B71" s="604" t="s">
        <v>2351</v>
      </c>
      <c r="C71" s="826" t="s">
        <v>2406</v>
      </c>
      <c r="D71" s="826"/>
      <c r="E71" s="826"/>
      <c r="F71" s="826"/>
      <c r="G71" s="827"/>
    </row>
    <row r="72" spans="1:7" ht="73.5" customHeight="1" thickBot="1" x14ac:dyDescent="0.2">
      <c r="A72" s="590">
        <v>30</v>
      </c>
      <c r="B72" s="604" t="s">
        <v>2353</v>
      </c>
      <c r="C72" s="826" t="s">
        <v>2264</v>
      </c>
      <c r="D72" s="826"/>
      <c r="E72" s="826"/>
      <c r="F72" s="826"/>
      <c r="G72" s="827"/>
    </row>
    <row r="73" spans="1:7" ht="33.75" customHeight="1" thickBot="1" x14ac:dyDescent="0.2">
      <c r="A73" s="590">
        <v>31</v>
      </c>
      <c r="B73" s="604" t="s">
        <v>122</v>
      </c>
      <c r="C73" s="826" t="s">
        <v>2289</v>
      </c>
      <c r="D73" s="826"/>
      <c r="E73" s="826"/>
      <c r="F73" s="826"/>
      <c r="G73" s="827"/>
    </row>
    <row r="74" spans="1:7" ht="51.75" customHeight="1" thickBot="1" x14ac:dyDescent="0.2">
      <c r="A74" s="590">
        <v>32</v>
      </c>
      <c r="B74" s="604" t="s">
        <v>2355</v>
      </c>
      <c r="C74" s="826" t="s">
        <v>2291</v>
      </c>
      <c r="D74" s="826"/>
      <c r="E74" s="826"/>
      <c r="F74" s="826"/>
      <c r="G74" s="827"/>
    </row>
    <row r="75" spans="1:7" ht="40.5" customHeight="1" thickBot="1" x14ac:dyDescent="0.2">
      <c r="A75" s="590">
        <v>33</v>
      </c>
      <c r="B75" s="604" t="s">
        <v>2288</v>
      </c>
      <c r="C75" s="826" t="s">
        <v>2409</v>
      </c>
      <c r="D75" s="826"/>
      <c r="E75" s="826"/>
      <c r="F75" s="826"/>
      <c r="G75" s="827"/>
    </row>
    <row r="76" spans="1:7" ht="52.5" customHeight="1" thickBot="1" x14ac:dyDescent="0.2">
      <c r="A76" s="590">
        <v>34</v>
      </c>
      <c r="B76" s="604" t="s">
        <v>2356</v>
      </c>
      <c r="C76" s="826" t="s">
        <v>2357</v>
      </c>
      <c r="D76" s="826"/>
      <c r="E76" s="826"/>
      <c r="F76" s="826"/>
      <c r="G76" s="827"/>
    </row>
    <row r="77" spans="1:7" ht="44.25" customHeight="1" thickBot="1" x14ac:dyDescent="0.2">
      <c r="A77" s="590">
        <v>35</v>
      </c>
      <c r="B77" s="604" t="s">
        <v>2410</v>
      </c>
      <c r="C77" s="826" t="s">
        <v>2411</v>
      </c>
      <c r="D77" s="826"/>
      <c r="E77" s="826"/>
      <c r="F77" s="826"/>
      <c r="G77" s="827"/>
    </row>
    <row r="78" spans="1:7" ht="62.25" customHeight="1" thickBot="1" x14ac:dyDescent="0.2">
      <c r="A78" s="590">
        <v>36</v>
      </c>
      <c r="B78" s="604" t="s">
        <v>2412</v>
      </c>
      <c r="C78" s="826" t="s">
        <v>2413</v>
      </c>
      <c r="D78" s="826"/>
      <c r="E78" s="826"/>
      <c r="F78" s="826"/>
      <c r="G78" s="827"/>
    </row>
    <row r="79" spans="1:7" ht="50.25" customHeight="1" thickBot="1" x14ac:dyDescent="0.2">
      <c r="A79" s="590">
        <v>37</v>
      </c>
      <c r="B79" s="604" t="s">
        <v>2414</v>
      </c>
      <c r="C79" s="826" t="s">
        <v>2415</v>
      </c>
      <c r="D79" s="826"/>
      <c r="E79" s="826"/>
      <c r="F79" s="826"/>
      <c r="G79" s="827"/>
    </row>
    <row r="80" spans="1:7" ht="48" customHeight="1" thickBot="1" x14ac:dyDescent="0.2">
      <c r="A80" s="590">
        <v>38</v>
      </c>
      <c r="B80" s="604" t="s">
        <v>2416</v>
      </c>
      <c r="C80" s="826" t="s">
        <v>2417</v>
      </c>
      <c r="D80" s="826"/>
      <c r="E80" s="826"/>
      <c r="F80" s="826"/>
      <c r="G80" s="827"/>
    </row>
    <row r="81" spans="1:7" ht="19.5" customHeight="1" thickBot="1" x14ac:dyDescent="0.2">
      <c r="A81" s="608">
        <v>39</v>
      </c>
      <c r="B81" s="814" t="s">
        <v>163</v>
      </c>
      <c r="C81" s="815"/>
      <c r="D81" s="815"/>
      <c r="E81" s="815"/>
      <c r="F81" s="816"/>
      <c r="G81" s="817"/>
    </row>
    <row r="82" spans="1:7" ht="48" customHeight="1" thickBot="1" x14ac:dyDescent="0.2">
      <c r="A82" s="590">
        <v>40</v>
      </c>
      <c r="B82" s="604" t="s">
        <v>2418</v>
      </c>
      <c r="C82" s="826" t="s">
        <v>2419</v>
      </c>
      <c r="D82" s="826"/>
      <c r="E82" s="826"/>
      <c r="F82" s="826"/>
      <c r="G82" s="827"/>
    </row>
    <row r="83" spans="1:7" ht="48" customHeight="1" thickBot="1" x14ac:dyDescent="0.2">
      <c r="A83" s="590">
        <v>41</v>
      </c>
      <c r="B83" s="604" t="s">
        <v>2162</v>
      </c>
      <c r="C83" s="826" t="s">
        <v>2163</v>
      </c>
      <c r="D83" s="826"/>
      <c r="E83" s="826"/>
      <c r="F83" s="826"/>
      <c r="G83" s="827"/>
    </row>
    <row r="84" spans="1:7" ht="48" customHeight="1" thickBot="1" x14ac:dyDescent="0.2">
      <c r="A84" s="585">
        <v>42</v>
      </c>
      <c r="B84" s="602" t="s">
        <v>2420</v>
      </c>
      <c r="C84" s="804" t="s">
        <v>2421</v>
      </c>
      <c r="D84" s="804"/>
      <c r="E84" s="804"/>
      <c r="F84" s="804"/>
      <c r="G84" s="805"/>
    </row>
    <row r="85" spans="1:7" ht="12.75" customHeight="1" thickBot="1" x14ac:dyDescent="0.2">
      <c r="A85" s="814" t="s">
        <v>452</v>
      </c>
      <c r="B85" s="815"/>
      <c r="C85" s="815"/>
      <c r="D85" s="815"/>
      <c r="E85" s="815"/>
      <c r="F85" s="815"/>
      <c r="G85" s="828"/>
    </row>
    <row r="86" spans="1:7" ht="12.75" customHeight="1" thickBot="1" x14ac:dyDescent="0.2">
      <c r="A86" s="820" t="s">
        <v>148</v>
      </c>
      <c r="B86" s="821"/>
      <c r="C86" s="821"/>
      <c r="D86" s="821"/>
      <c r="E86" s="822"/>
      <c r="F86" s="596" t="s">
        <v>81</v>
      </c>
      <c r="G86" s="648" t="s">
        <v>2095</v>
      </c>
    </row>
    <row r="87" spans="1:7" ht="65.25" customHeight="1" thickBot="1" x14ac:dyDescent="0.2">
      <c r="A87" s="584"/>
      <c r="B87" s="609" t="s">
        <v>2422</v>
      </c>
      <c r="C87" s="819" t="s">
        <v>2423</v>
      </c>
      <c r="D87" s="819"/>
      <c r="E87" s="819"/>
      <c r="F87" s="610"/>
      <c r="G87" s="611"/>
    </row>
    <row r="88" spans="1:7" ht="81" customHeight="1" thickBot="1" x14ac:dyDescent="0.2">
      <c r="A88" s="584"/>
      <c r="B88" s="588" t="s">
        <v>2424</v>
      </c>
      <c r="C88" s="818" t="s">
        <v>2425</v>
      </c>
      <c r="D88" s="818"/>
      <c r="E88" s="818"/>
      <c r="F88" s="612"/>
      <c r="G88" s="613"/>
    </row>
    <row r="89" spans="1:7" ht="58.5" customHeight="1" thickBot="1" x14ac:dyDescent="0.2">
      <c r="A89" s="584"/>
      <c r="B89" s="609" t="s">
        <v>2426</v>
      </c>
      <c r="C89" s="819" t="s">
        <v>2427</v>
      </c>
      <c r="D89" s="819"/>
      <c r="E89" s="819"/>
      <c r="F89" s="612"/>
      <c r="G89" s="613"/>
    </row>
    <row r="90" spans="1:7" ht="158.25" customHeight="1" thickBot="1" x14ac:dyDescent="0.2">
      <c r="A90" s="584"/>
      <c r="B90" s="609" t="s">
        <v>2431</v>
      </c>
      <c r="C90" s="819" t="s">
        <v>2430</v>
      </c>
      <c r="D90" s="819"/>
      <c r="E90" s="819"/>
      <c r="F90" s="612"/>
      <c r="G90" s="613"/>
    </row>
    <row r="91" spans="1:7" ht="68.25" customHeight="1" thickBot="1" x14ac:dyDescent="0.2">
      <c r="A91" s="614"/>
      <c r="B91" s="615" t="s">
        <v>2428</v>
      </c>
      <c r="C91" s="823" t="s">
        <v>2429</v>
      </c>
      <c r="D91" s="823"/>
      <c r="E91" s="823"/>
      <c r="F91" s="616"/>
      <c r="G91" s="617"/>
    </row>
    <row r="92" spans="1:7" s="601" customFormat="1" ht="12.75" customHeight="1" thickBot="1" x14ac:dyDescent="0.2">
      <c r="A92" s="824" t="s">
        <v>2028</v>
      </c>
      <c r="B92" s="825"/>
      <c r="C92" s="825"/>
      <c r="D92" s="825"/>
      <c r="E92" s="825"/>
      <c r="F92" s="618"/>
      <c r="G92" s="619">
        <f>SUM(G88:G91)</f>
        <v>0</v>
      </c>
    </row>
    <row r="93" spans="1:7" ht="31.5" customHeight="1" x14ac:dyDescent="0.15">
      <c r="A93" s="806" t="s">
        <v>82</v>
      </c>
      <c r="B93" s="807"/>
      <c r="C93" s="807"/>
      <c r="D93" s="807"/>
      <c r="E93" s="807"/>
      <c r="F93" s="807"/>
      <c r="G93" s="808"/>
    </row>
    <row r="94" spans="1:7" ht="21.75" customHeight="1" x14ac:dyDescent="0.15">
      <c r="A94" s="809"/>
      <c r="B94" s="810"/>
      <c r="C94" s="810"/>
      <c r="D94" s="810"/>
      <c r="E94" s="810"/>
      <c r="F94" s="810"/>
      <c r="G94" s="811"/>
    </row>
    <row r="95" spans="1:7" ht="21" customHeight="1" x14ac:dyDescent="0.15">
      <c r="A95" s="812" t="s">
        <v>87</v>
      </c>
      <c r="B95" s="813"/>
      <c r="C95" s="813"/>
      <c r="D95" s="802"/>
      <c r="E95" s="802"/>
      <c r="F95" s="802"/>
      <c r="G95" s="803"/>
    </row>
    <row r="96" spans="1:7" ht="44.25" customHeight="1" x14ac:dyDescent="0.15">
      <c r="A96" s="812" t="s">
        <v>2081</v>
      </c>
      <c r="B96" s="813"/>
      <c r="C96" s="813"/>
      <c r="D96" s="802"/>
      <c r="E96" s="802"/>
      <c r="F96" s="802"/>
      <c r="G96" s="803"/>
    </row>
    <row r="97" spans="1:7" ht="27" customHeight="1" x14ac:dyDescent="0.15">
      <c r="A97" s="791" t="s">
        <v>2432</v>
      </c>
      <c r="B97" s="792"/>
      <c r="C97" s="792"/>
      <c r="D97" s="802"/>
      <c r="E97" s="802"/>
      <c r="F97" s="802"/>
      <c r="G97" s="803"/>
    </row>
    <row r="98" spans="1:7" ht="27" customHeight="1" x14ac:dyDescent="0.15">
      <c r="A98" s="793"/>
      <c r="B98" s="794"/>
      <c r="C98" s="795"/>
      <c r="D98" s="802"/>
      <c r="E98" s="802"/>
      <c r="F98" s="802"/>
      <c r="G98" s="803"/>
    </row>
    <row r="99" spans="1:7" ht="32" customHeight="1" x14ac:dyDescent="0.15">
      <c r="A99" s="796" t="s">
        <v>126</v>
      </c>
      <c r="B99" s="797"/>
      <c r="C99" s="797"/>
      <c r="D99" s="797"/>
      <c r="E99" s="797"/>
      <c r="F99" s="797"/>
      <c r="G99" s="798"/>
    </row>
    <row r="100" spans="1:7" ht="14" thickBot="1" x14ac:dyDescent="0.2">
      <c r="A100" s="799" t="s">
        <v>145</v>
      </c>
      <c r="B100" s="800"/>
      <c r="C100" s="800"/>
      <c r="D100" s="800"/>
      <c r="E100" s="800"/>
      <c r="F100" s="800"/>
      <c r="G100" s="801"/>
    </row>
  </sheetData>
  <mergeCells count="91">
    <mergeCell ref="C57:G57"/>
    <mergeCell ref="C58:G58"/>
    <mergeCell ref="C59:G59"/>
    <mergeCell ref="C80:G80"/>
    <mergeCell ref="C73:G73"/>
    <mergeCell ref="C63:G63"/>
    <mergeCell ref="C64:G64"/>
    <mergeCell ref="C65:G65"/>
    <mergeCell ref="C78:G78"/>
    <mergeCell ref="C79:G79"/>
    <mergeCell ref="C75:G75"/>
    <mergeCell ref="C76:G76"/>
    <mergeCell ref="C77:G77"/>
    <mergeCell ref="B61:G61"/>
    <mergeCell ref="B62:G62"/>
    <mergeCell ref="B60:G60"/>
    <mergeCell ref="C52:G52"/>
    <mergeCell ref="C53:G53"/>
    <mergeCell ref="C54:G54"/>
    <mergeCell ref="C55:G55"/>
    <mergeCell ref="C56:G56"/>
    <mergeCell ref="D10:E10"/>
    <mergeCell ref="A10:B12"/>
    <mergeCell ref="A42:G42"/>
    <mergeCell ref="D40:E40"/>
    <mergeCell ref="G10:G12"/>
    <mergeCell ref="B14:B38"/>
    <mergeCell ref="D13:D31"/>
    <mergeCell ref="E13:E31"/>
    <mergeCell ref="F10:F12"/>
    <mergeCell ref="C10:C12"/>
    <mergeCell ref="A1:G1"/>
    <mergeCell ref="A9:G9"/>
    <mergeCell ref="A2:B2"/>
    <mergeCell ref="A3:B3"/>
    <mergeCell ref="A4:B4"/>
    <mergeCell ref="A5:B5"/>
    <mergeCell ref="A6:B6"/>
    <mergeCell ref="C2:G2"/>
    <mergeCell ref="C3:G3"/>
    <mergeCell ref="C5:G5"/>
    <mergeCell ref="A7:B7"/>
    <mergeCell ref="A8:B8"/>
    <mergeCell ref="C6:G6"/>
    <mergeCell ref="C7:G7"/>
    <mergeCell ref="C8:G8"/>
    <mergeCell ref="C4:G4"/>
    <mergeCell ref="C70:G70"/>
    <mergeCell ref="A85:G85"/>
    <mergeCell ref="D39:E39"/>
    <mergeCell ref="C71:G71"/>
    <mergeCell ref="C72:G72"/>
    <mergeCell ref="C74:G74"/>
    <mergeCell ref="C66:G66"/>
    <mergeCell ref="C67:G67"/>
    <mergeCell ref="C68:G68"/>
    <mergeCell ref="C69:G69"/>
    <mergeCell ref="C84:G84"/>
    <mergeCell ref="B43:G43"/>
    <mergeCell ref="A39:C41"/>
    <mergeCell ref="C44:G44"/>
    <mergeCell ref="D41:E41"/>
    <mergeCell ref="C45:G45"/>
    <mergeCell ref="C46:G46"/>
    <mergeCell ref="C47:G47"/>
    <mergeCell ref="C48:G48"/>
    <mergeCell ref="C49:G49"/>
    <mergeCell ref="C50:G50"/>
    <mergeCell ref="C51:G51"/>
    <mergeCell ref="A93:G93"/>
    <mergeCell ref="A94:G94"/>
    <mergeCell ref="A95:C95"/>
    <mergeCell ref="A96:C96"/>
    <mergeCell ref="B81:G81"/>
    <mergeCell ref="C88:E88"/>
    <mergeCell ref="C87:E87"/>
    <mergeCell ref="A86:E86"/>
    <mergeCell ref="C91:E91"/>
    <mergeCell ref="A92:E92"/>
    <mergeCell ref="D96:G96"/>
    <mergeCell ref="C82:G82"/>
    <mergeCell ref="C83:G83"/>
    <mergeCell ref="C90:E90"/>
    <mergeCell ref="C89:E89"/>
    <mergeCell ref="A97:C97"/>
    <mergeCell ref="A98:C98"/>
    <mergeCell ref="A99:G99"/>
    <mergeCell ref="A100:G100"/>
    <mergeCell ref="D95:G95"/>
    <mergeCell ref="D98:G98"/>
    <mergeCell ref="D97:G97"/>
  </mergeCells>
  <phoneticPr fontId="0" type="noConversion"/>
  <printOptions horizontalCentered="1" verticalCentered="1"/>
  <pageMargins left="0.15748031496062992" right="0.15748031496062992" top="0.35433070866141736" bottom="0.19685039370078741" header="0" footer="0"/>
  <pageSetup scale="60" orientation="portrait"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93"/>
  <sheetViews>
    <sheetView topLeftCell="A73" zoomScale="70" zoomScaleNormal="70" workbookViewId="0">
      <selection activeCell="A64" sqref="A64:E64"/>
    </sheetView>
  </sheetViews>
  <sheetFormatPr baseColWidth="10" defaultColWidth="11.5" defaultRowHeight="13" x14ac:dyDescent="0.15"/>
  <cols>
    <col min="1" max="1" width="38.1640625" style="29" customWidth="1"/>
    <col min="2" max="2" width="45.1640625" style="29" customWidth="1"/>
    <col min="3" max="3" width="34.6640625" style="29" hidden="1" customWidth="1"/>
    <col min="4" max="4" width="15.1640625" style="29" hidden="1" customWidth="1"/>
    <col min="5" max="5" width="28.5" style="29" hidden="1" customWidth="1"/>
    <col min="6" max="6" width="3.6640625" style="29" hidden="1" customWidth="1"/>
    <col min="7" max="7" width="40.6640625" style="29" hidden="1" customWidth="1"/>
    <col min="8" max="8" width="18" style="29" hidden="1" customWidth="1"/>
    <col min="9" max="9" width="29.6640625" style="29" hidden="1" customWidth="1"/>
    <col min="10" max="10" width="4.1640625" style="29" hidden="1" customWidth="1"/>
    <col min="11" max="11" width="35.83203125" style="29" customWidth="1"/>
    <col min="12" max="12" width="25.33203125" style="29" customWidth="1"/>
    <col min="13" max="13" width="23.6640625" style="41" customWidth="1"/>
    <col min="14" max="14" width="28.5" style="29" customWidth="1"/>
    <col min="15" max="16384" width="11.5" style="29"/>
  </cols>
  <sheetData>
    <row r="1" spans="1:14" ht="40.5" customHeight="1" thickBot="1" x14ac:dyDescent="0.2">
      <c r="A1" s="1179" t="s">
        <v>556</v>
      </c>
      <c r="B1" s="1180"/>
      <c r="C1" s="1180"/>
      <c r="D1" s="1180"/>
      <c r="E1" s="1180"/>
      <c r="F1" s="1180"/>
      <c r="G1" s="1180"/>
      <c r="H1" s="1180"/>
      <c r="I1" s="1180"/>
      <c r="J1" s="1180"/>
      <c r="K1" s="1180"/>
      <c r="L1" s="1180"/>
      <c r="M1" s="1180"/>
      <c r="N1" s="1181"/>
    </row>
    <row r="2" spans="1:14" ht="20" x14ac:dyDescent="0.2">
      <c r="A2" s="242" t="s">
        <v>5</v>
      </c>
      <c r="B2" s="1182" t="s">
        <v>165</v>
      </c>
      <c r="C2" s="1183"/>
      <c r="D2" s="1183"/>
      <c r="E2" s="1183"/>
      <c r="F2" s="1183"/>
      <c r="G2" s="1183"/>
      <c r="H2" s="1183"/>
      <c r="I2" s="1183"/>
      <c r="J2" s="1183"/>
      <c r="K2" s="1183"/>
      <c r="L2" s="1183"/>
      <c r="M2" s="1183"/>
      <c r="N2" s="1184"/>
    </row>
    <row r="3" spans="1:14" ht="21" x14ac:dyDescent="0.2">
      <c r="A3" s="243" t="s">
        <v>6</v>
      </c>
      <c r="B3" s="1185" t="str">
        <f>+B2</f>
        <v xml:space="preserve">MUNICIPIO DE PALMIRA </v>
      </c>
      <c r="C3" s="1186"/>
      <c r="D3" s="1186"/>
      <c r="E3" s="1186"/>
      <c r="F3" s="1186"/>
      <c r="G3" s="1186"/>
      <c r="H3" s="1186"/>
      <c r="I3" s="1186"/>
      <c r="J3" s="1186"/>
      <c r="K3" s="1186"/>
      <c r="L3" s="1186"/>
      <c r="M3" s="1186"/>
      <c r="N3" s="1187"/>
    </row>
    <row r="4" spans="1:14" ht="21" x14ac:dyDescent="0.2">
      <c r="A4" s="243" t="s">
        <v>7</v>
      </c>
      <c r="B4" s="1185" t="str">
        <f>+B2</f>
        <v xml:space="preserve">MUNICIPIO DE PALMIRA </v>
      </c>
      <c r="C4" s="1186"/>
      <c r="D4" s="1186"/>
      <c r="E4" s="1186"/>
      <c r="F4" s="1186"/>
      <c r="G4" s="1186"/>
      <c r="H4" s="1186"/>
      <c r="I4" s="1186"/>
      <c r="J4" s="1186"/>
      <c r="K4" s="1186"/>
      <c r="L4" s="1186"/>
      <c r="M4" s="1186"/>
      <c r="N4" s="1187"/>
    </row>
    <row r="5" spans="1:14" ht="21" x14ac:dyDescent="0.2">
      <c r="A5" s="243" t="s">
        <v>8</v>
      </c>
      <c r="B5" s="1185" t="s">
        <v>166</v>
      </c>
      <c r="C5" s="1186"/>
      <c r="D5" s="1186"/>
      <c r="E5" s="1186"/>
      <c r="F5" s="1186"/>
      <c r="G5" s="1186"/>
      <c r="H5" s="1186"/>
      <c r="I5" s="1186"/>
      <c r="J5" s="1186"/>
      <c r="K5" s="1186"/>
      <c r="L5" s="1186"/>
      <c r="M5" s="1186"/>
      <c r="N5" s="1187"/>
    </row>
    <row r="6" spans="1:14" ht="20" x14ac:dyDescent="0.2">
      <c r="A6" s="242" t="s">
        <v>9</v>
      </c>
      <c r="B6" s="1185" t="s">
        <v>104</v>
      </c>
      <c r="C6" s="1186"/>
      <c r="D6" s="1186"/>
      <c r="E6" s="1186"/>
      <c r="F6" s="1186"/>
      <c r="G6" s="1186"/>
      <c r="H6" s="1186"/>
      <c r="I6" s="1186"/>
      <c r="J6" s="1186"/>
      <c r="K6" s="1186"/>
      <c r="L6" s="1186"/>
      <c r="M6" s="1186"/>
      <c r="N6" s="1187"/>
    </row>
    <row r="7" spans="1:14" ht="20" x14ac:dyDescent="0.2">
      <c r="A7" s="242" t="s">
        <v>466</v>
      </c>
      <c r="B7" s="1185" t="s">
        <v>1194</v>
      </c>
      <c r="C7" s="1186"/>
      <c r="D7" s="1186"/>
      <c r="E7" s="1186"/>
      <c r="F7" s="1186"/>
      <c r="G7" s="1186"/>
      <c r="H7" s="1186"/>
      <c r="I7" s="1186"/>
      <c r="J7" s="1186"/>
      <c r="K7" s="1186"/>
      <c r="L7" s="1186"/>
      <c r="M7" s="1186"/>
      <c r="N7" s="1187"/>
    </row>
    <row r="8" spans="1:14" ht="21" customHeight="1" thickBot="1" x14ac:dyDescent="0.25">
      <c r="A8" s="242" t="s">
        <v>10</v>
      </c>
      <c r="B8" s="1191" t="s">
        <v>1190</v>
      </c>
      <c r="C8" s="1192"/>
      <c r="D8" s="1192"/>
      <c r="E8" s="1192"/>
      <c r="F8" s="1192"/>
      <c r="G8" s="1192"/>
      <c r="H8" s="1192"/>
      <c r="I8" s="1192"/>
      <c r="J8" s="1192"/>
      <c r="K8" s="1192"/>
      <c r="L8" s="1192"/>
      <c r="M8" s="1192"/>
      <c r="N8" s="1193"/>
    </row>
    <row r="9" spans="1:14" ht="23.25" customHeight="1" thickBot="1" x14ac:dyDescent="0.2">
      <c r="A9" s="1179" t="s">
        <v>109</v>
      </c>
      <c r="B9" s="1180"/>
      <c r="C9" s="1180"/>
      <c r="D9" s="1180"/>
      <c r="E9" s="1180"/>
      <c r="F9" s="1180"/>
      <c r="G9" s="1180"/>
      <c r="H9" s="1180"/>
      <c r="I9" s="1180"/>
      <c r="J9" s="1180"/>
      <c r="K9" s="1180"/>
      <c r="L9" s="1180"/>
      <c r="M9" s="1180"/>
      <c r="N9" s="1181"/>
    </row>
    <row r="10" spans="1:14" ht="25.5" customHeight="1" x14ac:dyDescent="0.15">
      <c r="A10" s="244" t="s">
        <v>52</v>
      </c>
      <c r="B10" s="31"/>
      <c r="C10" s="30"/>
      <c r="D10" s="31"/>
      <c r="E10" s="59"/>
      <c r="F10" s="31"/>
      <c r="G10" s="60"/>
      <c r="H10" s="60"/>
      <c r="I10" s="60"/>
      <c r="J10" s="31"/>
      <c r="K10" s="61"/>
      <c r="L10" s="62"/>
      <c r="M10" s="60"/>
      <c r="N10" s="245"/>
    </row>
    <row r="11" spans="1:14" s="68" customFormat="1" ht="56.25" customHeight="1" x14ac:dyDescent="0.15">
      <c r="A11" s="246" t="s">
        <v>53</v>
      </c>
      <c r="B11" s="56" t="s">
        <v>50</v>
      </c>
      <c r="C11" s="55" t="s">
        <v>12</v>
      </c>
      <c r="D11" s="56" t="s">
        <v>13</v>
      </c>
      <c r="E11" s="57" t="s">
        <v>14</v>
      </c>
      <c r="F11" s="66"/>
      <c r="G11" s="55" t="s">
        <v>12</v>
      </c>
      <c r="H11" s="55" t="s">
        <v>15</v>
      </c>
      <c r="I11" s="56" t="s">
        <v>14</v>
      </c>
      <c r="J11" s="63"/>
      <c r="K11" s="64" t="s">
        <v>105</v>
      </c>
      <c r="L11" s="67" t="s">
        <v>106</v>
      </c>
      <c r="M11" s="65" t="s">
        <v>15</v>
      </c>
      <c r="N11" s="247" t="s">
        <v>14</v>
      </c>
    </row>
    <row r="12" spans="1:14" ht="18" x14ac:dyDescent="0.2">
      <c r="A12" s="248"/>
      <c r="B12" s="44"/>
      <c r="C12" s="42"/>
      <c r="D12" s="133"/>
      <c r="E12" s="32"/>
      <c r="F12" s="36"/>
      <c r="G12" s="33"/>
      <c r="H12" s="33"/>
      <c r="I12" s="33"/>
      <c r="J12" s="36"/>
      <c r="K12" s="52"/>
      <c r="L12" s="1194"/>
      <c r="M12" s="260"/>
      <c r="N12" s="261"/>
    </row>
    <row r="13" spans="1:14" ht="15" customHeight="1" x14ac:dyDescent="0.2">
      <c r="A13" s="249" t="s">
        <v>54</v>
      </c>
      <c r="B13" s="73"/>
      <c r="C13" s="43"/>
      <c r="D13" s="35"/>
      <c r="E13" s="74"/>
      <c r="F13" s="36"/>
      <c r="G13" s="34"/>
      <c r="H13" s="34"/>
      <c r="I13" s="34"/>
      <c r="J13" s="36"/>
      <c r="K13" s="53"/>
      <c r="L13" s="1195"/>
      <c r="M13" s="262"/>
      <c r="N13" s="263"/>
    </row>
    <row r="14" spans="1:14" ht="34" x14ac:dyDescent="0.2">
      <c r="A14" s="249"/>
      <c r="B14" s="75" t="s">
        <v>108</v>
      </c>
      <c r="C14" s="47"/>
      <c r="D14" s="35" t="s">
        <v>62</v>
      </c>
      <c r="E14" s="76" t="e">
        <v>#REF!</v>
      </c>
      <c r="F14" s="36"/>
      <c r="G14" s="34"/>
      <c r="H14" s="35" t="s">
        <v>2</v>
      </c>
      <c r="I14" s="34"/>
      <c r="J14" s="36"/>
      <c r="K14" s="53"/>
      <c r="L14" s="1196"/>
      <c r="M14" s="264"/>
      <c r="N14" s="263"/>
    </row>
    <row r="15" spans="1:14" ht="19" x14ac:dyDescent="0.2">
      <c r="A15" s="249" t="s">
        <v>146</v>
      </c>
      <c r="B15" s="77" t="s">
        <v>55</v>
      </c>
      <c r="C15" s="47">
        <v>200000000</v>
      </c>
      <c r="D15" s="48" t="s">
        <v>61</v>
      </c>
      <c r="E15" s="49" t="e">
        <v>#REF!</v>
      </c>
      <c r="F15" s="36"/>
      <c r="G15" s="47">
        <v>200000000</v>
      </c>
      <c r="H15" s="48" t="s">
        <v>61</v>
      </c>
      <c r="I15" s="34"/>
      <c r="J15" s="36"/>
      <c r="K15" s="276">
        <v>500000000</v>
      </c>
      <c r="L15" s="277"/>
      <c r="M15" s="265"/>
      <c r="N15" s="266"/>
    </row>
    <row r="16" spans="1:14" ht="18" x14ac:dyDescent="0.2">
      <c r="A16" s="250"/>
      <c r="B16" s="77" t="s">
        <v>56</v>
      </c>
      <c r="C16" s="47">
        <v>200000000</v>
      </c>
      <c r="D16" s="35"/>
      <c r="E16" s="76"/>
      <c r="F16" s="36"/>
      <c r="G16" s="47">
        <v>200000000</v>
      </c>
      <c r="H16" s="35"/>
      <c r="I16" s="34"/>
      <c r="J16" s="36"/>
      <c r="K16" s="276">
        <v>500000000</v>
      </c>
      <c r="L16" s="277"/>
      <c r="M16" s="265"/>
      <c r="N16" s="266"/>
    </row>
    <row r="17" spans="1:14" ht="18" x14ac:dyDescent="0.2">
      <c r="A17" s="250"/>
      <c r="B17" s="77" t="s">
        <v>57</v>
      </c>
      <c r="C17" s="47">
        <v>400000000</v>
      </c>
      <c r="D17" s="35"/>
      <c r="E17" s="76"/>
      <c r="F17" s="36"/>
      <c r="G17" s="47">
        <v>400000000</v>
      </c>
      <c r="H17" s="35"/>
      <c r="I17" s="34"/>
      <c r="J17" s="36"/>
      <c r="K17" s="276">
        <v>1000000000</v>
      </c>
      <c r="L17" s="277"/>
      <c r="M17" s="267"/>
      <c r="N17" s="268"/>
    </row>
    <row r="18" spans="1:14" ht="18" x14ac:dyDescent="0.2">
      <c r="A18" s="250"/>
      <c r="B18" s="45"/>
      <c r="C18" s="47"/>
      <c r="D18" s="35"/>
      <c r="E18" s="76"/>
      <c r="F18" s="36"/>
      <c r="G18" s="34"/>
      <c r="H18" s="35"/>
      <c r="I18" s="34"/>
      <c r="J18" s="36"/>
      <c r="K18" s="47"/>
      <c r="L18" s="278"/>
      <c r="M18" s="264"/>
      <c r="N18" s="269"/>
    </row>
    <row r="19" spans="1:14" ht="18" x14ac:dyDescent="0.2">
      <c r="A19" s="251"/>
      <c r="B19" s="38"/>
      <c r="C19" s="40"/>
      <c r="D19" s="35"/>
      <c r="E19" s="74"/>
      <c r="F19" s="36"/>
      <c r="G19" s="46" t="s">
        <v>58</v>
      </c>
      <c r="H19" s="34"/>
      <c r="I19" s="34"/>
      <c r="J19" s="36"/>
      <c r="K19" s="69"/>
      <c r="L19" s="1162"/>
      <c r="M19" s="270"/>
      <c r="N19" s="263"/>
    </row>
    <row r="20" spans="1:14" ht="38.25" customHeight="1" x14ac:dyDescent="0.2">
      <c r="A20" s="252"/>
      <c r="B20" s="39" t="s">
        <v>63</v>
      </c>
      <c r="C20" s="46" t="s">
        <v>58</v>
      </c>
      <c r="D20" s="35"/>
      <c r="E20" s="74"/>
      <c r="F20" s="36"/>
      <c r="G20" s="46" t="s">
        <v>58</v>
      </c>
      <c r="H20" s="34"/>
      <c r="I20" s="34"/>
      <c r="J20" s="36"/>
      <c r="K20" s="1165" t="s">
        <v>107</v>
      </c>
      <c r="L20" s="1163"/>
      <c r="M20" s="270"/>
      <c r="N20" s="263"/>
    </row>
    <row r="21" spans="1:14" ht="27" customHeight="1" x14ac:dyDescent="0.2">
      <c r="A21" s="249"/>
      <c r="B21" s="78" t="s">
        <v>64</v>
      </c>
      <c r="C21" s="46" t="s">
        <v>58</v>
      </c>
      <c r="D21" s="35"/>
      <c r="E21" s="74"/>
      <c r="F21" s="36"/>
      <c r="G21" s="46" t="s">
        <v>58</v>
      </c>
      <c r="H21" s="34"/>
      <c r="I21" s="34"/>
      <c r="J21" s="36"/>
      <c r="K21" s="1165"/>
      <c r="L21" s="1163"/>
      <c r="M21" s="270"/>
      <c r="N21" s="263"/>
    </row>
    <row r="22" spans="1:14" ht="33.75" customHeight="1" x14ac:dyDescent="0.2">
      <c r="A22" s="253"/>
      <c r="B22" s="78" t="s">
        <v>65</v>
      </c>
      <c r="C22" s="46" t="s">
        <v>58</v>
      </c>
      <c r="D22" s="35"/>
      <c r="E22" s="74"/>
      <c r="F22" s="36"/>
      <c r="G22" s="46" t="s">
        <v>58</v>
      </c>
      <c r="H22" s="34"/>
      <c r="I22" s="34"/>
      <c r="J22" s="36"/>
      <c r="K22" s="1165"/>
      <c r="L22" s="1163"/>
      <c r="M22" s="270"/>
      <c r="N22" s="271"/>
    </row>
    <row r="23" spans="1:14" ht="31.5" customHeight="1" x14ac:dyDescent="0.2">
      <c r="A23" s="251"/>
      <c r="B23" s="78" t="s">
        <v>66</v>
      </c>
      <c r="C23" s="46" t="s">
        <v>58</v>
      </c>
      <c r="D23" s="35"/>
      <c r="E23" s="74"/>
      <c r="F23" s="36"/>
      <c r="G23" s="46" t="s">
        <v>58</v>
      </c>
      <c r="H23" s="34"/>
      <c r="I23" s="34"/>
      <c r="J23" s="36"/>
      <c r="K23" s="1165"/>
      <c r="L23" s="1163"/>
      <c r="M23" s="270"/>
      <c r="N23" s="263"/>
    </row>
    <row r="24" spans="1:14" ht="32.25" customHeight="1" x14ac:dyDescent="0.2">
      <c r="A24" s="251"/>
      <c r="B24" s="78" t="s">
        <v>67</v>
      </c>
      <c r="C24" s="46" t="s">
        <v>58</v>
      </c>
      <c r="D24" s="35"/>
      <c r="E24" s="74"/>
      <c r="F24" s="36"/>
      <c r="G24" s="46" t="s">
        <v>58</v>
      </c>
      <c r="H24" s="34"/>
      <c r="I24" s="34"/>
      <c r="J24" s="36"/>
      <c r="K24" s="1165"/>
      <c r="L24" s="1164"/>
      <c r="M24" s="270"/>
      <c r="N24" s="263"/>
    </row>
    <row r="25" spans="1:14" ht="19" x14ac:dyDescent="0.2">
      <c r="A25" s="251"/>
      <c r="B25" s="79" t="s">
        <v>0</v>
      </c>
      <c r="C25" s="37" t="s">
        <v>59</v>
      </c>
      <c r="D25" s="35"/>
      <c r="E25" s="74"/>
      <c r="F25" s="36"/>
      <c r="G25" s="133" t="s">
        <v>59</v>
      </c>
      <c r="H25" s="34"/>
      <c r="I25" s="34"/>
      <c r="J25" s="36"/>
      <c r="K25" s="135"/>
      <c r="L25" s="279"/>
      <c r="M25" s="270"/>
      <c r="N25" s="263"/>
    </row>
    <row r="26" spans="1:14" ht="34" x14ac:dyDescent="0.2">
      <c r="A26" s="251"/>
      <c r="B26" s="80" t="s">
        <v>170</v>
      </c>
      <c r="C26" s="47">
        <v>480000</v>
      </c>
      <c r="D26" s="35"/>
      <c r="E26" s="74"/>
      <c r="F26" s="36"/>
      <c r="G26" s="50">
        <f>SUM(20000*60)</f>
        <v>1200000</v>
      </c>
      <c r="H26" s="34"/>
      <c r="I26" s="34"/>
      <c r="J26" s="36"/>
      <c r="K26" s="69"/>
      <c r="L26" s="280"/>
      <c r="M26" s="270"/>
      <c r="N26" s="263"/>
    </row>
    <row r="27" spans="1:14" ht="34" x14ac:dyDescent="0.2">
      <c r="A27" s="251"/>
      <c r="B27" s="81" t="s">
        <v>171</v>
      </c>
      <c r="C27" s="47">
        <v>480000</v>
      </c>
      <c r="D27" s="35"/>
      <c r="E27" s="74"/>
      <c r="F27" s="36"/>
      <c r="G27" s="50">
        <f>SUM(20000*60)</f>
        <v>1200000</v>
      </c>
      <c r="H27" s="34"/>
      <c r="I27" s="34"/>
      <c r="J27" s="36"/>
      <c r="K27" s="69"/>
      <c r="L27" s="281"/>
      <c r="M27" s="270"/>
      <c r="N27" s="263"/>
    </row>
    <row r="28" spans="1:14" ht="19" x14ac:dyDescent="0.2">
      <c r="A28" s="251"/>
      <c r="B28" s="82" t="s">
        <v>68</v>
      </c>
      <c r="C28" s="37" t="s">
        <v>59</v>
      </c>
      <c r="D28" s="35"/>
      <c r="E28" s="74"/>
      <c r="F28" s="36"/>
      <c r="G28" s="133" t="s">
        <v>59</v>
      </c>
      <c r="H28" s="34"/>
      <c r="I28" s="34"/>
      <c r="J28" s="36"/>
      <c r="K28" s="134"/>
      <c r="L28" s="282"/>
      <c r="M28" s="270"/>
      <c r="N28" s="263"/>
    </row>
    <row r="29" spans="1:14" ht="19" x14ac:dyDescent="0.2">
      <c r="A29" s="251"/>
      <c r="B29" s="104" t="s">
        <v>69</v>
      </c>
      <c r="C29" s="37" t="s">
        <v>59</v>
      </c>
      <c r="D29" s="35"/>
      <c r="E29" s="74"/>
      <c r="F29" s="36"/>
      <c r="G29" s="133" t="s">
        <v>59</v>
      </c>
      <c r="H29" s="34"/>
      <c r="I29" s="34"/>
      <c r="J29" s="36"/>
      <c r="K29" s="51"/>
      <c r="L29" s="282"/>
      <c r="M29" s="270"/>
      <c r="N29" s="263"/>
    </row>
    <row r="30" spans="1:14" ht="33" customHeight="1" x14ac:dyDescent="0.2">
      <c r="A30" s="254"/>
      <c r="B30" s="83" t="s">
        <v>172</v>
      </c>
      <c r="C30" s="84" t="s">
        <v>59</v>
      </c>
      <c r="D30" s="85"/>
      <c r="E30" s="86"/>
      <c r="F30" s="87"/>
      <c r="G30" s="88" t="s">
        <v>1</v>
      </c>
      <c r="H30" s="89"/>
      <c r="I30" s="89"/>
      <c r="J30" s="87"/>
      <c r="K30" s="88"/>
      <c r="L30" s="282"/>
      <c r="M30" s="272"/>
      <c r="N30" s="273"/>
    </row>
    <row r="31" spans="1:14" ht="19" x14ac:dyDescent="0.2">
      <c r="A31" s="255"/>
      <c r="B31" s="90" t="s">
        <v>1967</v>
      </c>
      <c r="C31" s="91" t="s">
        <v>59</v>
      </c>
      <c r="D31" s="92"/>
      <c r="E31" s="93"/>
      <c r="F31" s="94"/>
      <c r="G31" s="95" t="s">
        <v>59</v>
      </c>
      <c r="H31" s="94"/>
      <c r="I31" s="94"/>
      <c r="J31" s="94"/>
      <c r="K31" s="96"/>
      <c r="L31" s="283"/>
      <c r="M31" s="274"/>
      <c r="N31" s="275"/>
    </row>
    <row r="32" spans="1:14" ht="19" x14ac:dyDescent="0.2">
      <c r="A32" s="255"/>
      <c r="B32" s="90" t="s">
        <v>80</v>
      </c>
      <c r="C32" s="91" t="s">
        <v>60</v>
      </c>
      <c r="D32" s="92"/>
      <c r="E32" s="97"/>
      <c r="F32" s="94"/>
      <c r="G32" s="95" t="s">
        <v>60</v>
      </c>
      <c r="H32" s="94"/>
      <c r="I32" s="94"/>
      <c r="J32" s="94"/>
      <c r="K32" s="284" t="s">
        <v>173</v>
      </c>
      <c r="L32" s="285"/>
      <c r="M32" s="262"/>
      <c r="N32" s="263"/>
    </row>
    <row r="33" spans="1:14" ht="18" x14ac:dyDescent="0.2">
      <c r="A33" s="1166"/>
      <c r="B33" s="1167"/>
      <c r="C33" s="1167"/>
      <c r="D33" s="1167"/>
      <c r="E33" s="1167"/>
      <c r="F33" s="1167"/>
      <c r="G33" s="1167"/>
      <c r="H33" s="1167"/>
      <c r="I33" s="1167"/>
      <c r="J33" s="1167"/>
      <c r="K33" s="1167"/>
      <c r="L33" s="58" t="s">
        <v>77</v>
      </c>
      <c r="M33" s="117"/>
      <c r="N33" s="256"/>
    </row>
    <row r="34" spans="1:14" ht="18" x14ac:dyDescent="0.2">
      <c r="A34" s="1166"/>
      <c r="B34" s="1167"/>
      <c r="C34" s="1167"/>
      <c r="D34" s="1167"/>
      <c r="E34" s="1167"/>
      <c r="F34" s="1167"/>
      <c r="G34" s="1167"/>
      <c r="H34" s="1167"/>
      <c r="I34" s="1167"/>
      <c r="J34" s="1167"/>
      <c r="K34" s="1167"/>
      <c r="L34" s="58" t="s">
        <v>75</v>
      </c>
      <c r="M34" s="54"/>
      <c r="N34" s="257"/>
    </row>
    <row r="35" spans="1:14" ht="19" thickBot="1" x14ac:dyDescent="0.25">
      <c r="A35" s="1166"/>
      <c r="B35" s="1167"/>
      <c r="C35" s="1167"/>
      <c r="D35" s="1167"/>
      <c r="E35" s="1167"/>
      <c r="F35" s="1167"/>
      <c r="G35" s="1167"/>
      <c r="H35" s="1167"/>
      <c r="I35" s="1167"/>
      <c r="J35" s="1167"/>
      <c r="K35" s="1167"/>
      <c r="L35" s="58" t="s">
        <v>76</v>
      </c>
      <c r="M35" s="1168"/>
      <c r="N35" s="1169"/>
    </row>
    <row r="36" spans="1:14" ht="15.75" customHeight="1" thickBot="1" x14ac:dyDescent="0.2">
      <c r="A36" s="1170" t="s">
        <v>129</v>
      </c>
      <c r="B36" s="1171"/>
      <c r="C36" s="1171"/>
      <c r="D36" s="1171"/>
      <c r="E36" s="1171"/>
      <c r="F36" s="1171"/>
      <c r="G36" s="1171"/>
      <c r="H36" s="1171"/>
      <c r="I36" s="1171"/>
      <c r="J36" s="1171"/>
      <c r="K36" s="1171"/>
      <c r="L36" s="1171"/>
      <c r="M36" s="1171"/>
      <c r="N36" s="1172"/>
    </row>
    <row r="37" spans="1:14" ht="51" customHeight="1" x14ac:dyDescent="0.15">
      <c r="A37" s="1188" t="s">
        <v>467</v>
      </c>
      <c r="B37" s="1189"/>
      <c r="C37" s="1189"/>
      <c r="D37" s="1189"/>
      <c r="E37" s="1189"/>
      <c r="F37" s="1189"/>
      <c r="G37" s="1189"/>
      <c r="H37" s="1189"/>
      <c r="I37" s="1189"/>
      <c r="J37" s="1189"/>
      <c r="K37" s="1189"/>
      <c r="L37" s="1189"/>
      <c r="M37" s="1189"/>
      <c r="N37" s="1190"/>
    </row>
    <row r="38" spans="1:14" ht="31.5" customHeight="1" x14ac:dyDescent="0.15">
      <c r="A38" s="1176" t="s">
        <v>468</v>
      </c>
      <c r="B38" s="1177"/>
      <c r="C38" s="1177"/>
      <c r="D38" s="1177"/>
      <c r="E38" s="1177"/>
      <c r="F38" s="1177"/>
      <c r="G38" s="1177"/>
      <c r="H38" s="1177"/>
      <c r="I38" s="1177"/>
      <c r="J38" s="1177"/>
      <c r="K38" s="1177"/>
      <c r="L38" s="1177"/>
      <c r="M38" s="1177"/>
      <c r="N38" s="1178"/>
    </row>
    <row r="39" spans="1:14" ht="15.75" customHeight="1" x14ac:dyDescent="0.15">
      <c r="A39" s="1173" t="s">
        <v>1970</v>
      </c>
      <c r="B39" s="1174"/>
      <c r="C39" s="1174"/>
      <c r="D39" s="1174"/>
      <c r="E39" s="1174"/>
      <c r="F39" s="1174"/>
      <c r="G39" s="1174"/>
      <c r="H39" s="1174"/>
      <c r="I39" s="1174"/>
      <c r="J39" s="1174"/>
      <c r="K39" s="1174"/>
      <c r="L39" s="1174"/>
      <c r="M39" s="1174"/>
      <c r="N39" s="1175"/>
    </row>
    <row r="40" spans="1:14" ht="33" customHeight="1" x14ac:dyDescent="0.15">
      <c r="A40" s="1173" t="s">
        <v>469</v>
      </c>
      <c r="B40" s="1174"/>
      <c r="C40" s="1174"/>
      <c r="D40" s="1174"/>
      <c r="E40" s="1174"/>
      <c r="F40" s="1174"/>
      <c r="G40" s="1174"/>
      <c r="H40" s="1174"/>
      <c r="I40" s="1174"/>
      <c r="J40" s="1174"/>
      <c r="K40" s="1174"/>
      <c r="L40" s="1174"/>
      <c r="M40" s="1174"/>
      <c r="N40" s="1175"/>
    </row>
    <row r="41" spans="1:14" ht="74.25" customHeight="1" x14ac:dyDescent="0.15">
      <c r="A41" s="1131" t="s">
        <v>1982</v>
      </c>
      <c r="B41" s="1132"/>
      <c r="C41" s="1132"/>
      <c r="D41" s="1132"/>
      <c r="E41" s="1132"/>
      <c r="F41" s="1132"/>
      <c r="G41" s="1132"/>
      <c r="H41" s="1132"/>
      <c r="I41" s="1132"/>
      <c r="J41" s="1132"/>
      <c r="K41" s="1132"/>
      <c r="L41" s="1132"/>
      <c r="M41" s="1132"/>
      <c r="N41" s="1133"/>
    </row>
    <row r="42" spans="1:14" ht="20.25" customHeight="1" x14ac:dyDescent="0.15">
      <c r="A42" s="1131" t="s">
        <v>123</v>
      </c>
      <c r="B42" s="1132"/>
      <c r="C42" s="1132"/>
      <c r="D42" s="1132"/>
      <c r="E42" s="1132"/>
      <c r="F42" s="1132"/>
      <c r="G42" s="1132"/>
      <c r="H42" s="1132"/>
      <c r="I42" s="1132"/>
      <c r="J42" s="1132"/>
      <c r="K42" s="1132"/>
      <c r="L42" s="1132"/>
      <c r="M42" s="1132"/>
      <c r="N42" s="1133"/>
    </row>
    <row r="43" spans="1:14" ht="88.5" customHeight="1" x14ac:dyDescent="0.15">
      <c r="A43" s="1131" t="s">
        <v>470</v>
      </c>
      <c r="B43" s="1132"/>
      <c r="C43" s="1132"/>
      <c r="D43" s="1132"/>
      <c r="E43" s="1132"/>
      <c r="F43" s="1132"/>
      <c r="G43" s="1132"/>
      <c r="H43" s="1132"/>
      <c r="I43" s="1132"/>
      <c r="J43" s="1132"/>
      <c r="K43" s="1132"/>
      <c r="L43" s="1132"/>
      <c r="M43" s="1132"/>
      <c r="N43" s="1133"/>
    </row>
    <row r="44" spans="1:14" ht="72.75" customHeight="1" x14ac:dyDescent="0.15">
      <c r="A44" s="1131" t="s">
        <v>471</v>
      </c>
      <c r="B44" s="1132"/>
      <c r="C44" s="1132"/>
      <c r="D44" s="1132"/>
      <c r="E44" s="1132"/>
      <c r="F44" s="1132"/>
      <c r="G44" s="1132"/>
      <c r="H44" s="1132"/>
      <c r="I44" s="1132"/>
      <c r="J44" s="1132"/>
      <c r="K44" s="1132"/>
      <c r="L44" s="1132"/>
      <c r="M44" s="1132"/>
      <c r="N44" s="1133"/>
    </row>
    <row r="45" spans="1:14" ht="30.75" customHeight="1" x14ac:dyDescent="0.15">
      <c r="A45" s="1131" t="s">
        <v>472</v>
      </c>
      <c r="B45" s="1132"/>
      <c r="C45" s="1132"/>
      <c r="D45" s="1132"/>
      <c r="E45" s="1132"/>
      <c r="F45" s="1132"/>
      <c r="G45" s="1132"/>
      <c r="H45" s="1132"/>
      <c r="I45" s="1132"/>
      <c r="J45" s="1132"/>
      <c r="K45" s="1132"/>
      <c r="L45" s="1132"/>
      <c r="M45" s="1132"/>
      <c r="N45" s="1133"/>
    </row>
    <row r="46" spans="1:14" ht="65.25" customHeight="1" x14ac:dyDescent="0.15">
      <c r="A46" s="1131" t="s">
        <v>473</v>
      </c>
      <c r="B46" s="1132"/>
      <c r="C46" s="1132"/>
      <c r="D46" s="1132"/>
      <c r="E46" s="1132"/>
      <c r="F46" s="1132"/>
      <c r="G46" s="1132"/>
      <c r="H46" s="1132"/>
      <c r="I46" s="1132"/>
      <c r="J46" s="1132"/>
      <c r="K46" s="1132"/>
      <c r="L46" s="1132"/>
      <c r="M46" s="1132"/>
      <c r="N46" s="1133"/>
    </row>
    <row r="47" spans="1:14" ht="68.25" customHeight="1" x14ac:dyDescent="0.15">
      <c r="A47" s="1131" t="s">
        <v>474</v>
      </c>
      <c r="B47" s="1132"/>
      <c r="C47" s="1132"/>
      <c r="D47" s="1132"/>
      <c r="E47" s="1132"/>
      <c r="F47" s="1132"/>
      <c r="G47" s="1132"/>
      <c r="H47" s="1132"/>
      <c r="I47" s="1132"/>
      <c r="J47" s="1132"/>
      <c r="K47" s="1132"/>
      <c r="L47" s="1132"/>
      <c r="M47" s="1132"/>
      <c r="N47" s="1133"/>
    </row>
    <row r="48" spans="1:14" ht="60.75" customHeight="1" x14ac:dyDescent="0.15">
      <c r="A48" s="1131" t="s">
        <v>140</v>
      </c>
      <c r="B48" s="1132"/>
      <c r="C48" s="1132"/>
      <c r="D48" s="1132"/>
      <c r="E48" s="1132"/>
      <c r="F48" s="1132"/>
      <c r="G48" s="1132"/>
      <c r="H48" s="1132"/>
      <c r="I48" s="1132"/>
      <c r="J48" s="1132"/>
      <c r="K48" s="1132"/>
      <c r="L48" s="1132"/>
      <c r="M48" s="1132"/>
      <c r="N48" s="1133"/>
    </row>
    <row r="49" spans="1:14" ht="112.5" customHeight="1" x14ac:dyDescent="0.15">
      <c r="A49" s="1131" t="s">
        <v>141</v>
      </c>
      <c r="B49" s="1132"/>
      <c r="C49" s="1132"/>
      <c r="D49" s="1132"/>
      <c r="E49" s="1132"/>
      <c r="F49" s="1132"/>
      <c r="G49" s="1132"/>
      <c r="H49" s="1132"/>
      <c r="I49" s="1132"/>
      <c r="J49" s="1132"/>
      <c r="K49" s="1132"/>
      <c r="L49" s="1132"/>
      <c r="M49" s="1132"/>
      <c r="N49" s="1133"/>
    </row>
    <row r="50" spans="1:14" ht="51.75" customHeight="1" x14ac:dyDescent="0.15">
      <c r="A50" s="1131" t="s">
        <v>475</v>
      </c>
      <c r="B50" s="1132"/>
      <c r="C50" s="1132"/>
      <c r="D50" s="1132"/>
      <c r="E50" s="1132"/>
      <c r="F50" s="1132"/>
      <c r="G50" s="1132"/>
      <c r="H50" s="1132"/>
      <c r="I50" s="1132"/>
      <c r="J50" s="1132"/>
      <c r="K50" s="1132"/>
      <c r="L50" s="1132"/>
      <c r="M50" s="1132"/>
      <c r="N50" s="1133"/>
    </row>
    <row r="51" spans="1:14" ht="54" customHeight="1" x14ac:dyDescent="0.15">
      <c r="A51" s="1131" t="s">
        <v>476</v>
      </c>
      <c r="B51" s="1132"/>
      <c r="C51" s="1132"/>
      <c r="D51" s="1132"/>
      <c r="E51" s="1132"/>
      <c r="F51" s="1132"/>
      <c r="G51" s="1132"/>
      <c r="H51" s="1132"/>
      <c r="I51" s="1132"/>
      <c r="J51" s="1132"/>
      <c r="K51" s="1132"/>
      <c r="L51" s="1132"/>
      <c r="M51" s="1132"/>
      <c r="N51" s="1133"/>
    </row>
    <row r="52" spans="1:14" s="41" customFormat="1" ht="61.5" customHeight="1" x14ac:dyDescent="0.15">
      <c r="A52" s="1134" t="s">
        <v>477</v>
      </c>
      <c r="B52" s="1135"/>
      <c r="C52" s="1135"/>
      <c r="D52" s="1135"/>
      <c r="E52" s="1135"/>
      <c r="F52" s="1135"/>
      <c r="G52" s="1135"/>
      <c r="H52" s="1135"/>
      <c r="I52" s="1135"/>
      <c r="J52" s="1135"/>
      <c r="K52" s="1135"/>
      <c r="L52" s="1135"/>
      <c r="M52" s="1135"/>
      <c r="N52" s="1136"/>
    </row>
    <row r="53" spans="1:14" s="41" customFormat="1" ht="71.25" customHeight="1" x14ac:dyDescent="0.15">
      <c r="A53" s="1131" t="s">
        <v>478</v>
      </c>
      <c r="B53" s="1132"/>
      <c r="C53" s="1132"/>
      <c r="D53" s="1132"/>
      <c r="E53" s="1132"/>
      <c r="F53" s="1132"/>
      <c r="G53" s="1132"/>
      <c r="H53" s="1132"/>
      <c r="I53" s="1132"/>
      <c r="J53" s="1132"/>
      <c r="K53" s="1132"/>
      <c r="L53" s="1132"/>
      <c r="M53" s="1132"/>
      <c r="N53" s="1133"/>
    </row>
    <row r="54" spans="1:14" s="41" customFormat="1" ht="36" customHeight="1" x14ac:dyDescent="0.15">
      <c r="A54" s="1131" t="s">
        <v>479</v>
      </c>
      <c r="B54" s="1132"/>
      <c r="C54" s="1132"/>
      <c r="D54" s="1132"/>
      <c r="E54" s="1132"/>
      <c r="F54" s="1132"/>
      <c r="G54" s="1132"/>
      <c r="H54" s="1132"/>
      <c r="I54" s="1132"/>
      <c r="J54" s="1132"/>
      <c r="K54" s="1132"/>
      <c r="L54" s="1132"/>
      <c r="M54" s="1132"/>
      <c r="N54" s="1133"/>
    </row>
    <row r="55" spans="1:14" s="41" customFormat="1" ht="49.5" customHeight="1" x14ac:dyDescent="0.15">
      <c r="A55" s="1131" t="s">
        <v>480</v>
      </c>
      <c r="B55" s="1132"/>
      <c r="C55" s="1132"/>
      <c r="D55" s="1132"/>
      <c r="E55" s="1132"/>
      <c r="F55" s="1132"/>
      <c r="G55" s="1132"/>
      <c r="H55" s="1132"/>
      <c r="I55" s="1132"/>
      <c r="J55" s="1132"/>
      <c r="K55" s="1132"/>
      <c r="L55" s="1132"/>
      <c r="M55" s="1132"/>
      <c r="N55" s="1133"/>
    </row>
    <row r="56" spans="1:14" s="41" customFormat="1" ht="78.75" customHeight="1" x14ac:dyDescent="0.15">
      <c r="A56" s="1131" t="s">
        <v>481</v>
      </c>
      <c r="B56" s="1132"/>
      <c r="C56" s="1132"/>
      <c r="D56" s="1132"/>
      <c r="E56" s="1132"/>
      <c r="F56" s="1132"/>
      <c r="G56" s="1132"/>
      <c r="H56" s="1132"/>
      <c r="I56" s="1132"/>
      <c r="J56" s="1132"/>
      <c r="K56" s="1132"/>
      <c r="L56" s="1132"/>
      <c r="M56" s="1132"/>
      <c r="N56" s="1133"/>
    </row>
    <row r="57" spans="1:14" s="41" customFormat="1" ht="27" customHeight="1" x14ac:dyDescent="0.15">
      <c r="A57" s="1122" t="s">
        <v>174</v>
      </c>
      <c r="B57" s="1123"/>
      <c r="C57" s="1123"/>
      <c r="D57" s="1123"/>
      <c r="E57" s="1123"/>
      <c r="F57" s="1123"/>
      <c r="G57" s="1123"/>
      <c r="H57" s="1123"/>
      <c r="I57" s="1123"/>
      <c r="J57" s="1123"/>
      <c r="K57" s="1123"/>
      <c r="L57" s="1123"/>
      <c r="M57" s="1123"/>
      <c r="N57" s="1124"/>
    </row>
    <row r="58" spans="1:14" s="41" customFormat="1" ht="39" customHeight="1" x14ac:dyDescent="0.15">
      <c r="A58" s="1131" t="s">
        <v>482</v>
      </c>
      <c r="B58" s="1132"/>
      <c r="C58" s="1132"/>
      <c r="D58" s="1132"/>
      <c r="E58" s="1132"/>
      <c r="F58" s="1132"/>
      <c r="G58" s="1132"/>
      <c r="H58" s="1132"/>
      <c r="I58" s="1132"/>
      <c r="J58" s="1132"/>
      <c r="K58" s="1132"/>
      <c r="L58" s="1132"/>
      <c r="M58" s="1132"/>
      <c r="N58" s="1133"/>
    </row>
    <row r="59" spans="1:14" s="41" customFormat="1" ht="39.75" customHeight="1" x14ac:dyDescent="0.15">
      <c r="A59" s="1137" t="s">
        <v>147</v>
      </c>
      <c r="B59" s="1138"/>
      <c r="C59" s="1138"/>
      <c r="D59" s="1138"/>
      <c r="E59" s="1138"/>
      <c r="F59" s="1138"/>
      <c r="G59" s="1138"/>
      <c r="H59" s="1138"/>
      <c r="I59" s="1138"/>
      <c r="J59" s="1138"/>
      <c r="K59" s="1138"/>
      <c r="L59" s="1138"/>
      <c r="M59" s="1138"/>
      <c r="N59" s="1139"/>
    </row>
    <row r="60" spans="1:14" s="41" customFormat="1" ht="83.25" customHeight="1" x14ac:dyDescent="0.15">
      <c r="A60" s="1131" t="s">
        <v>483</v>
      </c>
      <c r="B60" s="1132"/>
      <c r="C60" s="1132"/>
      <c r="D60" s="1132"/>
      <c r="E60" s="1132"/>
      <c r="F60" s="1132"/>
      <c r="G60" s="1132"/>
      <c r="H60" s="1132"/>
      <c r="I60" s="1132"/>
      <c r="J60" s="1132"/>
      <c r="K60" s="1132"/>
      <c r="L60" s="1132"/>
      <c r="M60" s="1132"/>
      <c r="N60" s="1133"/>
    </row>
    <row r="61" spans="1:14" s="41" customFormat="1" ht="55.5" customHeight="1" x14ac:dyDescent="0.15">
      <c r="A61" s="1131" t="s">
        <v>566</v>
      </c>
      <c r="B61" s="1132"/>
      <c r="C61" s="1132"/>
      <c r="D61" s="1132"/>
      <c r="E61" s="1132"/>
      <c r="F61" s="1132"/>
      <c r="G61" s="1132"/>
      <c r="H61" s="1132"/>
      <c r="I61" s="1132"/>
      <c r="J61" s="1132"/>
      <c r="K61" s="1132"/>
      <c r="L61" s="1132"/>
      <c r="M61" s="1132"/>
      <c r="N61" s="1133"/>
    </row>
    <row r="62" spans="1:14" s="41" customFormat="1" ht="68.25" customHeight="1" x14ac:dyDescent="0.15">
      <c r="A62" s="1134" t="s">
        <v>484</v>
      </c>
      <c r="B62" s="1135"/>
      <c r="C62" s="1135"/>
      <c r="D62" s="1135"/>
      <c r="E62" s="1135"/>
      <c r="F62" s="1135"/>
      <c r="G62" s="1135"/>
      <c r="H62" s="1135"/>
      <c r="I62" s="1135"/>
      <c r="J62" s="1135"/>
      <c r="K62" s="1135"/>
      <c r="L62" s="1135"/>
      <c r="M62" s="1135"/>
      <c r="N62" s="1136"/>
    </row>
    <row r="63" spans="1:14" s="41" customFormat="1" ht="51.75" customHeight="1" x14ac:dyDescent="0.15">
      <c r="A63" s="1131" t="s">
        <v>485</v>
      </c>
      <c r="B63" s="1132"/>
      <c r="C63" s="1132"/>
      <c r="D63" s="1132"/>
      <c r="E63" s="1132"/>
      <c r="F63" s="1132"/>
      <c r="G63" s="1132"/>
      <c r="H63" s="1132"/>
      <c r="I63" s="1132"/>
      <c r="J63" s="1132"/>
      <c r="K63" s="1132"/>
      <c r="L63" s="1132"/>
      <c r="M63" s="1132"/>
      <c r="N63" s="1133"/>
    </row>
    <row r="64" spans="1:14" s="41" customFormat="1" ht="48" customHeight="1" x14ac:dyDescent="0.15">
      <c r="A64" s="1131" t="s">
        <v>487</v>
      </c>
      <c r="B64" s="1132"/>
      <c r="C64" s="1132"/>
      <c r="D64" s="1132"/>
      <c r="E64" s="1132"/>
      <c r="F64" s="1132"/>
      <c r="G64" s="1132"/>
      <c r="H64" s="1132"/>
      <c r="I64" s="1132"/>
      <c r="J64" s="1132"/>
      <c r="K64" s="1132"/>
      <c r="L64" s="1132"/>
      <c r="M64" s="1132"/>
      <c r="N64" s="1133"/>
    </row>
    <row r="65" spans="1:14" s="41" customFormat="1" ht="25.5" customHeight="1" x14ac:dyDescent="0.15">
      <c r="A65" s="1131" t="s">
        <v>488</v>
      </c>
      <c r="B65" s="1132"/>
      <c r="C65" s="1132"/>
      <c r="D65" s="1132"/>
      <c r="E65" s="1132"/>
      <c r="F65" s="1132"/>
      <c r="G65" s="1132"/>
      <c r="H65" s="1132"/>
      <c r="I65" s="1132"/>
      <c r="J65" s="1132"/>
      <c r="K65" s="1132"/>
      <c r="L65" s="1132"/>
      <c r="M65" s="1132"/>
      <c r="N65" s="1133"/>
    </row>
    <row r="66" spans="1:14" s="41" customFormat="1" ht="38.25" customHeight="1" x14ac:dyDescent="0.15">
      <c r="A66" s="1131" t="s">
        <v>489</v>
      </c>
      <c r="B66" s="1132"/>
      <c r="C66" s="1132"/>
      <c r="D66" s="1132"/>
      <c r="E66" s="1132"/>
      <c r="F66" s="1132"/>
      <c r="G66" s="1132"/>
      <c r="H66" s="1132"/>
      <c r="I66" s="1132"/>
      <c r="J66" s="1132"/>
      <c r="K66" s="1132"/>
      <c r="L66" s="1132"/>
      <c r="M66" s="1132"/>
      <c r="N66" s="1133"/>
    </row>
    <row r="67" spans="1:14" s="41" customFormat="1" ht="36.75" customHeight="1" x14ac:dyDescent="0.15">
      <c r="A67" s="1131" t="s">
        <v>490</v>
      </c>
      <c r="B67" s="1132"/>
      <c r="C67" s="1132"/>
      <c r="D67" s="1132"/>
      <c r="E67" s="1132"/>
      <c r="F67" s="1132"/>
      <c r="G67" s="1132"/>
      <c r="H67" s="1132"/>
      <c r="I67" s="1132"/>
      <c r="J67" s="1132"/>
      <c r="K67" s="1132"/>
      <c r="L67" s="1132"/>
      <c r="M67" s="1132"/>
      <c r="N67" s="1133"/>
    </row>
    <row r="68" spans="1:14" s="41" customFormat="1" ht="39.75" customHeight="1" x14ac:dyDescent="0.15">
      <c r="A68" s="1131" t="s">
        <v>491</v>
      </c>
      <c r="B68" s="1132"/>
      <c r="C68" s="1132"/>
      <c r="D68" s="1132"/>
      <c r="E68" s="1132"/>
      <c r="F68" s="1132"/>
      <c r="G68" s="1132"/>
      <c r="H68" s="1132"/>
      <c r="I68" s="1132"/>
      <c r="J68" s="1132"/>
      <c r="K68" s="1132"/>
      <c r="L68" s="1132"/>
      <c r="M68" s="1132"/>
      <c r="N68" s="1133"/>
    </row>
    <row r="69" spans="1:14" s="41" customFormat="1" ht="39.75" customHeight="1" x14ac:dyDescent="0.15">
      <c r="A69" s="1131" t="s">
        <v>492</v>
      </c>
      <c r="B69" s="1132"/>
      <c r="C69" s="1132"/>
      <c r="D69" s="1132"/>
      <c r="E69" s="1132"/>
      <c r="F69" s="1132"/>
      <c r="G69" s="1132"/>
      <c r="H69" s="1132"/>
      <c r="I69" s="1132"/>
      <c r="J69" s="1132"/>
      <c r="K69" s="1132"/>
      <c r="L69" s="1132"/>
      <c r="M69" s="1132"/>
      <c r="N69" s="1133"/>
    </row>
    <row r="70" spans="1:14" s="41" customFormat="1" ht="26.25" customHeight="1" x14ac:dyDescent="0.15">
      <c r="A70" s="1131" t="s">
        <v>493</v>
      </c>
      <c r="B70" s="1132"/>
      <c r="C70" s="1132"/>
      <c r="D70" s="1132"/>
      <c r="E70" s="1132"/>
      <c r="F70" s="1132"/>
      <c r="G70" s="1132"/>
      <c r="H70" s="1132"/>
      <c r="I70" s="1132"/>
      <c r="J70" s="1132"/>
      <c r="K70" s="1132"/>
      <c r="L70" s="1132"/>
      <c r="M70" s="1132"/>
      <c r="N70" s="1133"/>
    </row>
    <row r="71" spans="1:14" s="41" customFormat="1" ht="31.5" customHeight="1" x14ac:dyDescent="0.15">
      <c r="A71" s="1131" t="s">
        <v>494</v>
      </c>
      <c r="B71" s="1132"/>
      <c r="C71" s="1132"/>
      <c r="D71" s="1132"/>
      <c r="E71" s="1132"/>
      <c r="F71" s="1132"/>
      <c r="G71" s="1132"/>
      <c r="H71" s="1132"/>
      <c r="I71" s="1132"/>
      <c r="J71" s="1132"/>
      <c r="K71" s="1132"/>
      <c r="L71" s="1132"/>
      <c r="M71" s="1132"/>
      <c r="N71" s="1133"/>
    </row>
    <row r="72" spans="1:14" s="41" customFormat="1" ht="28.5" customHeight="1" x14ac:dyDescent="0.15">
      <c r="A72" s="1122" t="s">
        <v>175</v>
      </c>
      <c r="B72" s="1123"/>
      <c r="C72" s="1123"/>
      <c r="D72" s="1123"/>
      <c r="E72" s="1123"/>
      <c r="F72" s="1123"/>
      <c r="G72" s="1123"/>
      <c r="H72" s="1123"/>
      <c r="I72" s="1123"/>
      <c r="J72" s="1123"/>
      <c r="K72" s="1123"/>
      <c r="L72" s="1123"/>
      <c r="M72" s="1123"/>
      <c r="N72" s="1124"/>
    </row>
    <row r="73" spans="1:14" s="41" customFormat="1" ht="39" customHeight="1" x14ac:dyDescent="0.15">
      <c r="A73" s="1134" t="s">
        <v>495</v>
      </c>
      <c r="B73" s="1135"/>
      <c r="C73" s="1135"/>
      <c r="D73" s="1135"/>
      <c r="E73" s="1135"/>
      <c r="F73" s="1135"/>
      <c r="G73" s="1135"/>
      <c r="H73" s="1135"/>
      <c r="I73" s="1135"/>
      <c r="J73" s="1135"/>
      <c r="K73" s="1135"/>
      <c r="L73" s="1135"/>
      <c r="M73" s="1135"/>
      <c r="N73" s="1136"/>
    </row>
    <row r="74" spans="1:14" s="41" customFormat="1" ht="40.5" customHeight="1" x14ac:dyDescent="0.15">
      <c r="A74" s="1134" t="s">
        <v>496</v>
      </c>
      <c r="B74" s="1135"/>
      <c r="C74" s="1135"/>
      <c r="D74" s="1135"/>
      <c r="E74" s="1135"/>
      <c r="F74" s="1135"/>
      <c r="G74" s="1135"/>
      <c r="H74" s="1135"/>
      <c r="I74" s="1135"/>
      <c r="J74" s="1135"/>
      <c r="K74" s="1135"/>
      <c r="L74" s="1135"/>
      <c r="M74" s="1135"/>
      <c r="N74" s="1136"/>
    </row>
    <row r="75" spans="1:14" s="41" customFormat="1" ht="50.25" customHeight="1" x14ac:dyDescent="0.15">
      <c r="A75" s="1134" t="s">
        <v>497</v>
      </c>
      <c r="B75" s="1135"/>
      <c r="C75" s="1135"/>
      <c r="D75" s="1135"/>
      <c r="E75" s="1135"/>
      <c r="F75" s="1135"/>
      <c r="G75" s="1135"/>
      <c r="H75" s="1135"/>
      <c r="I75" s="1135"/>
      <c r="J75" s="1135"/>
      <c r="K75" s="1135"/>
      <c r="L75" s="1135"/>
      <c r="M75" s="1135"/>
      <c r="N75" s="1136"/>
    </row>
    <row r="76" spans="1:14" s="41" customFormat="1" ht="50.25" customHeight="1" x14ac:dyDescent="0.15">
      <c r="A76" s="1122" t="s">
        <v>498</v>
      </c>
      <c r="B76" s="1123"/>
      <c r="C76" s="1123"/>
      <c r="D76" s="1123"/>
      <c r="E76" s="1123"/>
      <c r="F76" s="1123"/>
      <c r="G76" s="1123"/>
      <c r="H76" s="1123"/>
      <c r="I76" s="1123"/>
      <c r="J76" s="1123"/>
      <c r="K76" s="1123"/>
      <c r="L76" s="1123"/>
      <c r="M76" s="1123"/>
      <c r="N76" s="1124"/>
    </row>
    <row r="77" spans="1:14" s="41" customFormat="1" ht="60.75" customHeight="1" x14ac:dyDescent="0.15">
      <c r="A77" s="1128" t="s">
        <v>499</v>
      </c>
      <c r="B77" s="1129"/>
      <c r="C77" s="1129"/>
      <c r="D77" s="1129"/>
      <c r="E77" s="1129"/>
      <c r="F77" s="1129"/>
      <c r="G77" s="1129"/>
      <c r="H77" s="1129"/>
      <c r="I77" s="1129"/>
      <c r="J77" s="1129"/>
      <c r="K77" s="1129"/>
      <c r="L77" s="1129"/>
      <c r="M77" s="1129"/>
      <c r="N77" s="1130"/>
    </row>
    <row r="78" spans="1:14" s="41" customFormat="1" ht="35.25" customHeight="1" x14ac:dyDescent="0.15">
      <c r="A78" s="1125" t="s">
        <v>176</v>
      </c>
      <c r="B78" s="1126"/>
      <c r="C78" s="1126"/>
      <c r="D78" s="1126"/>
      <c r="E78" s="1126"/>
      <c r="F78" s="1126"/>
      <c r="G78" s="1126"/>
      <c r="H78" s="1126"/>
      <c r="I78" s="1126"/>
      <c r="J78" s="1126"/>
      <c r="K78" s="1126"/>
      <c r="L78" s="1126"/>
      <c r="M78" s="1126"/>
      <c r="N78" s="1127"/>
    </row>
    <row r="79" spans="1:14" s="41" customFormat="1" ht="92.25" customHeight="1" x14ac:dyDescent="0.15">
      <c r="A79" s="1125" t="s">
        <v>1995</v>
      </c>
      <c r="B79" s="1126"/>
      <c r="C79" s="1126"/>
      <c r="D79" s="1126"/>
      <c r="E79" s="1126"/>
      <c r="F79" s="1126"/>
      <c r="G79" s="1126"/>
      <c r="H79" s="1126"/>
      <c r="I79" s="1126"/>
      <c r="J79" s="1126"/>
      <c r="K79" s="1126"/>
      <c r="L79" s="1126"/>
      <c r="M79" s="1126"/>
      <c r="N79" s="1127"/>
    </row>
    <row r="80" spans="1:14" s="41" customFormat="1" ht="35.25" customHeight="1" x14ac:dyDescent="0.15">
      <c r="A80" s="1125" t="s">
        <v>177</v>
      </c>
      <c r="B80" s="1126"/>
      <c r="C80" s="1126"/>
      <c r="D80" s="1126"/>
      <c r="E80" s="1126"/>
      <c r="F80" s="1126"/>
      <c r="G80" s="1126"/>
      <c r="H80" s="1126"/>
      <c r="I80" s="1126"/>
      <c r="J80" s="1126"/>
      <c r="K80" s="1126"/>
      <c r="L80" s="1126"/>
      <c r="M80" s="1126"/>
      <c r="N80" s="1127"/>
    </row>
    <row r="81" spans="1:14" s="41" customFormat="1" ht="48" customHeight="1" thickBot="1" x14ac:dyDescent="0.2">
      <c r="A81" s="1116" t="s">
        <v>150</v>
      </c>
      <c r="B81" s="1117"/>
      <c r="C81" s="1117"/>
      <c r="D81" s="1117"/>
      <c r="E81" s="1117"/>
      <c r="F81" s="1117"/>
      <c r="G81" s="1117"/>
      <c r="H81" s="1117"/>
      <c r="I81" s="1117"/>
      <c r="J81" s="1117"/>
      <c r="K81" s="1117"/>
      <c r="L81" s="1117"/>
      <c r="M81" s="1117"/>
      <c r="N81" s="1118"/>
    </row>
    <row r="82" spans="1:14" s="288" customFormat="1" ht="39.75" customHeight="1" thickBot="1" x14ac:dyDescent="0.2">
      <c r="A82" s="1160" t="s">
        <v>148</v>
      </c>
      <c r="B82" s="1161"/>
      <c r="C82" s="1161"/>
      <c r="D82" s="1161"/>
      <c r="E82" s="1161"/>
      <c r="F82" s="1161"/>
      <c r="G82" s="1161"/>
      <c r="H82" s="1161"/>
      <c r="I82" s="1161"/>
      <c r="J82" s="1161"/>
      <c r="K82" s="1161"/>
      <c r="L82" s="1161"/>
      <c r="M82" s="367" t="s">
        <v>81</v>
      </c>
      <c r="N82" s="368" t="s">
        <v>559</v>
      </c>
    </row>
    <row r="83" spans="1:14" s="288" customFormat="1" ht="251.25" customHeight="1" x14ac:dyDescent="0.15">
      <c r="A83" s="1119" t="s">
        <v>1983</v>
      </c>
      <c r="B83" s="1120"/>
      <c r="C83" s="1120"/>
      <c r="D83" s="1120"/>
      <c r="E83" s="1120"/>
      <c r="F83" s="1120"/>
      <c r="G83" s="1120"/>
      <c r="H83" s="1120"/>
      <c r="I83" s="1120"/>
      <c r="J83" s="1120"/>
      <c r="K83" s="1120"/>
      <c r="L83" s="1121"/>
      <c r="M83" s="286"/>
      <c r="N83" s="371">
        <f>200/5</f>
        <v>40</v>
      </c>
    </row>
    <row r="84" spans="1:14" s="41" customFormat="1" ht="79.5" customHeight="1" x14ac:dyDescent="0.15">
      <c r="A84" s="1143" t="s">
        <v>486</v>
      </c>
      <c r="B84" s="1144"/>
      <c r="C84" s="1144"/>
      <c r="D84" s="1144"/>
      <c r="E84" s="1144"/>
      <c r="F84" s="1144"/>
      <c r="G84" s="1144"/>
      <c r="H84" s="1144"/>
      <c r="I84" s="1144"/>
      <c r="J84" s="1144"/>
      <c r="K84" s="1144"/>
      <c r="L84" s="1145"/>
      <c r="M84" s="286"/>
      <c r="N84" s="371">
        <f>200/5</f>
        <v>40</v>
      </c>
    </row>
    <row r="85" spans="1:14" s="41" customFormat="1" ht="117.75" customHeight="1" x14ac:dyDescent="0.15">
      <c r="A85" s="1131" t="s">
        <v>500</v>
      </c>
      <c r="B85" s="1132"/>
      <c r="C85" s="1132"/>
      <c r="D85" s="1132"/>
      <c r="E85" s="1132"/>
      <c r="F85" s="1132"/>
      <c r="G85" s="1132"/>
      <c r="H85" s="1132"/>
      <c r="I85" s="1132"/>
      <c r="J85" s="1132"/>
      <c r="K85" s="1132"/>
      <c r="L85" s="1153"/>
      <c r="M85" s="287"/>
      <c r="N85" s="371">
        <f>200/5</f>
        <v>40</v>
      </c>
    </row>
    <row r="86" spans="1:14" s="41" customFormat="1" ht="86.25" customHeight="1" x14ac:dyDescent="0.15">
      <c r="A86" s="1131" t="s">
        <v>501</v>
      </c>
      <c r="B86" s="1132"/>
      <c r="C86" s="1132"/>
      <c r="D86" s="1132"/>
      <c r="E86" s="1132"/>
      <c r="F86" s="1132"/>
      <c r="G86" s="1132"/>
      <c r="H86" s="1132"/>
      <c r="I86" s="1132"/>
      <c r="J86" s="1132"/>
      <c r="K86" s="1132"/>
      <c r="L86" s="1153"/>
      <c r="M86" s="287"/>
      <c r="N86" s="371">
        <f>200/5</f>
        <v>40</v>
      </c>
    </row>
    <row r="87" spans="1:14" s="41" customFormat="1" ht="51.75" customHeight="1" x14ac:dyDescent="0.15">
      <c r="A87" s="1122" t="s">
        <v>561</v>
      </c>
      <c r="B87" s="1123"/>
      <c r="C87" s="1123"/>
      <c r="D87" s="1123"/>
      <c r="E87" s="1123"/>
      <c r="F87" s="1123"/>
      <c r="G87" s="1123"/>
      <c r="H87" s="1123"/>
      <c r="I87" s="1123"/>
      <c r="J87" s="1123"/>
      <c r="K87" s="1123"/>
      <c r="L87" s="1152"/>
      <c r="M87" s="287"/>
      <c r="N87" s="371">
        <f>200/5</f>
        <v>40</v>
      </c>
    </row>
    <row r="88" spans="1:14" s="41" customFormat="1" ht="81" customHeight="1" thickBot="1" x14ac:dyDescent="0.2">
      <c r="A88" s="1157" t="s">
        <v>132</v>
      </c>
      <c r="B88" s="1158"/>
      <c r="C88" s="1158"/>
      <c r="D88" s="1158"/>
      <c r="E88" s="1158"/>
      <c r="F88" s="1158"/>
      <c r="G88" s="1158"/>
      <c r="H88" s="1158"/>
      <c r="I88" s="1158"/>
      <c r="J88" s="1158"/>
      <c r="K88" s="1158"/>
      <c r="L88" s="1158"/>
      <c r="M88" s="1158"/>
      <c r="N88" s="1159"/>
    </row>
    <row r="89" spans="1:14" s="41" customFormat="1" ht="21" customHeight="1" thickBot="1" x14ac:dyDescent="0.2">
      <c r="A89" s="1146" t="s">
        <v>17</v>
      </c>
      <c r="B89" s="1147"/>
      <c r="C89" s="1147"/>
      <c r="D89" s="1147"/>
      <c r="E89" s="1147"/>
      <c r="F89" s="1147"/>
      <c r="G89" s="1147"/>
      <c r="H89" s="1147"/>
      <c r="I89" s="1147"/>
      <c r="J89" s="1147"/>
      <c r="K89" s="1147"/>
      <c r="L89" s="1147"/>
      <c r="M89" s="1147"/>
      <c r="N89" s="1148"/>
    </row>
    <row r="90" spans="1:14" s="41" customFormat="1" ht="21" customHeight="1" x14ac:dyDescent="0.15">
      <c r="A90" s="1149" t="s">
        <v>110</v>
      </c>
      <c r="B90" s="1150"/>
      <c r="C90" s="1150"/>
      <c r="D90" s="1150"/>
      <c r="E90" s="1150"/>
      <c r="F90" s="1150"/>
      <c r="G90" s="1150"/>
      <c r="H90" s="1150"/>
      <c r="I90" s="1150"/>
      <c r="J90" s="1150"/>
      <c r="K90" s="1150"/>
      <c r="L90" s="1150"/>
      <c r="M90" s="1150"/>
      <c r="N90" s="1151"/>
    </row>
    <row r="91" spans="1:14" s="41" customFormat="1" ht="3.75" customHeight="1" thickBot="1" x14ac:dyDescent="0.2">
      <c r="A91" s="259"/>
      <c r="B91" s="70"/>
      <c r="C91" s="70"/>
      <c r="D91" s="70"/>
      <c r="E91" s="70"/>
      <c r="F91" s="70"/>
      <c r="G91" s="70"/>
      <c r="H91" s="70"/>
      <c r="I91" s="70"/>
      <c r="J91" s="70"/>
      <c r="K91" s="70"/>
      <c r="L91" s="70"/>
      <c r="M91" s="70"/>
      <c r="N91" s="258"/>
    </row>
    <row r="92" spans="1:14" s="41" customFormat="1" ht="23.25" customHeight="1" thickBot="1" x14ac:dyDescent="0.2">
      <c r="A92" s="1154" t="s">
        <v>126</v>
      </c>
      <c r="B92" s="1155"/>
      <c r="C92" s="1155"/>
      <c r="D92" s="1155"/>
      <c r="E92" s="1155"/>
      <c r="F92" s="1155"/>
      <c r="G92" s="1155"/>
      <c r="H92" s="1155"/>
      <c r="I92" s="1155"/>
      <c r="J92" s="1155"/>
      <c r="K92" s="1155"/>
      <c r="L92" s="1155"/>
      <c r="M92" s="1155"/>
      <c r="N92" s="1156"/>
    </row>
    <row r="93" spans="1:14" s="41" customFormat="1" ht="22.5" customHeight="1" thickBot="1" x14ac:dyDescent="0.2">
      <c r="A93" s="1140" t="s">
        <v>145</v>
      </c>
      <c r="B93" s="1141"/>
      <c r="C93" s="1141"/>
      <c r="D93" s="1141"/>
      <c r="E93" s="1141"/>
      <c r="F93" s="1141"/>
      <c r="G93" s="1141"/>
      <c r="H93" s="1141"/>
      <c r="I93" s="1141"/>
      <c r="J93" s="1141"/>
      <c r="K93" s="1141"/>
      <c r="L93" s="1141"/>
      <c r="M93" s="1141"/>
      <c r="N93" s="1142"/>
    </row>
  </sheetData>
  <mergeCells count="71">
    <mergeCell ref="A43:N43"/>
    <mergeCell ref="A56:N56"/>
    <mergeCell ref="A57:N57"/>
    <mergeCell ref="A58:N58"/>
    <mergeCell ref="A45:N45"/>
    <mergeCell ref="A52:N52"/>
    <mergeCell ref="A53:N53"/>
    <mergeCell ref="A47:N47"/>
    <mergeCell ref="A46:N46"/>
    <mergeCell ref="A48:N48"/>
    <mergeCell ref="A44:N44"/>
    <mergeCell ref="A49:N49"/>
    <mergeCell ref="A50:N50"/>
    <mergeCell ref="A51:N51"/>
    <mergeCell ref="B6:N6"/>
    <mergeCell ref="A37:N37"/>
    <mergeCell ref="B7:N7"/>
    <mergeCell ref="B8:N8"/>
    <mergeCell ref="A9:N9"/>
    <mergeCell ref="L12:L14"/>
    <mergeCell ref="A1:N1"/>
    <mergeCell ref="B2:N2"/>
    <mergeCell ref="B3:N3"/>
    <mergeCell ref="B4:N4"/>
    <mergeCell ref="B5:N5"/>
    <mergeCell ref="A42:N42"/>
    <mergeCell ref="L19:L24"/>
    <mergeCell ref="K20:K24"/>
    <mergeCell ref="A33:K35"/>
    <mergeCell ref="M35:N35"/>
    <mergeCell ref="A36:N36"/>
    <mergeCell ref="A41:N41"/>
    <mergeCell ref="A39:N39"/>
    <mergeCell ref="A40:N40"/>
    <mergeCell ref="A38:N38"/>
    <mergeCell ref="A75:N75"/>
    <mergeCell ref="A70:N70"/>
    <mergeCell ref="A71:N71"/>
    <mergeCell ref="A72:N72"/>
    <mergeCell ref="A93:N93"/>
    <mergeCell ref="A84:L84"/>
    <mergeCell ref="A89:N89"/>
    <mergeCell ref="A90:N90"/>
    <mergeCell ref="A87:L87"/>
    <mergeCell ref="A86:L86"/>
    <mergeCell ref="A92:N92"/>
    <mergeCell ref="A88:N88"/>
    <mergeCell ref="A85:L85"/>
    <mergeCell ref="A82:L82"/>
    <mergeCell ref="A78:N78"/>
    <mergeCell ref="A80:N80"/>
    <mergeCell ref="A69:N69"/>
    <mergeCell ref="A54:N54"/>
    <mergeCell ref="A55:N55"/>
    <mergeCell ref="A73:N73"/>
    <mergeCell ref="A74:N74"/>
    <mergeCell ref="A65:N65"/>
    <mergeCell ref="A66:N66"/>
    <mergeCell ref="A59:N59"/>
    <mergeCell ref="A67:N67"/>
    <mergeCell ref="A68:N68"/>
    <mergeCell ref="A61:N61"/>
    <mergeCell ref="A62:N62"/>
    <mergeCell ref="A63:N63"/>
    <mergeCell ref="A64:N64"/>
    <mergeCell ref="A60:N60"/>
    <mergeCell ref="A81:N81"/>
    <mergeCell ref="A83:L83"/>
    <mergeCell ref="A76:N76"/>
    <mergeCell ref="A79:N79"/>
    <mergeCell ref="A77:N77"/>
  </mergeCells>
  <printOptions horizontalCentered="1"/>
  <pageMargins left="0.19685039370078741" right="0.19685039370078741" top="0.39370078740157483" bottom="0.39370078740157483" header="0" footer="0"/>
  <pageSetup scale="50" orientation="portrait"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M168"/>
  <sheetViews>
    <sheetView workbookViewId="0">
      <selection activeCell="A64" sqref="A64:E64"/>
    </sheetView>
  </sheetViews>
  <sheetFormatPr baseColWidth="10" defaultColWidth="11.5" defaultRowHeight="13" x14ac:dyDescent="0.15"/>
  <cols>
    <col min="1" max="1" width="7" style="292" customWidth="1"/>
    <col min="2" max="2" width="13.6640625" style="292" customWidth="1"/>
    <col min="3" max="3" width="12.6640625" style="292" customWidth="1"/>
    <col min="4" max="4" width="17.33203125" style="292" customWidth="1"/>
    <col min="5" max="5" width="12.5" style="292" customWidth="1"/>
    <col min="6" max="6" width="11.5" style="292"/>
    <col min="7" max="7" width="16.33203125" style="292" customWidth="1"/>
    <col min="8" max="8" width="23.33203125" style="292" customWidth="1"/>
    <col min="9" max="9" width="15.83203125" style="292" customWidth="1"/>
    <col min="10" max="16384" width="11.5" style="292"/>
  </cols>
  <sheetData>
    <row r="2" spans="1:13" x14ac:dyDescent="0.15">
      <c r="A2" s="1197" t="s">
        <v>557</v>
      </c>
      <c r="B2" s="1197"/>
      <c r="C2" s="1197"/>
      <c r="D2" s="1197"/>
      <c r="E2" s="1197"/>
      <c r="F2" s="1197"/>
      <c r="G2" s="1197"/>
      <c r="H2" s="1197"/>
      <c r="I2" s="1197"/>
      <c r="J2" s="1197"/>
      <c r="K2" s="1197"/>
    </row>
    <row r="3" spans="1:13" x14ac:dyDescent="0.15">
      <c r="A3" s="1197" t="s">
        <v>510</v>
      </c>
      <c r="B3" s="1197"/>
      <c r="C3" s="1197"/>
      <c r="D3" s="1197"/>
      <c r="E3" s="1197"/>
      <c r="F3" s="1197"/>
      <c r="G3" s="1197"/>
      <c r="H3" s="1197"/>
      <c r="I3" s="1197"/>
      <c r="J3" s="1197"/>
      <c r="K3" s="1197"/>
    </row>
    <row r="4" spans="1:13" x14ac:dyDescent="0.15">
      <c r="K4" s="343"/>
    </row>
    <row r="5" spans="1:13" s="344" customFormat="1" ht="30" x14ac:dyDescent="0.15">
      <c r="A5" s="361" t="s">
        <v>502</v>
      </c>
      <c r="B5" s="362" t="s">
        <v>503</v>
      </c>
      <c r="C5" s="361" t="s">
        <v>826</v>
      </c>
      <c r="D5" s="361" t="s">
        <v>827</v>
      </c>
      <c r="E5" s="363" t="s">
        <v>828</v>
      </c>
      <c r="F5" s="364" t="s">
        <v>829</v>
      </c>
      <c r="G5" s="364" t="s">
        <v>462</v>
      </c>
      <c r="H5" s="364" t="s">
        <v>504</v>
      </c>
      <c r="I5" s="365" t="s">
        <v>910</v>
      </c>
      <c r="J5" s="365" t="s">
        <v>15</v>
      </c>
      <c r="K5" s="365" t="s">
        <v>560</v>
      </c>
    </row>
    <row r="6" spans="1:13" ht="15" x14ac:dyDescent="0.2">
      <c r="A6" s="341">
        <v>1</v>
      </c>
      <c r="B6" s="345" t="s">
        <v>511</v>
      </c>
      <c r="C6" s="341" t="s">
        <v>281</v>
      </c>
      <c r="D6" s="341" t="s">
        <v>280</v>
      </c>
      <c r="E6" s="346">
        <v>1999</v>
      </c>
      <c r="F6" s="290" t="s">
        <v>279</v>
      </c>
      <c r="G6" s="289" t="s">
        <v>911</v>
      </c>
      <c r="H6" s="289" t="s">
        <v>912</v>
      </c>
      <c r="I6" s="347">
        <v>14100000</v>
      </c>
      <c r="J6" s="355"/>
      <c r="K6" s="356"/>
      <c r="L6" s="343"/>
    </row>
    <row r="7" spans="1:13" ht="15" x14ac:dyDescent="0.2">
      <c r="A7" s="341">
        <v>2</v>
      </c>
      <c r="B7" s="348" t="s">
        <v>512</v>
      </c>
      <c r="C7" s="341" t="s">
        <v>241</v>
      </c>
      <c r="D7" s="341" t="s">
        <v>280</v>
      </c>
      <c r="E7" s="346">
        <v>1997</v>
      </c>
      <c r="F7" s="290" t="s">
        <v>282</v>
      </c>
      <c r="G7" s="289" t="s">
        <v>898</v>
      </c>
      <c r="H7" s="289">
        <v>476010</v>
      </c>
      <c r="I7" s="347">
        <v>10000000</v>
      </c>
      <c r="J7" s="355"/>
      <c r="K7" s="356"/>
      <c r="M7" s="343"/>
    </row>
    <row r="8" spans="1:13" ht="15" x14ac:dyDescent="0.2">
      <c r="A8" s="341">
        <v>3</v>
      </c>
      <c r="B8" s="348" t="s">
        <v>511</v>
      </c>
      <c r="C8" s="341" t="s">
        <v>281</v>
      </c>
      <c r="D8" s="341" t="s">
        <v>280</v>
      </c>
      <c r="E8" s="346">
        <v>1999</v>
      </c>
      <c r="F8" s="290" t="s">
        <v>283</v>
      </c>
      <c r="G8" s="289" t="s">
        <v>896</v>
      </c>
      <c r="H8" s="289" t="s">
        <v>897</v>
      </c>
      <c r="I8" s="347">
        <v>14100000</v>
      </c>
      <c r="J8" s="355"/>
      <c r="K8" s="356"/>
      <c r="L8" s="343"/>
    </row>
    <row r="9" spans="1:13" ht="15" x14ac:dyDescent="0.2">
      <c r="A9" s="341">
        <v>4</v>
      </c>
      <c r="B9" s="348" t="s">
        <v>513</v>
      </c>
      <c r="C9" s="341" t="s">
        <v>505</v>
      </c>
      <c r="D9" s="341" t="s">
        <v>280</v>
      </c>
      <c r="E9" s="346">
        <v>1995</v>
      </c>
      <c r="F9" s="290" t="s">
        <v>284</v>
      </c>
      <c r="G9" s="289">
        <v>3992123</v>
      </c>
      <c r="H9" s="289" t="s">
        <v>913</v>
      </c>
      <c r="I9" s="347">
        <v>8800000</v>
      </c>
      <c r="J9" s="355"/>
      <c r="K9" s="356"/>
      <c r="L9" s="343"/>
    </row>
    <row r="10" spans="1:13" ht="15" x14ac:dyDescent="0.2">
      <c r="A10" s="341">
        <v>5</v>
      </c>
      <c r="B10" s="348" t="s">
        <v>514</v>
      </c>
      <c r="C10" s="341" t="s">
        <v>241</v>
      </c>
      <c r="D10" s="341" t="s">
        <v>280</v>
      </c>
      <c r="E10" s="346">
        <v>2008</v>
      </c>
      <c r="F10" s="290" t="s">
        <v>285</v>
      </c>
      <c r="G10" s="289" t="s">
        <v>888</v>
      </c>
      <c r="H10" s="289" t="s">
        <v>889</v>
      </c>
      <c r="I10" s="347">
        <v>25400000</v>
      </c>
      <c r="J10" s="355"/>
      <c r="K10" s="356"/>
    </row>
    <row r="11" spans="1:13" ht="15" x14ac:dyDescent="0.2">
      <c r="A11" s="341">
        <v>6</v>
      </c>
      <c r="B11" s="348" t="s">
        <v>515</v>
      </c>
      <c r="C11" s="341" t="s">
        <v>241</v>
      </c>
      <c r="D11" s="341" t="s">
        <v>280</v>
      </c>
      <c r="E11" s="346">
        <v>1993</v>
      </c>
      <c r="F11" s="290" t="s">
        <v>286</v>
      </c>
      <c r="G11" s="289" t="s">
        <v>893</v>
      </c>
      <c r="H11" s="289" t="s">
        <v>914</v>
      </c>
      <c r="I11" s="347">
        <v>7700000</v>
      </c>
      <c r="J11" s="355"/>
      <c r="K11" s="356"/>
      <c r="L11" s="343"/>
    </row>
    <row r="12" spans="1:13" ht="15" x14ac:dyDescent="0.2">
      <c r="A12" s="341">
        <v>7</v>
      </c>
      <c r="B12" s="348" t="s">
        <v>512</v>
      </c>
      <c r="C12" s="341" t="s">
        <v>288</v>
      </c>
      <c r="D12" s="341" t="s">
        <v>280</v>
      </c>
      <c r="E12" s="346">
        <v>1995</v>
      </c>
      <c r="F12" s="290" t="s">
        <v>287</v>
      </c>
      <c r="G12" s="289" t="s">
        <v>893</v>
      </c>
      <c r="H12" s="289" t="s">
        <v>914</v>
      </c>
      <c r="I12" s="347">
        <v>9000000</v>
      </c>
      <c r="J12" s="355"/>
      <c r="K12" s="356"/>
    </row>
    <row r="13" spans="1:13" ht="15" x14ac:dyDescent="0.2">
      <c r="A13" s="341">
        <v>8</v>
      </c>
      <c r="B13" s="348" t="s">
        <v>514</v>
      </c>
      <c r="C13" s="341" t="s">
        <v>290</v>
      </c>
      <c r="D13" s="341" t="s">
        <v>280</v>
      </c>
      <c r="E13" s="346">
        <v>2008</v>
      </c>
      <c r="F13" s="290" t="s">
        <v>289</v>
      </c>
      <c r="G13" s="289" t="s">
        <v>893</v>
      </c>
      <c r="H13" s="289" t="s">
        <v>914</v>
      </c>
      <c r="I13" s="347">
        <v>25400000</v>
      </c>
      <c r="J13" s="355"/>
      <c r="K13" s="356"/>
      <c r="L13" s="343"/>
    </row>
    <row r="14" spans="1:13" ht="15" x14ac:dyDescent="0.2">
      <c r="A14" s="341">
        <v>9</v>
      </c>
      <c r="B14" s="348" t="s">
        <v>516</v>
      </c>
      <c r="C14" s="341" t="s">
        <v>290</v>
      </c>
      <c r="D14" s="341" t="s">
        <v>280</v>
      </c>
      <c r="E14" s="346">
        <v>2011</v>
      </c>
      <c r="F14" s="290" t="s">
        <v>291</v>
      </c>
      <c r="G14" s="289">
        <v>806298</v>
      </c>
      <c r="H14" s="289" t="s">
        <v>915</v>
      </c>
      <c r="I14" s="347">
        <v>121400000</v>
      </c>
      <c r="J14" s="355"/>
      <c r="K14" s="356"/>
      <c r="L14" s="343"/>
    </row>
    <row r="15" spans="1:13" ht="15" x14ac:dyDescent="0.2">
      <c r="A15" s="341">
        <v>10</v>
      </c>
      <c r="B15" s="348" t="s">
        <v>517</v>
      </c>
      <c r="C15" s="341" t="s">
        <v>241</v>
      </c>
      <c r="D15" s="341" t="s">
        <v>280</v>
      </c>
      <c r="E15" s="346">
        <v>2012</v>
      </c>
      <c r="F15" s="290" t="s">
        <v>292</v>
      </c>
      <c r="G15" s="289" t="s">
        <v>887</v>
      </c>
      <c r="H15" s="289" t="s">
        <v>916</v>
      </c>
      <c r="I15" s="347">
        <v>71000000</v>
      </c>
      <c r="J15" s="355"/>
      <c r="K15" s="356"/>
      <c r="L15" s="343"/>
    </row>
    <row r="16" spans="1:13" ht="15" x14ac:dyDescent="0.2">
      <c r="A16" s="341">
        <v>11</v>
      </c>
      <c r="B16" s="348" t="s">
        <v>518</v>
      </c>
      <c r="C16" s="341" t="s">
        <v>241</v>
      </c>
      <c r="D16" s="341" t="s">
        <v>294</v>
      </c>
      <c r="E16" s="346">
        <v>2011</v>
      </c>
      <c r="F16" s="290" t="s">
        <v>293</v>
      </c>
      <c r="G16" s="289">
        <v>847472</v>
      </c>
      <c r="H16" s="289" t="s">
        <v>892</v>
      </c>
      <c r="I16" s="347">
        <v>81900000</v>
      </c>
      <c r="J16" s="355"/>
      <c r="K16" s="356"/>
      <c r="L16" s="343"/>
    </row>
    <row r="17" spans="1:13" ht="15" x14ac:dyDescent="0.2">
      <c r="A17" s="341">
        <v>12</v>
      </c>
      <c r="B17" s="348" t="s">
        <v>514</v>
      </c>
      <c r="C17" s="341" t="s">
        <v>241</v>
      </c>
      <c r="D17" s="341" t="s">
        <v>280</v>
      </c>
      <c r="E17" s="346">
        <v>2008</v>
      </c>
      <c r="F17" s="290" t="s">
        <v>295</v>
      </c>
      <c r="G17" s="289" t="s">
        <v>917</v>
      </c>
      <c r="H17" s="289" t="s">
        <v>907</v>
      </c>
      <c r="I17" s="347">
        <v>25400000</v>
      </c>
      <c r="J17" s="355"/>
      <c r="K17" s="356"/>
    </row>
    <row r="18" spans="1:13" ht="15" x14ac:dyDescent="0.2">
      <c r="A18" s="341">
        <v>13</v>
      </c>
      <c r="B18" s="348" t="s">
        <v>514</v>
      </c>
      <c r="C18" s="341" t="s">
        <v>241</v>
      </c>
      <c r="D18" s="341" t="s">
        <v>280</v>
      </c>
      <c r="E18" s="346">
        <v>2008</v>
      </c>
      <c r="F18" s="290" t="s">
        <v>296</v>
      </c>
      <c r="G18" s="289" t="s">
        <v>918</v>
      </c>
      <c r="H18" s="289" t="s">
        <v>919</v>
      </c>
      <c r="I18" s="347">
        <v>25400000</v>
      </c>
      <c r="J18" s="355"/>
      <c r="K18" s="356"/>
      <c r="L18" s="343"/>
    </row>
    <row r="19" spans="1:13" ht="15" x14ac:dyDescent="0.2">
      <c r="A19" s="341">
        <v>14</v>
      </c>
      <c r="B19" s="348" t="s">
        <v>519</v>
      </c>
      <c r="C19" s="341" t="s">
        <v>241</v>
      </c>
      <c r="D19" s="341" t="s">
        <v>280</v>
      </c>
      <c r="E19" s="346">
        <v>2008</v>
      </c>
      <c r="F19" s="290" t="s">
        <v>297</v>
      </c>
      <c r="G19" s="289" t="s">
        <v>890</v>
      </c>
      <c r="H19" s="289" t="s">
        <v>891</v>
      </c>
      <c r="I19" s="347">
        <v>68300000</v>
      </c>
      <c r="J19" s="355"/>
      <c r="K19" s="356"/>
      <c r="L19" s="343"/>
    </row>
    <row r="20" spans="1:13" ht="15" x14ac:dyDescent="0.2">
      <c r="A20" s="341">
        <v>15</v>
      </c>
      <c r="B20" s="348" t="s">
        <v>520</v>
      </c>
      <c r="C20" s="341" t="s">
        <v>301</v>
      </c>
      <c r="D20" s="341" t="s">
        <v>265</v>
      </c>
      <c r="E20" s="346">
        <v>1995</v>
      </c>
      <c r="F20" s="290" t="s">
        <v>300</v>
      </c>
      <c r="G20" s="289" t="s">
        <v>920</v>
      </c>
      <c r="H20" s="289" t="s">
        <v>921</v>
      </c>
      <c r="I20" s="347">
        <v>11500000</v>
      </c>
      <c r="J20" s="355"/>
      <c r="K20" s="356"/>
      <c r="L20" s="343"/>
    </row>
    <row r="21" spans="1:13" ht="15" x14ac:dyDescent="0.2">
      <c r="A21" s="341">
        <v>16</v>
      </c>
      <c r="B21" s="348" t="s">
        <v>520</v>
      </c>
      <c r="C21" s="341" t="s">
        <v>301</v>
      </c>
      <c r="D21" s="341" t="s">
        <v>265</v>
      </c>
      <c r="E21" s="346">
        <v>1995</v>
      </c>
      <c r="F21" s="290" t="s">
        <v>302</v>
      </c>
      <c r="G21" s="289" t="s">
        <v>920</v>
      </c>
      <c r="H21" s="289" t="s">
        <v>921</v>
      </c>
      <c r="I21" s="347">
        <v>11500000</v>
      </c>
      <c r="J21" s="355"/>
      <c r="K21" s="356"/>
      <c r="L21" s="343"/>
    </row>
    <row r="22" spans="1:13" ht="15" x14ac:dyDescent="0.2">
      <c r="A22" s="341">
        <v>17</v>
      </c>
      <c r="B22" s="348" t="s">
        <v>520</v>
      </c>
      <c r="C22" s="341" t="s">
        <v>304</v>
      </c>
      <c r="D22" s="341" t="s">
        <v>280</v>
      </c>
      <c r="E22" s="346">
        <v>1994</v>
      </c>
      <c r="F22" s="290" t="s">
        <v>303</v>
      </c>
      <c r="G22" s="289" t="s">
        <v>922</v>
      </c>
      <c r="H22" s="289" t="s">
        <v>923</v>
      </c>
      <c r="I22" s="347">
        <v>10700000</v>
      </c>
      <c r="J22" s="355"/>
      <c r="K22" s="356"/>
      <c r="M22" s="343"/>
    </row>
    <row r="23" spans="1:13" ht="15" x14ac:dyDescent="0.2">
      <c r="A23" s="341">
        <v>18</v>
      </c>
      <c r="B23" s="348" t="s">
        <v>521</v>
      </c>
      <c r="C23" s="341" t="s">
        <v>306</v>
      </c>
      <c r="D23" s="341" t="s">
        <v>280</v>
      </c>
      <c r="E23" s="346">
        <v>1997</v>
      </c>
      <c r="F23" s="290" t="s">
        <v>305</v>
      </c>
      <c r="G23" s="289" t="s">
        <v>924</v>
      </c>
      <c r="H23" s="289" t="s">
        <v>925</v>
      </c>
      <c r="I23" s="347">
        <v>10600000</v>
      </c>
      <c r="J23" s="355"/>
      <c r="K23" s="356"/>
    </row>
    <row r="24" spans="1:13" ht="15" x14ac:dyDescent="0.2">
      <c r="A24" s="341">
        <v>19</v>
      </c>
      <c r="B24" s="348" t="s">
        <v>520</v>
      </c>
      <c r="C24" s="341" t="s">
        <v>301</v>
      </c>
      <c r="D24" s="341" t="s">
        <v>221</v>
      </c>
      <c r="E24" s="346">
        <v>1995</v>
      </c>
      <c r="F24" s="290" t="s">
        <v>307</v>
      </c>
      <c r="G24" s="289" t="s">
        <v>926</v>
      </c>
      <c r="H24" s="289" t="s">
        <v>927</v>
      </c>
      <c r="I24" s="347">
        <v>11500000</v>
      </c>
      <c r="J24" s="355"/>
      <c r="K24" s="356"/>
    </row>
    <row r="25" spans="1:13" ht="15" x14ac:dyDescent="0.2">
      <c r="A25" s="341">
        <v>20</v>
      </c>
      <c r="B25" s="348" t="s">
        <v>522</v>
      </c>
      <c r="C25" s="341" t="s">
        <v>209</v>
      </c>
      <c r="D25" s="341" t="s">
        <v>179</v>
      </c>
      <c r="E25" s="346">
        <v>2008</v>
      </c>
      <c r="F25" s="290" t="s">
        <v>308</v>
      </c>
      <c r="G25" s="289" t="s">
        <v>928</v>
      </c>
      <c r="H25" s="289" t="s">
        <v>929</v>
      </c>
      <c r="I25" s="347">
        <v>3300000</v>
      </c>
      <c r="J25" s="355"/>
      <c r="K25" s="356"/>
    </row>
    <row r="26" spans="1:13" ht="15" x14ac:dyDescent="0.2">
      <c r="A26" s="341">
        <v>21</v>
      </c>
      <c r="B26" s="348" t="s">
        <v>522</v>
      </c>
      <c r="C26" s="341" t="s">
        <v>209</v>
      </c>
      <c r="D26" s="341" t="s">
        <v>179</v>
      </c>
      <c r="E26" s="346">
        <v>2008</v>
      </c>
      <c r="F26" s="290" t="s">
        <v>309</v>
      </c>
      <c r="G26" s="289" t="s">
        <v>930</v>
      </c>
      <c r="H26" s="289" t="s">
        <v>931</v>
      </c>
      <c r="I26" s="347">
        <v>3300000</v>
      </c>
      <c r="J26" s="355"/>
      <c r="K26" s="356"/>
    </row>
    <row r="27" spans="1:13" ht="15" x14ac:dyDescent="0.2">
      <c r="A27" s="341">
        <v>22</v>
      </c>
      <c r="B27" s="348" t="s">
        <v>522</v>
      </c>
      <c r="C27" s="341" t="s">
        <v>209</v>
      </c>
      <c r="D27" s="341" t="s">
        <v>179</v>
      </c>
      <c r="E27" s="346">
        <v>2008</v>
      </c>
      <c r="F27" s="290" t="s">
        <v>310</v>
      </c>
      <c r="G27" s="289" t="s">
        <v>932</v>
      </c>
      <c r="H27" s="289" t="s">
        <v>933</v>
      </c>
      <c r="I27" s="347">
        <v>3300000</v>
      </c>
      <c r="J27" s="355"/>
      <c r="K27" s="356"/>
    </row>
    <row r="28" spans="1:13" ht="15" x14ac:dyDescent="0.2">
      <c r="A28" s="341">
        <v>23</v>
      </c>
      <c r="B28" s="348" t="s">
        <v>522</v>
      </c>
      <c r="C28" s="341" t="s">
        <v>209</v>
      </c>
      <c r="D28" s="341" t="s">
        <v>179</v>
      </c>
      <c r="E28" s="346">
        <v>2008</v>
      </c>
      <c r="F28" s="290" t="s">
        <v>311</v>
      </c>
      <c r="G28" s="289" t="s">
        <v>934</v>
      </c>
      <c r="H28" s="289" t="s">
        <v>935</v>
      </c>
      <c r="I28" s="347">
        <v>3300000</v>
      </c>
      <c r="J28" s="355"/>
      <c r="K28" s="356"/>
    </row>
    <row r="29" spans="1:13" ht="15" x14ac:dyDescent="0.2">
      <c r="A29" s="341">
        <v>24</v>
      </c>
      <c r="B29" s="348" t="s">
        <v>522</v>
      </c>
      <c r="C29" s="341" t="s">
        <v>209</v>
      </c>
      <c r="D29" s="341" t="s">
        <v>179</v>
      </c>
      <c r="E29" s="346">
        <v>2008</v>
      </c>
      <c r="F29" s="290" t="s">
        <v>312</v>
      </c>
      <c r="G29" s="289" t="s">
        <v>936</v>
      </c>
      <c r="H29" s="289" t="s">
        <v>937</v>
      </c>
      <c r="I29" s="347">
        <v>3300000</v>
      </c>
      <c r="J29" s="355"/>
      <c r="K29" s="356"/>
    </row>
    <row r="30" spans="1:13" ht="15" x14ac:dyDescent="0.2">
      <c r="A30" s="341">
        <v>25</v>
      </c>
      <c r="B30" s="348" t="s">
        <v>522</v>
      </c>
      <c r="C30" s="341" t="s">
        <v>209</v>
      </c>
      <c r="D30" s="341" t="s">
        <v>179</v>
      </c>
      <c r="E30" s="346">
        <v>2008</v>
      </c>
      <c r="F30" s="290" t="s">
        <v>313</v>
      </c>
      <c r="G30" s="289" t="s">
        <v>938</v>
      </c>
      <c r="H30" s="289" t="s">
        <v>939</v>
      </c>
      <c r="I30" s="347">
        <v>3300000</v>
      </c>
      <c r="J30" s="355"/>
      <c r="K30" s="356"/>
    </row>
    <row r="31" spans="1:13" ht="15" x14ac:dyDescent="0.2">
      <c r="A31" s="341">
        <v>26</v>
      </c>
      <c r="B31" s="348" t="s">
        <v>522</v>
      </c>
      <c r="C31" s="341" t="s">
        <v>209</v>
      </c>
      <c r="D31" s="341" t="s">
        <v>179</v>
      </c>
      <c r="E31" s="346">
        <v>2008</v>
      </c>
      <c r="F31" s="290" t="s">
        <v>314</v>
      </c>
      <c r="G31" s="289" t="s">
        <v>940</v>
      </c>
      <c r="H31" s="289" t="s">
        <v>941</v>
      </c>
      <c r="I31" s="347">
        <v>3300000</v>
      </c>
      <c r="J31" s="355"/>
      <c r="K31" s="356"/>
    </row>
    <row r="32" spans="1:13" ht="15" x14ac:dyDescent="0.2">
      <c r="A32" s="341">
        <v>27</v>
      </c>
      <c r="B32" s="348" t="s">
        <v>522</v>
      </c>
      <c r="C32" s="341" t="s">
        <v>209</v>
      </c>
      <c r="D32" s="341" t="s">
        <v>179</v>
      </c>
      <c r="E32" s="346">
        <v>2008</v>
      </c>
      <c r="F32" s="290" t="s">
        <v>315</v>
      </c>
      <c r="G32" s="289" t="s">
        <v>942</v>
      </c>
      <c r="H32" s="289" t="s">
        <v>943</v>
      </c>
      <c r="I32" s="347">
        <v>3300000</v>
      </c>
      <c r="J32" s="355"/>
      <c r="K32" s="356"/>
    </row>
    <row r="33" spans="1:11" ht="15" x14ac:dyDescent="0.2">
      <c r="A33" s="341">
        <v>28</v>
      </c>
      <c r="B33" s="348" t="s">
        <v>522</v>
      </c>
      <c r="C33" s="341" t="s">
        <v>209</v>
      </c>
      <c r="D33" s="341" t="s">
        <v>179</v>
      </c>
      <c r="E33" s="346">
        <v>2008</v>
      </c>
      <c r="F33" s="290" t="s">
        <v>316</v>
      </c>
      <c r="G33" s="289" t="s">
        <v>944</v>
      </c>
      <c r="H33" s="289" t="s">
        <v>945</v>
      </c>
      <c r="I33" s="347">
        <v>3300000</v>
      </c>
      <c r="J33" s="355"/>
      <c r="K33" s="356"/>
    </row>
    <row r="34" spans="1:11" ht="15" x14ac:dyDescent="0.2">
      <c r="A34" s="341">
        <v>29</v>
      </c>
      <c r="B34" s="348" t="s">
        <v>523</v>
      </c>
      <c r="C34" s="341" t="s">
        <v>318</v>
      </c>
      <c r="D34" s="341" t="s">
        <v>280</v>
      </c>
      <c r="E34" s="346">
        <v>2006</v>
      </c>
      <c r="F34" s="290" t="s">
        <v>317</v>
      </c>
      <c r="G34" s="289" t="s">
        <v>946</v>
      </c>
      <c r="H34" s="289" t="s">
        <v>947</v>
      </c>
      <c r="I34" s="347">
        <v>15800000</v>
      </c>
      <c r="J34" s="355"/>
      <c r="K34" s="356"/>
    </row>
    <row r="35" spans="1:11" ht="15" x14ac:dyDescent="0.2">
      <c r="A35" s="341">
        <v>30</v>
      </c>
      <c r="B35" s="348" t="s">
        <v>523</v>
      </c>
      <c r="C35" s="341" t="s">
        <v>318</v>
      </c>
      <c r="D35" s="341" t="s">
        <v>280</v>
      </c>
      <c r="E35" s="346">
        <v>2006</v>
      </c>
      <c r="F35" s="290" t="s">
        <v>319</v>
      </c>
      <c r="G35" s="289" t="s">
        <v>948</v>
      </c>
      <c r="H35" s="289" t="s">
        <v>949</v>
      </c>
      <c r="I35" s="347">
        <v>15800000</v>
      </c>
      <c r="J35" s="355"/>
      <c r="K35" s="356"/>
    </row>
    <row r="36" spans="1:11" ht="15" x14ac:dyDescent="0.2">
      <c r="A36" s="341">
        <v>31</v>
      </c>
      <c r="B36" s="348" t="s">
        <v>517</v>
      </c>
      <c r="C36" s="341" t="s">
        <v>318</v>
      </c>
      <c r="D36" s="341" t="s">
        <v>280</v>
      </c>
      <c r="E36" s="346">
        <v>2010</v>
      </c>
      <c r="F36" s="290" t="s">
        <v>320</v>
      </c>
      <c r="G36" s="289" t="s">
        <v>950</v>
      </c>
      <c r="H36" s="289" t="s">
        <v>951</v>
      </c>
      <c r="I36" s="347">
        <v>61700000</v>
      </c>
      <c r="J36" s="355"/>
      <c r="K36" s="356"/>
    </row>
    <row r="37" spans="1:11" ht="15" x14ac:dyDescent="0.2">
      <c r="A37" s="341">
        <v>32</v>
      </c>
      <c r="B37" s="348" t="s">
        <v>523</v>
      </c>
      <c r="C37" s="341" t="s">
        <v>318</v>
      </c>
      <c r="D37" s="341" t="s">
        <v>280</v>
      </c>
      <c r="E37" s="346">
        <v>2006</v>
      </c>
      <c r="F37" s="290" t="s">
        <v>321</v>
      </c>
      <c r="G37" s="289" t="s">
        <v>952</v>
      </c>
      <c r="H37" s="289" t="s">
        <v>953</v>
      </c>
      <c r="I37" s="347">
        <v>15800000</v>
      </c>
      <c r="J37" s="355"/>
      <c r="K37" s="356"/>
    </row>
    <row r="38" spans="1:11" ht="15" x14ac:dyDescent="0.2">
      <c r="A38" s="341">
        <v>33</v>
      </c>
      <c r="B38" s="348" t="s">
        <v>523</v>
      </c>
      <c r="C38" s="341" t="s">
        <v>318</v>
      </c>
      <c r="D38" s="341" t="s">
        <v>280</v>
      </c>
      <c r="E38" s="346">
        <v>2006</v>
      </c>
      <c r="F38" s="290" t="s">
        <v>322</v>
      </c>
      <c r="G38" s="289" t="s">
        <v>954</v>
      </c>
      <c r="H38" s="289" t="s">
        <v>895</v>
      </c>
      <c r="I38" s="347">
        <v>15800000</v>
      </c>
      <c r="J38" s="355"/>
      <c r="K38" s="356"/>
    </row>
    <row r="39" spans="1:11" ht="15" x14ac:dyDescent="0.2">
      <c r="A39" s="341">
        <v>34</v>
      </c>
      <c r="B39" s="348">
        <v>10606002</v>
      </c>
      <c r="C39" s="341" t="s">
        <v>955</v>
      </c>
      <c r="D39" s="341" t="s">
        <v>280</v>
      </c>
      <c r="E39" s="346">
        <v>2013</v>
      </c>
      <c r="F39" s="290" t="s">
        <v>956</v>
      </c>
      <c r="G39" s="289" t="s">
        <v>957</v>
      </c>
      <c r="H39" s="289" t="s">
        <v>958</v>
      </c>
      <c r="I39" s="347">
        <v>21300000</v>
      </c>
      <c r="J39" s="355"/>
      <c r="K39" s="356"/>
    </row>
    <row r="40" spans="1:11" ht="15" x14ac:dyDescent="0.2">
      <c r="A40" s="341">
        <v>35</v>
      </c>
      <c r="B40" s="348" t="s">
        <v>524</v>
      </c>
      <c r="C40" s="341" t="s">
        <v>290</v>
      </c>
      <c r="D40" s="341" t="s">
        <v>280</v>
      </c>
      <c r="E40" s="346">
        <v>2008</v>
      </c>
      <c r="F40" s="290" t="s">
        <v>323</v>
      </c>
      <c r="G40" s="289" t="s">
        <v>959</v>
      </c>
      <c r="H40" s="289" t="s">
        <v>960</v>
      </c>
      <c r="I40" s="347">
        <v>24700000</v>
      </c>
      <c r="J40" s="355"/>
      <c r="K40" s="356"/>
    </row>
    <row r="41" spans="1:11" ht="15" x14ac:dyDescent="0.2">
      <c r="A41" s="341">
        <v>36</v>
      </c>
      <c r="B41" s="348" t="s">
        <v>523</v>
      </c>
      <c r="C41" s="341" t="s">
        <v>318</v>
      </c>
      <c r="D41" s="341" t="s">
        <v>280</v>
      </c>
      <c r="E41" s="346">
        <v>2006</v>
      </c>
      <c r="F41" s="290" t="s">
        <v>324</v>
      </c>
      <c r="G41" s="289" t="s">
        <v>961</v>
      </c>
      <c r="H41" s="289" t="s">
        <v>962</v>
      </c>
      <c r="I41" s="347">
        <v>15800000</v>
      </c>
      <c r="J41" s="355"/>
      <c r="K41" s="356"/>
    </row>
    <row r="42" spans="1:11" ht="15" x14ac:dyDescent="0.2">
      <c r="A42" s="341">
        <v>37</v>
      </c>
      <c r="B42" s="348" t="s">
        <v>525</v>
      </c>
      <c r="C42" s="341" t="s">
        <v>318</v>
      </c>
      <c r="D42" s="341" t="s">
        <v>326</v>
      </c>
      <c r="E42" s="346">
        <v>2010</v>
      </c>
      <c r="F42" s="290" t="s">
        <v>325</v>
      </c>
      <c r="G42" s="289" t="s">
        <v>963</v>
      </c>
      <c r="H42" s="289" t="s">
        <v>964</v>
      </c>
      <c r="I42" s="347">
        <v>57200000</v>
      </c>
      <c r="J42" s="355"/>
      <c r="K42" s="356"/>
    </row>
    <row r="43" spans="1:11" ht="15" x14ac:dyDescent="0.2">
      <c r="A43" s="341">
        <v>38</v>
      </c>
      <c r="B43" s="348" t="s">
        <v>526</v>
      </c>
      <c r="C43" s="341" t="s">
        <v>270</v>
      </c>
      <c r="D43" s="341" t="s">
        <v>179</v>
      </c>
      <c r="E43" s="346">
        <v>2006</v>
      </c>
      <c r="F43" s="290" t="s">
        <v>327</v>
      </c>
      <c r="G43" s="289" t="s">
        <v>965</v>
      </c>
      <c r="H43" s="289" t="s">
        <v>966</v>
      </c>
      <c r="I43" s="347">
        <v>2600000</v>
      </c>
      <c r="J43" s="355"/>
      <c r="K43" s="356"/>
    </row>
    <row r="44" spans="1:11" ht="15" x14ac:dyDescent="0.2">
      <c r="A44" s="341">
        <v>39</v>
      </c>
      <c r="B44" s="348" t="s">
        <v>526</v>
      </c>
      <c r="C44" s="341" t="s">
        <v>270</v>
      </c>
      <c r="D44" s="341" t="s">
        <v>179</v>
      </c>
      <c r="E44" s="346">
        <v>2006</v>
      </c>
      <c r="F44" s="290" t="s">
        <v>328</v>
      </c>
      <c r="G44" s="289" t="s">
        <v>967</v>
      </c>
      <c r="H44" s="289" t="s">
        <v>968</v>
      </c>
      <c r="I44" s="347">
        <v>2600000</v>
      </c>
      <c r="J44" s="355"/>
      <c r="K44" s="356"/>
    </row>
    <row r="45" spans="1:11" ht="15" x14ac:dyDescent="0.2">
      <c r="A45" s="341">
        <v>40</v>
      </c>
      <c r="B45" s="348" t="s">
        <v>526</v>
      </c>
      <c r="C45" s="341" t="s">
        <v>270</v>
      </c>
      <c r="D45" s="341" t="s">
        <v>179</v>
      </c>
      <c r="E45" s="346">
        <v>2006</v>
      </c>
      <c r="F45" s="290" t="s">
        <v>329</v>
      </c>
      <c r="G45" s="289" t="s">
        <v>969</v>
      </c>
      <c r="H45" s="289" t="s">
        <v>970</v>
      </c>
      <c r="I45" s="347">
        <v>2600000</v>
      </c>
      <c r="J45" s="355"/>
      <c r="K45" s="356"/>
    </row>
    <row r="46" spans="1:11" ht="15" x14ac:dyDescent="0.2">
      <c r="A46" s="341">
        <v>41</v>
      </c>
      <c r="B46" s="348" t="s">
        <v>526</v>
      </c>
      <c r="C46" s="341" t="s">
        <v>270</v>
      </c>
      <c r="D46" s="341" t="s">
        <v>179</v>
      </c>
      <c r="E46" s="346">
        <v>2006</v>
      </c>
      <c r="F46" s="290" t="s">
        <v>330</v>
      </c>
      <c r="G46" s="289" t="s">
        <v>971</v>
      </c>
      <c r="H46" s="289" t="s">
        <v>972</v>
      </c>
      <c r="I46" s="347">
        <v>2600000</v>
      </c>
      <c r="J46" s="355"/>
      <c r="K46" s="356"/>
    </row>
    <row r="47" spans="1:11" ht="15" x14ac:dyDescent="0.2">
      <c r="A47" s="341">
        <v>42</v>
      </c>
      <c r="B47" s="348" t="s">
        <v>526</v>
      </c>
      <c r="C47" s="341" t="s">
        <v>270</v>
      </c>
      <c r="D47" s="341" t="s">
        <v>179</v>
      </c>
      <c r="E47" s="346">
        <v>2006</v>
      </c>
      <c r="F47" s="290" t="s">
        <v>331</v>
      </c>
      <c r="G47" s="289" t="s">
        <v>973</v>
      </c>
      <c r="H47" s="289" t="s">
        <v>974</v>
      </c>
      <c r="I47" s="347">
        <v>2600000</v>
      </c>
      <c r="J47" s="355"/>
      <c r="K47" s="356"/>
    </row>
    <row r="48" spans="1:11" ht="15" x14ac:dyDescent="0.2">
      <c r="A48" s="341">
        <v>43</v>
      </c>
      <c r="B48" s="348" t="s">
        <v>526</v>
      </c>
      <c r="C48" s="341" t="s">
        <v>270</v>
      </c>
      <c r="D48" s="341" t="s">
        <v>179</v>
      </c>
      <c r="E48" s="346">
        <v>2006</v>
      </c>
      <c r="F48" s="290" t="s">
        <v>332</v>
      </c>
      <c r="G48" s="289" t="s">
        <v>975</v>
      </c>
      <c r="H48" s="289" t="s">
        <v>976</v>
      </c>
      <c r="I48" s="347">
        <v>2600000</v>
      </c>
      <c r="J48" s="355"/>
      <c r="K48" s="356"/>
    </row>
    <row r="49" spans="1:11" ht="15" x14ac:dyDescent="0.2">
      <c r="A49" s="341">
        <v>44</v>
      </c>
      <c r="B49" s="348" t="s">
        <v>526</v>
      </c>
      <c r="C49" s="341" t="s">
        <v>270</v>
      </c>
      <c r="D49" s="341" t="s">
        <v>179</v>
      </c>
      <c r="E49" s="346">
        <v>2006</v>
      </c>
      <c r="F49" s="290" t="s">
        <v>333</v>
      </c>
      <c r="G49" s="289" t="s">
        <v>977</v>
      </c>
      <c r="H49" s="289" t="s">
        <v>978</v>
      </c>
      <c r="I49" s="347">
        <v>2600000</v>
      </c>
      <c r="J49" s="355"/>
      <c r="K49" s="356"/>
    </row>
    <row r="50" spans="1:11" ht="15" x14ac:dyDescent="0.2">
      <c r="A50" s="341">
        <v>45</v>
      </c>
      <c r="B50" s="348" t="s">
        <v>526</v>
      </c>
      <c r="C50" s="341" t="s">
        <v>270</v>
      </c>
      <c r="D50" s="341" t="s">
        <v>179</v>
      </c>
      <c r="E50" s="346">
        <v>2006</v>
      </c>
      <c r="F50" s="290" t="s">
        <v>334</v>
      </c>
      <c r="G50" s="289" t="s">
        <v>979</v>
      </c>
      <c r="H50" s="289" t="s">
        <v>980</v>
      </c>
      <c r="I50" s="347">
        <v>2600000</v>
      </c>
      <c r="J50" s="355"/>
      <c r="K50" s="356"/>
    </row>
    <row r="51" spans="1:11" ht="15" x14ac:dyDescent="0.2">
      <c r="A51" s="341">
        <v>46</v>
      </c>
      <c r="B51" s="348" t="s">
        <v>526</v>
      </c>
      <c r="C51" s="341" t="s">
        <v>270</v>
      </c>
      <c r="D51" s="341" t="s">
        <v>179</v>
      </c>
      <c r="E51" s="346">
        <v>2006</v>
      </c>
      <c r="F51" s="290" t="s">
        <v>335</v>
      </c>
      <c r="G51" s="289" t="s">
        <v>981</v>
      </c>
      <c r="H51" s="289" t="s">
        <v>982</v>
      </c>
      <c r="I51" s="347">
        <v>2600000</v>
      </c>
      <c r="J51" s="355"/>
      <c r="K51" s="356"/>
    </row>
    <row r="52" spans="1:11" ht="15" x14ac:dyDescent="0.2">
      <c r="A52" s="341">
        <v>47</v>
      </c>
      <c r="B52" s="348" t="s">
        <v>526</v>
      </c>
      <c r="C52" s="341" t="s">
        <v>270</v>
      </c>
      <c r="D52" s="341" t="s">
        <v>179</v>
      </c>
      <c r="E52" s="346">
        <v>2006</v>
      </c>
      <c r="F52" s="290" t="s">
        <v>336</v>
      </c>
      <c r="G52" s="289" t="s">
        <v>983</v>
      </c>
      <c r="H52" s="289" t="s">
        <v>984</v>
      </c>
      <c r="I52" s="347">
        <v>2600000</v>
      </c>
      <c r="J52" s="355"/>
      <c r="K52" s="356"/>
    </row>
    <row r="53" spans="1:11" ht="15" x14ac:dyDescent="0.2">
      <c r="A53" s="341">
        <v>48</v>
      </c>
      <c r="B53" s="348" t="s">
        <v>526</v>
      </c>
      <c r="C53" s="341" t="s">
        <v>270</v>
      </c>
      <c r="D53" s="341" t="s">
        <v>179</v>
      </c>
      <c r="E53" s="346">
        <v>2006</v>
      </c>
      <c r="F53" s="290" t="s">
        <v>337</v>
      </c>
      <c r="G53" s="289" t="s">
        <v>985</v>
      </c>
      <c r="H53" s="289" t="s">
        <v>986</v>
      </c>
      <c r="I53" s="347">
        <v>2600000</v>
      </c>
      <c r="J53" s="355"/>
      <c r="K53" s="356"/>
    </row>
    <row r="54" spans="1:11" ht="15" x14ac:dyDescent="0.2">
      <c r="A54" s="341">
        <v>49</v>
      </c>
      <c r="B54" s="348" t="s">
        <v>526</v>
      </c>
      <c r="C54" s="341" t="s">
        <v>270</v>
      </c>
      <c r="D54" s="341" t="s">
        <v>179</v>
      </c>
      <c r="E54" s="346">
        <v>2006</v>
      </c>
      <c r="F54" s="290" t="s">
        <v>338</v>
      </c>
      <c r="G54" s="289" t="s">
        <v>987</v>
      </c>
      <c r="H54" s="289" t="s">
        <v>988</v>
      </c>
      <c r="I54" s="347">
        <v>2600000</v>
      </c>
      <c r="J54" s="355"/>
      <c r="K54" s="356"/>
    </row>
    <row r="55" spans="1:11" ht="15" x14ac:dyDescent="0.2">
      <c r="A55" s="341">
        <v>50</v>
      </c>
      <c r="B55" s="348" t="s">
        <v>526</v>
      </c>
      <c r="C55" s="341" t="s">
        <v>270</v>
      </c>
      <c r="D55" s="341" t="s">
        <v>179</v>
      </c>
      <c r="E55" s="346">
        <v>2006</v>
      </c>
      <c r="F55" s="290" t="s">
        <v>339</v>
      </c>
      <c r="G55" s="289" t="s">
        <v>989</v>
      </c>
      <c r="H55" s="289" t="s">
        <v>990</v>
      </c>
      <c r="I55" s="347">
        <v>2600000</v>
      </c>
      <c r="J55" s="355"/>
      <c r="K55" s="356"/>
    </row>
    <row r="56" spans="1:11" ht="15" x14ac:dyDescent="0.2">
      <c r="A56" s="341">
        <v>51</v>
      </c>
      <c r="B56" s="348" t="s">
        <v>527</v>
      </c>
      <c r="C56" s="341" t="s">
        <v>196</v>
      </c>
      <c r="D56" s="341" t="s">
        <v>179</v>
      </c>
      <c r="E56" s="346">
        <v>1996</v>
      </c>
      <c r="F56" s="290" t="s">
        <v>340</v>
      </c>
      <c r="G56" s="289" t="s">
        <v>991</v>
      </c>
      <c r="H56" s="289" t="s">
        <v>991</v>
      </c>
      <c r="I56" s="347">
        <v>2200000</v>
      </c>
      <c r="J56" s="355"/>
      <c r="K56" s="356"/>
    </row>
    <row r="57" spans="1:11" ht="15" x14ac:dyDescent="0.2">
      <c r="A57" s="341">
        <v>52</v>
      </c>
      <c r="B57" s="125" t="s">
        <v>541</v>
      </c>
      <c r="C57" s="341" t="s">
        <v>342</v>
      </c>
      <c r="D57" s="341" t="s">
        <v>179</v>
      </c>
      <c r="E57" s="346">
        <v>2009</v>
      </c>
      <c r="F57" s="290" t="s">
        <v>341</v>
      </c>
      <c r="G57" s="289" t="s">
        <v>992</v>
      </c>
      <c r="H57" s="289" t="s">
        <v>993</v>
      </c>
      <c r="I57" s="347">
        <v>2900000</v>
      </c>
      <c r="J57" s="355"/>
      <c r="K57" s="356"/>
    </row>
    <row r="58" spans="1:11" ht="15" x14ac:dyDescent="0.2">
      <c r="A58" s="341">
        <v>53</v>
      </c>
      <c r="B58" s="125" t="s">
        <v>541</v>
      </c>
      <c r="C58" s="341" t="s">
        <v>342</v>
      </c>
      <c r="D58" s="341" t="s">
        <v>179</v>
      </c>
      <c r="E58" s="346">
        <v>2009</v>
      </c>
      <c r="F58" s="290" t="s">
        <v>343</v>
      </c>
      <c r="G58" s="289" t="s">
        <v>994</v>
      </c>
      <c r="H58" s="289" t="s">
        <v>995</v>
      </c>
      <c r="I58" s="347">
        <v>2900000</v>
      </c>
      <c r="J58" s="355"/>
      <c r="K58" s="356"/>
    </row>
    <row r="59" spans="1:11" ht="15" x14ac:dyDescent="0.2">
      <c r="A59" s="341">
        <v>54</v>
      </c>
      <c r="B59" s="125" t="s">
        <v>541</v>
      </c>
      <c r="C59" s="341" t="s">
        <v>342</v>
      </c>
      <c r="D59" s="341" t="s">
        <v>179</v>
      </c>
      <c r="E59" s="346">
        <v>2009</v>
      </c>
      <c r="F59" s="290" t="s">
        <v>344</v>
      </c>
      <c r="G59" s="289" t="s">
        <v>996</v>
      </c>
      <c r="H59" s="289" t="s">
        <v>997</v>
      </c>
      <c r="I59" s="347">
        <v>2900000</v>
      </c>
      <c r="J59" s="355"/>
      <c r="K59" s="356"/>
    </row>
    <row r="60" spans="1:11" ht="15" x14ac:dyDescent="0.2">
      <c r="A60" s="341">
        <v>55</v>
      </c>
      <c r="B60" s="125" t="s">
        <v>541</v>
      </c>
      <c r="C60" s="341" t="s">
        <v>342</v>
      </c>
      <c r="D60" s="341" t="s">
        <v>179</v>
      </c>
      <c r="E60" s="346">
        <v>2009</v>
      </c>
      <c r="F60" s="290" t="s">
        <v>345</v>
      </c>
      <c r="G60" s="289" t="s">
        <v>998</v>
      </c>
      <c r="H60" s="289" t="s">
        <v>999</v>
      </c>
      <c r="I60" s="347">
        <v>2900000</v>
      </c>
      <c r="J60" s="355"/>
      <c r="K60" s="356"/>
    </row>
    <row r="61" spans="1:11" ht="15" x14ac:dyDescent="0.2">
      <c r="A61" s="341">
        <v>56</v>
      </c>
      <c r="B61" s="125" t="s">
        <v>541</v>
      </c>
      <c r="C61" s="341" t="s">
        <v>342</v>
      </c>
      <c r="D61" s="341" t="s">
        <v>179</v>
      </c>
      <c r="E61" s="346">
        <v>2009</v>
      </c>
      <c r="F61" s="290" t="s">
        <v>346</v>
      </c>
      <c r="G61" s="289" t="s">
        <v>1000</v>
      </c>
      <c r="H61" s="289" t="s">
        <v>1001</v>
      </c>
      <c r="I61" s="347">
        <v>2900000</v>
      </c>
      <c r="J61" s="355"/>
      <c r="K61" s="356"/>
    </row>
    <row r="62" spans="1:11" ht="15" x14ac:dyDescent="0.2">
      <c r="A62" s="341">
        <v>57</v>
      </c>
      <c r="B62" s="125" t="s">
        <v>541</v>
      </c>
      <c r="C62" s="341" t="s">
        <v>342</v>
      </c>
      <c r="D62" s="341" t="s">
        <v>179</v>
      </c>
      <c r="E62" s="346">
        <v>2009</v>
      </c>
      <c r="F62" s="290" t="s">
        <v>347</v>
      </c>
      <c r="G62" s="289" t="s">
        <v>1002</v>
      </c>
      <c r="H62" s="289" t="s">
        <v>1003</v>
      </c>
      <c r="I62" s="347">
        <v>2900000</v>
      </c>
      <c r="J62" s="355"/>
      <c r="K62" s="356"/>
    </row>
    <row r="63" spans="1:11" ht="15" x14ac:dyDescent="0.2">
      <c r="A63" s="341">
        <v>58</v>
      </c>
      <c r="B63" s="125" t="s">
        <v>541</v>
      </c>
      <c r="C63" s="341" t="s">
        <v>342</v>
      </c>
      <c r="D63" s="341" t="s">
        <v>179</v>
      </c>
      <c r="E63" s="346">
        <v>2009</v>
      </c>
      <c r="F63" s="290" t="s">
        <v>348</v>
      </c>
      <c r="G63" s="289" t="s">
        <v>1004</v>
      </c>
      <c r="H63" s="289" t="s">
        <v>1005</v>
      </c>
      <c r="I63" s="347">
        <v>2900000</v>
      </c>
      <c r="J63" s="355"/>
      <c r="K63" s="356"/>
    </row>
    <row r="64" spans="1:11" ht="15" x14ac:dyDescent="0.2">
      <c r="A64" s="341">
        <v>59</v>
      </c>
      <c r="B64" s="125" t="s">
        <v>541</v>
      </c>
      <c r="C64" s="341" t="s">
        <v>342</v>
      </c>
      <c r="D64" s="341" t="s">
        <v>179</v>
      </c>
      <c r="E64" s="346">
        <v>2009</v>
      </c>
      <c r="F64" s="290" t="s">
        <v>349</v>
      </c>
      <c r="G64" s="289" t="s">
        <v>1006</v>
      </c>
      <c r="H64" s="289" t="s">
        <v>1007</v>
      </c>
      <c r="I64" s="347">
        <v>2900000</v>
      </c>
      <c r="J64" s="355"/>
      <c r="K64" s="356"/>
    </row>
    <row r="65" spans="1:11" ht="15" x14ac:dyDescent="0.2">
      <c r="A65" s="341">
        <v>60</v>
      </c>
      <c r="B65" s="125" t="s">
        <v>541</v>
      </c>
      <c r="C65" s="341" t="s">
        <v>342</v>
      </c>
      <c r="D65" s="341" t="s">
        <v>179</v>
      </c>
      <c r="E65" s="346">
        <v>2009</v>
      </c>
      <c r="F65" s="290" t="s">
        <v>350</v>
      </c>
      <c r="G65" s="289" t="s">
        <v>1008</v>
      </c>
      <c r="H65" s="289" t="s">
        <v>1009</v>
      </c>
      <c r="I65" s="347">
        <v>2900000</v>
      </c>
      <c r="J65" s="355"/>
      <c r="K65" s="356"/>
    </row>
    <row r="66" spans="1:11" ht="15" x14ac:dyDescent="0.2">
      <c r="A66" s="341">
        <v>61</v>
      </c>
      <c r="B66" s="125" t="s">
        <v>541</v>
      </c>
      <c r="C66" s="341" t="s">
        <v>342</v>
      </c>
      <c r="D66" s="341" t="s">
        <v>179</v>
      </c>
      <c r="E66" s="346">
        <v>2009</v>
      </c>
      <c r="F66" s="290" t="s">
        <v>351</v>
      </c>
      <c r="G66" s="289" t="s">
        <v>1010</v>
      </c>
      <c r="H66" s="289" t="s">
        <v>1011</v>
      </c>
      <c r="I66" s="347">
        <v>2900000</v>
      </c>
      <c r="J66" s="355"/>
      <c r="K66" s="356"/>
    </row>
    <row r="67" spans="1:11" ht="15" x14ac:dyDescent="0.2">
      <c r="A67" s="341">
        <v>62</v>
      </c>
      <c r="B67" s="125" t="s">
        <v>541</v>
      </c>
      <c r="C67" s="341" t="s">
        <v>342</v>
      </c>
      <c r="D67" s="341" t="s">
        <v>179</v>
      </c>
      <c r="E67" s="346">
        <v>2009</v>
      </c>
      <c r="F67" s="290" t="s">
        <v>352</v>
      </c>
      <c r="G67" s="289" t="s">
        <v>1012</v>
      </c>
      <c r="H67" s="289" t="s">
        <v>1013</v>
      </c>
      <c r="I67" s="347">
        <v>2900000</v>
      </c>
      <c r="J67" s="355"/>
      <c r="K67" s="356"/>
    </row>
    <row r="68" spans="1:11" ht="15" x14ac:dyDescent="0.2">
      <c r="A68" s="341">
        <v>63</v>
      </c>
      <c r="B68" s="125" t="s">
        <v>541</v>
      </c>
      <c r="C68" s="341" t="s">
        <v>342</v>
      </c>
      <c r="D68" s="341" t="s">
        <v>179</v>
      </c>
      <c r="E68" s="346">
        <v>2009</v>
      </c>
      <c r="F68" s="290" t="s">
        <v>353</v>
      </c>
      <c r="G68" s="289" t="s">
        <v>1014</v>
      </c>
      <c r="H68" s="289" t="s">
        <v>1015</v>
      </c>
      <c r="I68" s="347">
        <v>2900000</v>
      </c>
      <c r="J68" s="355"/>
      <c r="K68" s="356"/>
    </row>
    <row r="69" spans="1:11" ht="15" x14ac:dyDescent="0.2">
      <c r="A69" s="341">
        <v>64</v>
      </c>
      <c r="B69" s="125" t="s">
        <v>541</v>
      </c>
      <c r="C69" s="341" t="s">
        <v>342</v>
      </c>
      <c r="D69" s="341" t="s">
        <v>179</v>
      </c>
      <c r="E69" s="346">
        <v>2009</v>
      </c>
      <c r="F69" s="290" t="s">
        <v>354</v>
      </c>
      <c r="G69" s="289" t="s">
        <v>1016</v>
      </c>
      <c r="H69" s="289" t="s">
        <v>1017</v>
      </c>
      <c r="I69" s="347">
        <v>2900000</v>
      </c>
      <c r="J69" s="355"/>
      <c r="K69" s="356"/>
    </row>
    <row r="70" spans="1:11" ht="15" x14ac:dyDescent="0.2">
      <c r="A70" s="341">
        <v>65</v>
      </c>
      <c r="B70" s="125" t="s">
        <v>541</v>
      </c>
      <c r="C70" s="341" t="s">
        <v>342</v>
      </c>
      <c r="D70" s="341" t="s">
        <v>179</v>
      </c>
      <c r="E70" s="346">
        <v>2009</v>
      </c>
      <c r="F70" s="290" t="s">
        <v>355</v>
      </c>
      <c r="G70" s="289" t="s">
        <v>1018</v>
      </c>
      <c r="H70" s="289" t="s">
        <v>1019</v>
      </c>
      <c r="I70" s="347">
        <v>2900000</v>
      </c>
      <c r="J70" s="355"/>
      <c r="K70" s="356"/>
    </row>
    <row r="71" spans="1:11" ht="15" x14ac:dyDescent="0.2">
      <c r="A71" s="341">
        <v>66</v>
      </c>
      <c r="B71" s="125" t="s">
        <v>541</v>
      </c>
      <c r="C71" s="341" t="s">
        <v>342</v>
      </c>
      <c r="D71" s="341" t="s">
        <v>179</v>
      </c>
      <c r="E71" s="346">
        <v>2009</v>
      </c>
      <c r="F71" s="290" t="s">
        <v>356</v>
      </c>
      <c r="G71" s="289" t="s">
        <v>1020</v>
      </c>
      <c r="H71" s="289" t="s">
        <v>1021</v>
      </c>
      <c r="I71" s="347">
        <v>2900000</v>
      </c>
      <c r="J71" s="355"/>
      <c r="K71" s="356"/>
    </row>
    <row r="72" spans="1:11" ht="15" x14ac:dyDescent="0.2">
      <c r="A72" s="341">
        <v>67</v>
      </c>
      <c r="B72" s="125" t="s">
        <v>541</v>
      </c>
      <c r="C72" s="341" t="s">
        <v>342</v>
      </c>
      <c r="D72" s="341" t="s">
        <v>179</v>
      </c>
      <c r="E72" s="346">
        <v>2009</v>
      </c>
      <c r="F72" s="290" t="s">
        <v>357</v>
      </c>
      <c r="G72" s="289" t="s">
        <v>1018</v>
      </c>
      <c r="H72" s="289" t="s">
        <v>1019</v>
      </c>
      <c r="I72" s="347">
        <v>2900000</v>
      </c>
      <c r="J72" s="355"/>
      <c r="K72" s="356"/>
    </row>
    <row r="73" spans="1:11" ht="15" x14ac:dyDescent="0.2">
      <c r="A73" s="341">
        <v>68</v>
      </c>
      <c r="B73" s="125" t="s">
        <v>541</v>
      </c>
      <c r="C73" s="341" t="s">
        <v>342</v>
      </c>
      <c r="D73" s="341" t="s">
        <v>179</v>
      </c>
      <c r="E73" s="346">
        <v>2009</v>
      </c>
      <c r="F73" s="290" t="s">
        <v>358</v>
      </c>
      <c r="G73" s="289" t="s">
        <v>1022</v>
      </c>
      <c r="H73" s="289" t="s">
        <v>1023</v>
      </c>
      <c r="I73" s="347">
        <v>2900000</v>
      </c>
      <c r="J73" s="355"/>
      <c r="K73" s="356"/>
    </row>
    <row r="74" spans="1:11" ht="15" x14ac:dyDescent="0.2">
      <c r="A74" s="341">
        <v>69</v>
      </c>
      <c r="B74" s="125" t="s">
        <v>541</v>
      </c>
      <c r="C74" s="341" t="s">
        <v>342</v>
      </c>
      <c r="D74" s="341" t="s">
        <v>179</v>
      </c>
      <c r="E74" s="346">
        <v>2009</v>
      </c>
      <c r="F74" s="290" t="s">
        <v>359</v>
      </c>
      <c r="G74" s="289" t="s">
        <v>1024</v>
      </c>
      <c r="H74" s="289" t="s">
        <v>1025</v>
      </c>
      <c r="I74" s="347">
        <v>2900000</v>
      </c>
      <c r="J74" s="355"/>
      <c r="K74" s="356"/>
    </row>
    <row r="75" spans="1:11" ht="15" x14ac:dyDescent="0.2">
      <c r="A75" s="341">
        <v>70</v>
      </c>
      <c r="B75" s="125" t="s">
        <v>541</v>
      </c>
      <c r="C75" s="341" t="s">
        <v>342</v>
      </c>
      <c r="D75" s="341" t="s">
        <v>179</v>
      </c>
      <c r="E75" s="346">
        <v>2009</v>
      </c>
      <c r="F75" s="290" t="s">
        <v>360</v>
      </c>
      <c r="G75" s="289" t="s">
        <v>1026</v>
      </c>
      <c r="H75" s="289" t="s">
        <v>1027</v>
      </c>
      <c r="I75" s="347">
        <v>2900000</v>
      </c>
      <c r="J75" s="355"/>
      <c r="K75" s="356"/>
    </row>
    <row r="76" spans="1:11" ht="15" x14ac:dyDescent="0.2">
      <c r="A76" s="341">
        <v>71</v>
      </c>
      <c r="B76" s="125" t="s">
        <v>541</v>
      </c>
      <c r="C76" s="341" t="s">
        <v>342</v>
      </c>
      <c r="D76" s="341" t="s">
        <v>179</v>
      </c>
      <c r="E76" s="346">
        <v>2009</v>
      </c>
      <c r="F76" s="290" t="s">
        <v>361</v>
      </c>
      <c r="G76" s="289" t="s">
        <v>1028</v>
      </c>
      <c r="H76" s="289" t="s">
        <v>1029</v>
      </c>
      <c r="I76" s="347">
        <v>2900000</v>
      </c>
      <c r="J76" s="355"/>
      <c r="K76" s="356"/>
    </row>
    <row r="77" spans="1:11" ht="15" x14ac:dyDescent="0.2">
      <c r="A77" s="341">
        <v>72</v>
      </c>
      <c r="B77" s="125" t="s">
        <v>541</v>
      </c>
      <c r="C77" s="341" t="s">
        <v>342</v>
      </c>
      <c r="D77" s="341" t="s">
        <v>179</v>
      </c>
      <c r="E77" s="346">
        <v>2009</v>
      </c>
      <c r="F77" s="290" t="s">
        <v>362</v>
      </c>
      <c r="G77" s="289" t="s">
        <v>1030</v>
      </c>
      <c r="H77" s="289" t="s">
        <v>1031</v>
      </c>
      <c r="I77" s="347">
        <v>2900000</v>
      </c>
      <c r="J77" s="355"/>
      <c r="K77" s="356"/>
    </row>
    <row r="78" spans="1:11" ht="15" x14ac:dyDescent="0.2">
      <c r="A78" s="341">
        <v>73</v>
      </c>
      <c r="B78" s="125" t="s">
        <v>541</v>
      </c>
      <c r="C78" s="341" t="s">
        <v>342</v>
      </c>
      <c r="D78" s="341" t="s">
        <v>179</v>
      </c>
      <c r="E78" s="346">
        <v>2009</v>
      </c>
      <c r="F78" s="290" t="s">
        <v>363</v>
      </c>
      <c r="G78" s="289" t="s">
        <v>1032</v>
      </c>
      <c r="H78" s="289" t="s">
        <v>1033</v>
      </c>
      <c r="I78" s="347">
        <v>2900000</v>
      </c>
      <c r="J78" s="355"/>
      <c r="K78" s="356"/>
    </row>
    <row r="79" spans="1:11" ht="15" x14ac:dyDescent="0.2">
      <c r="A79" s="341">
        <v>74</v>
      </c>
      <c r="B79" s="125" t="s">
        <v>541</v>
      </c>
      <c r="C79" s="341" t="s">
        <v>342</v>
      </c>
      <c r="D79" s="341" t="s">
        <v>179</v>
      </c>
      <c r="E79" s="346">
        <v>2009</v>
      </c>
      <c r="F79" s="290" t="s">
        <v>364</v>
      </c>
      <c r="G79" s="289" t="s">
        <v>1034</v>
      </c>
      <c r="H79" s="289" t="s">
        <v>1035</v>
      </c>
      <c r="I79" s="347">
        <v>2900000</v>
      </c>
      <c r="J79" s="355"/>
      <c r="K79" s="356"/>
    </row>
    <row r="80" spans="1:11" ht="15" x14ac:dyDescent="0.2">
      <c r="A80" s="341">
        <v>75</v>
      </c>
      <c r="B80" s="125" t="s">
        <v>541</v>
      </c>
      <c r="C80" s="341" t="s">
        <v>342</v>
      </c>
      <c r="D80" s="341" t="s">
        <v>179</v>
      </c>
      <c r="E80" s="346">
        <v>2009</v>
      </c>
      <c r="F80" s="290" t="s">
        <v>365</v>
      </c>
      <c r="G80" s="289" t="s">
        <v>1036</v>
      </c>
      <c r="H80" s="289" t="s">
        <v>1037</v>
      </c>
      <c r="I80" s="347">
        <v>2900000</v>
      </c>
      <c r="J80" s="355"/>
      <c r="K80" s="356"/>
    </row>
    <row r="81" spans="1:11" ht="15" x14ac:dyDescent="0.2">
      <c r="A81" s="341">
        <v>76</v>
      </c>
      <c r="B81" s="125" t="s">
        <v>541</v>
      </c>
      <c r="C81" s="341" t="s">
        <v>342</v>
      </c>
      <c r="D81" s="341" t="s">
        <v>179</v>
      </c>
      <c r="E81" s="346">
        <v>2009</v>
      </c>
      <c r="F81" s="290" t="s">
        <v>366</v>
      </c>
      <c r="G81" s="289" t="s">
        <v>1038</v>
      </c>
      <c r="H81" s="289" t="s">
        <v>1039</v>
      </c>
      <c r="I81" s="347">
        <v>2900000</v>
      </c>
      <c r="J81" s="355"/>
      <c r="K81" s="356"/>
    </row>
    <row r="82" spans="1:11" ht="15" x14ac:dyDescent="0.2">
      <c r="A82" s="341">
        <v>77</v>
      </c>
      <c r="B82" s="125" t="s">
        <v>541</v>
      </c>
      <c r="C82" s="341" t="s">
        <v>342</v>
      </c>
      <c r="D82" s="341" t="s">
        <v>179</v>
      </c>
      <c r="E82" s="346">
        <v>2009</v>
      </c>
      <c r="F82" s="290" t="s">
        <v>367</v>
      </c>
      <c r="G82" s="289" t="s">
        <v>1040</v>
      </c>
      <c r="H82" s="289" t="s">
        <v>1041</v>
      </c>
      <c r="I82" s="347">
        <v>2900000</v>
      </c>
      <c r="J82" s="355"/>
      <c r="K82" s="356"/>
    </row>
    <row r="83" spans="1:11" ht="15" x14ac:dyDescent="0.2">
      <c r="A83" s="341">
        <v>78</v>
      </c>
      <c r="B83" s="125" t="s">
        <v>541</v>
      </c>
      <c r="C83" s="341" t="s">
        <v>342</v>
      </c>
      <c r="D83" s="341" t="s">
        <v>179</v>
      </c>
      <c r="E83" s="346">
        <v>2009</v>
      </c>
      <c r="F83" s="290" t="s">
        <v>368</v>
      </c>
      <c r="G83" s="289" t="s">
        <v>1042</v>
      </c>
      <c r="H83" s="289" t="s">
        <v>1043</v>
      </c>
      <c r="I83" s="347">
        <v>2900000</v>
      </c>
      <c r="J83" s="355"/>
      <c r="K83" s="356"/>
    </row>
    <row r="84" spans="1:11" ht="15" x14ac:dyDescent="0.2">
      <c r="A84" s="341">
        <v>79</v>
      </c>
      <c r="B84" s="125" t="s">
        <v>541</v>
      </c>
      <c r="C84" s="341" t="s">
        <v>342</v>
      </c>
      <c r="D84" s="341" t="s">
        <v>179</v>
      </c>
      <c r="E84" s="346">
        <v>2009</v>
      </c>
      <c r="F84" s="290" t="s">
        <v>369</v>
      </c>
      <c r="G84" s="289" t="s">
        <v>1044</v>
      </c>
      <c r="H84" s="289" t="s">
        <v>1045</v>
      </c>
      <c r="I84" s="347">
        <v>2900000</v>
      </c>
      <c r="J84" s="355"/>
      <c r="K84" s="356"/>
    </row>
    <row r="85" spans="1:11" ht="15" x14ac:dyDescent="0.2">
      <c r="A85" s="341">
        <v>80</v>
      </c>
      <c r="B85" s="125" t="s">
        <v>541</v>
      </c>
      <c r="C85" s="341" t="s">
        <v>342</v>
      </c>
      <c r="D85" s="341" t="s">
        <v>179</v>
      </c>
      <c r="E85" s="346">
        <v>2009</v>
      </c>
      <c r="F85" s="290" t="s">
        <v>370</v>
      </c>
      <c r="G85" s="289" t="s">
        <v>1046</v>
      </c>
      <c r="H85" s="289" t="s">
        <v>1047</v>
      </c>
      <c r="I85" s="347">
        <v>2900000</v>
      </c>
      <c r="J85" s="355"/>
      <c r="K85" s="356"/>
    </row>
    <row r="86" spans="1:11" ht="15" x14ac:dyDescent="0.2">
      <c r="A86" s="341">
        <v>81</v>
      </c>
      <c r="B86" s="125" t="s">
        <v>541</v>
      </c>
      <c r="C86" s="341" t="s">
        <v>342</v>
      </c>
      <c r="D86" s="341" t="s">
        <v>179</v>
      </c>
      <c r="E86" s="346">
        <v>2009</v>
      </c>
      <c r="F86" s="290" t="s">
        <v>371</v>
      </c>
      <c r="G86" s="289" t="s">
        <v>1048</v>
      </c>
      <c r="H86" s="289" t="s">
        <v>1049</v>
      </c>
      <c r="I86" s="347">
        <v>2900000</v>
      </c>
      <c r="J86" s="355"/>
      <c r="K86" s="356"/>
    </row>
    <row r="87" spans="1:11" ht="15" x14ac:dyDescent="0.2">
      <c r="A87" s="341">
        <v>82</v>
      </c>
      <c r="B87" s="125" t="s">
        <v>541</v>
      </c>
      <c r="C87" s="341" t="s">
        <v>342</v>
      </c>
      <c r="D87" s="341" t="s">
        <v>179</v>
      </c>
      <c r="E87" s="346">
        <v>2009</v>
      </c>
      <c r="F87" s="290" t="s">
        <v>372</v>
      </c>
      <c r="G87" s="289" t="s">
        <v>1050</v>
      </c>
      <c r="H87" s="289" t="s">
        <v>1051</v>
      </c>
      <c r="I87" s="347">
        <v>2900000</v>
      </c>
      <c r="J87" s="355"/>
      <c r="K87" s="356"/>
    </row>
    <row r="88" spans="1:11" ht="15" x14ac:dyDescent="0.2">
      <c r="A88" s="341">
        <v>83</v>
      </c>
      <c r="B88" s="125" t="s">
        <v>541</v>
      </c>
      <c r="C88" s="341" t="s">
        <v>342</v>
      </c>
      <c r="D88" s="341" t="s">
        <v>179</v>
      </c>
      <c r="E88" s="346">
        <v>2009</v>
      </c>
      <c r="F88" s="290" t="s">
        <v>373</v>
      </c>
      <c r="G88" s="289" t="s">
        <v>1052</v>
      </c>
      <c r="H88" s="289" t="s">
        <v>1053</v>
      </c>
      <c r="I88" s="347">
        <v>2900000</v>
      </c>
      <c r="J88" s="355"/>
      <c r="K88" s="356"/>
    </row>
    <row r="89" spans="1:11" ht="15" x14ac:dyDescent="0.2">
      <c r="A89" s="341">
        <v>84</v>
      </c>
      <c r="B89" s="125" t="s">
        <v>541</v>
      </c>
      <c r="C89" s="341" t="s">
        <v>342</v>
      </c>
      <c r="D89" s="341" t="s">
        <v>179</v>
      </c>
      <c r="E89" s="346">
        <v>2009</v>
      </c>
      <c r="F89" s="290" t="s">
        <v>374</v>
      </c>
      <c r="G89" s="289" t="s">
        <v>1054</v>
      </c>
      <c r="H89" s="289" t="s">
        <v>1055</v>
      </c>
      <c r="I89" s="347">
        <v>2900000</v>
      </c>
      <c r="J89" s="355"/>
      <c r="K89" s="356"/>
    </row>
    <row r="90" spans="1:11" ht="15" x14ac:dyDescent="0.2">
      <c r="A90" s="341">
        <v>85</v>
      </c>
      <c r="B90" s="125" t="s">
        <v>541</v>
      </c>
      <c r="C90" s="341" t="s">
        <v>342</v>
      </c>
      <c r="D90" s="341" t="s">
        <v>179</v>
      </c>
      <c r="E90" s="346">
        <v>2009</v>
      </c>
      <c r="F90" s="290" t="s">
        <v>375</v>
      </c>
      <c r="G90" s="289" t="s">
        <v>1056</v>
      </c>
      <c r="H90" s="289" t="s">
        <v>1057</v>
      </c>
      <c r="I90" s="347">
        <v>2900000</v>
      </c>
      <c r="J90" s="355"/>
      <c r="K90" s="356"/>
    </row>
    <row r="91" spans="1:11" ht="15" x14ac:dyDescent="0.2">
      <c r="A91" s="341">
        <v>86</v>
      </c>
      <c r="B91" s="125" t="s">
        <v>541</v>
      </c>
      <c r="C91" s="341" t="s">
        <v>342</v>
      </c>
      <c r="D91" s="341" t="s">
        <v>179</v>
      </c>
      <c r="E91" s="346">
        <v>2009</v>
      </c>
      <c r="F91" s="290" t="s">
        <v>376</v>
      </c>
      <c r="G91" s="289" t="s">
        <v>1058</v>
      </c>
      <c r="H91" s="289" t="s">
        <v>1059</v>
      </c>
      <c r="I91" s="347">
        <v>2900000</v>
      </c>
      <c r="J91" s="355"/>
      <c r="K91" s="356"/>
    </row>
    <row r="92" spans="1:11" ht="15" x14ac:dyDescent="0.2">
      <c r="A92" s="341">
        <v>87</v>
      </c>
      <c r="B92" s="125" t="s">
        <v>541</v>
      </c>
      <c r="C92" s="341" t="s">
        <v>342</v>
      </c>
      <c r="D92" s="341" t="s">
        <v>179</v>
      </c>
      <c r="E92" s="346">
        <v>2009</v>
      </c>
      <c r="F92" s="290" t="s">
        <v>377</v>
      </c>
      <c r="G92" s="289" t="s">
        <v>1060</v>
      </c>
      <c r="H92" s="289" t="s">
        <v>1061</v>
      </c>
      <c r="I92" s="347">
        <v>2900000</v>
      </c>
      <c r="J92" s="355"/>
      <c r="K92" s="356"/>
    </row>
    <row r="93" spans="1:11" ht="15" x14ac:dyDescent="0.2">
      <c r="A93" s="341">
        <v>88</v>
      </c>
      <c r="B93" s="125" t="s">
        <v>541</v>
      </c>
      <c r="C93" s="341" t="s">
        <v>342</v>
      </c>
      <c r="D93" s="341" t="s">
        <v>179</v>
      </c>
      <c r="E93" s="346">
        <v>2009</v>
      </c>
      <c r="F93" s="290" t="s">
        <v>378</v>
      </c>
      <c r="G93" s="289" t="s">
        <v>1062</v>
      </c>
      <c r="H93" s="289" t="s">
        <v>1063</v>
      </c>
      <c r="I93" s="347">
        <v>2900000</v>
      </c>
      <c r="J93" s="355"/>
      <c r="K93" s="356"/>
    </row>
    <row r="94" spans="1:11" ht="15" x14ac:dyDescent="0.2">
      <c r="A94" s="341">
        <v>89</v>
      </c>
      <c r="B94" s="125" t="s">
        <v>541</v>
      </c>
      <c r="C94" s="341" t="s">
        <v>342</v>
      </c>
      <c r="D94" s="341" t="s">
        <v>179</v>
      </c>
      <c r="E94" s="346">
        <v>2009</v>
      </c>
      <c r="F94" s="290" t="s">
        <v>379</v>
      </c>
      <c r="G94" s="289" t="s">
        <v>1064</v>
      </c>
      <c r="H94" s="289" t="s">
        <v>1065</v>
      </c>
      <c r="I94" s="347">
        <v>2900000</v>
      </c>
      <c r="J94" s="355"/>
      <c r="K94" s="356"/>
    </row>
    <row r="95" spans="1:11" ht="15" x14ac:dyDescent="0.2">
      <c r="A95" s="341">
        <v>90</v>
      </c>
      <c r="B95" s="125" t="s">
        <v>541</v>
      </c>
      <c r="C95" s="341" t="s">
        <v>342</v>
      </c>
      <c r="D95" s="341" t="s">
        <v>179</v>
      </c>
      <c r="E95" s="346">
        <v>2009</v>
      </c>
      <c r="F95" s="290" t="s">
        <v>380</v>
      </c>
      <c r="G95" s="289" t="s">
        <v>1066</v>
      </c>
      <c r="H95" s="289" t="s">
        <v>1067</v>
      </c>
      <c r="I95" s="347">
        <v>2900000</v>
      </c>
      <c r="J95" s="355"/>
      <c r="K95" s="356"/>
    </row>
    <row r="96" spans="1:11" ht="15" x14ac:dyDescent="0.2">
      <c r="A96" s="341">
        <v>91</v>
      </c>
      <c r="B96" s="125" t="s">
        <v>541</v>
      </c>
      <c r="C96" s="341" t="s">
        <v>342</v>
      </c>
      <c r="D96" s="341" t="s">
        <v>179</v>
      </c>
      <c r="E96" s="346">
        <v>2009</v>
      </c>
      <c r="F96" s="290" t="s">
        <v>381</v>
      </c>
      <c r="G96" s="289" t="s">
        <v>1068</v>
      </c>
      <c r="H96" s="289" t="s">
        <v>1069</v>
      </c>
      <c r="I96" s="347">
        <v>2900000</v>
      </c>
      <c r="J96" s="355"/>
      <c r="K96" s="356"/>
    </row>
    <row r="97" spans="1:11" ht="15" x14ac:dyDescent="0.2">
      <c r="A97" s="341">
        <v>92</v>
      </c>
      <c r="B97" s="125" t="s">
        <v>541</v>
      </c>
      <c r="C97" s="341" t="s">
        <v>342</v>
      </c>
      <c r="D97" s="341" t="s">
        <v>179</v>
      </c>
      <c r="E97" s="346">
        <v>2009</v>
      </c>
      <c r="F97" s="290" t="s">
        <v>382</v>
      </c>
      <c r="G97" s="289" t="s">
        <v>1070</v>
      </c>
      <c r="H97" s="289" t="s">
        <v>1071</v>
      </c>
      <c r="I97" s="347">
        <v>2900000</v>
      </c>
      <c r="J97" s="355"/>
      <c r="K97" s="356"/>
    </row>
    <row r="98" spans="1:11" ht="15" x14ac:dyDescent="0.2">
      <c r="A98" s="341">
        <v>93</v>
      </c>
      <c r="B98" s="125" t="s">
        <v>541</v>
      </c>
      <c r="C98" s="341" t="s">
        <v>342</v>
      </c>
      <c r="D98" s="341" t="s">
        <v>179</v>
      </c>
      <c r="E98" s="346">
        <v>2009</v>
      </c>
      <c r="F98" s="290" t="s">
        <v>383</v>
      </c>
      <c r="G98" s="289" t="s">
        <v>1072</v>
      </c>
      <c r="H98" s="289" t="s">
        <v>1073</v>
      </c>
      <c r="I98" s="347">
        <v>2900000</v>
      </c>
      <c r="J98" s="355"/>
      <c r="K98" s="356"/>
    </row>
    <row r="99" spans="1:11" ht="15" x14ac:dyDescent="0.2">
      <c r="A99" s="341">
        <v>94</v>
      </c>
      <c r="B99" s="125" t="s">
        <v>541</v>
      </c>
      <c r="C99" s="341" t="s">
        <v>342</v>
      </c>
      <c r="D99" s="341" t="s">
        <v>179</v>
      </c>
      <c r="E99" s="346">
        <v>2009</v>
      </c>
      <c r="F99" s="290" t="s">
        <v>384</v>
      </c>
      <c r="G99" s="289" t="s">
        <v>1074</v>
      </c>
      <c r="H99" s="289" t="s">
        <v>1075</v>
      </c>
      <c r="I99" s="347">
        <v>2900000</v>
      </c>
      <c r="J99" s="355"/>
      <c r="K99" s="356"/>
    </row>
    <row r="100" spans="1:11" ht="15" x14ac:dyDescent="0.2">
      <c r="A100" s="341">
        <v>95</v>
      </c>
      <c r="B100" s="125" t="s">
        <v>541</v>
      </c>
      <c r="C100" s="341" t="s">
        <v>342</v>
      </c>
      <c r="D100" s="341" t="s">
        <v>179</v>
      </c>
      <c r="E100" s="346">
        <v>2009</v>
      </c>
      <c r="F100" s="290" t="s">
        <v>385</v>
      </c>
      <c r="G100" s="289" t="s">
        <v>1076</v>
      </c>
      <c r="H100" s="289" t="s">
        <v>1077</v>
      </c>
      <c r="I100" s="347">
        <v>2900000</v>
      </c>
      <c r="J100" s="355"/>
      <c r="K100" s="356"/>
    </row>
    <row r="101" spans="1:11" ht="15" x14ac:dyDescent="0.2">
      <c r="A101" s="341">
        <v>96</v>
      </c>
      <c r="B101" s="125" t="s">
        <v>541</v>
      </c>
      <c r="C101" s="341" t="s">
        <v>342</v>
      </c>
      <c r="D101" s="341" t="s">
        <v>179</v>
      </c>
      <c r="E101" s="346">
        <v>2009</v>
      </c>
      <c r="F101" s="290" t="s">
        <v>386</v>
      </c>
      <c r="G101" s="289" t="s">
        <v>1078</v>
      </c>
      <c r="H101" s="289" t="s">
        <v>1079</v>
      </c>
      <c r="I101" s="347">
        <v>2900000</v>
      </c>
      <c r="J101" s="355"/>
      <c r="K101" s="356"/>
    </row>
    <row r="102" spans="1:11" ht="15" x14ac:dyDescent="0.2">
      <c r="A102" s="341">
        <v>97</v>
      </c>
      <c r="B102" s="125" t="s">
        <v>541</v>
      </c>
      <c r="C102" s="341" t="s">
        <v>342</v>
      </c>
      <c r="D102" s="341" t="s">
        <v>179</v>
      </c>
      <c r="E102" s="346">
        <v>2009</v>
      </c>
      <c r="F102" s="290" t="s">
        <v>387</v>
      </c>
      <c r="G102" s="289" t="s">
        <v>1080</v>
      </c>
      <c r="H102" s="289" t="s">
        <v>1081</v>
      </c>
      <c r="I102" s="347">
        <v>2900000</v>
      </c>
      <c r="J102" s="355"/>
      <c r="K102" s="356"/>
    </row>
    <row r="103" spans="1:11" ht="15" x14ac:dyDescent="0.2">
      <c r="A103" s="341">
        <v>98</v>
      </c>
      <c r="B103" s="125" t="s">
        <v>541</v>
      </c>
      <c r="C103" s="341" t="s">
        <v>342</v>
      </c>
      <c r="D103" s="341" t="s">
        <v>179</v>
      </c>
      <c r="E103" s="346">
        <v>2009</v>
      </c>
      <c r="F103" s="290" t="s">
        <v>388</v>
      </c>
      <c r="G103" s="289" t="s">
        <v>1082</v>
      </c>
      <c r="H103" s="289" t="s">
        <v>1083</v>
      </c>
      <c r="I103" s="347">
        <v>2900000</v>
      </c>
      <c r="J103" s="355"/>
      <c r="K103" s="356"/>
    </row>
    <row r="104" spans="1:11" ht="15" x14ac:dyDescent="0.2">
      <c r="A104" s="341">
        <v>99</v>
      </c>
      <c r="B104" s="125" t="s">
        <v>541</v>
      </c>
      <c r="C104" s="341" t="s">
        <v>342</v>
      </c>
      <c r="D104" s="341" t="s">
        <v>179</v>
      </c>
      <c r="E104" s="346">
        <v>2009</v>
      </c>
      <c r="F104" s="290" t="s">
        <v>389</v>
      </c>
      <c r="G104" s="289" t="s">
        <v>1084</v>
      </c>
      <c r="H104" s="289" t="s">
        <v>1085</v>
      </c>
      <c r="I104" s="347">
        <v>2900000</v>
      </c>
      <c r="J104" s="355"/>
      <c r="K104" s="356"/>
    </row>
    <row r="105" spans="1:11" ht="15" x14ac:dyDescent="0.2">
      <c r="A105" s="341">
        <v>100</v>
      </c>
      <c r="B105" s="125" t="s">
        <v>541</v>
      </c>
      <c r="C105" s="341" t="s">
        <v>342</v>
      </c>
      <c r="D105" s="341" t="s">
        <v>179</v>
      </c>
      <c r="E105" s="346">
        <v>2009</v>
      </c>
      <c r="F105" s="290" t="s">
        <v>390</v>
      </c>
      <c r="G105" s="289" t="s">
        <v>1086</v>
      </c>
      <c r="H105" s="289" t="s">
        <v>1087</v>
      </c>
      <c r="I105" s="347">
        <v>2900000</v>
      </c>
      <c r="J105" s="355"/>
      <c r="K105" s="356"/>
    </row>
    <row r="106" spans="1:11" ht="15" x14ac:dyDescent="0.2">
      <c r="A106" s="341">
        <v>101</v>
      </c>
      <c r="B106" s="125" t="s">
        <v>541</v>
      </c>
      <c r="C106" s="341" t="s">
        <v>342</v>
      </c>
      <c r="D106" s="341" t="s">
        <v>179</v>
      </c>
      <c r="E106" s="346">
        <v>2009</v>
      </c>
      <c r="F106" s="290" t="s">
        <v>391</v>
      </c>
      <c r="G106" s="289" t="s">
        <v>1088</v>
      </c>
      <c r="H106" s="289" t="s">
        <v>1089</v>
      </c>
      <c r="I106" s="347">
        <v>2900000</v>
      </c>
      <c r="J106" s="355"/>
      <c r="K106" s="356"/>
    </row>
    <row r="107" spans="1:11" ht="15" x14ac:dyDescent="0.2">
      <c r="A107" s="341">
        <v>102</v>
      </c>
      <c r="B107" s="125" t="s">
        <v>541</v>
      </c>
      <c r="C107" s="341" t="s">
        <v>342</v>
      </c>
      <c r="D107" s="341" t="s">
        <v>179</v>
      </c>
      <c r="E107" s="346">
        <v>2009</v>
      </c>
      <c r="F107" s="290" t="s">
        <v>392</v>
      </c>
      <c r="G107" s="289" t="s">
        <v>1090</v>
      </c>
      <c r="H107" s="289" t="s">
        <v>1091</v>
      </c>
      <c r="I107" s="347">
        <v>2900000</v>
      </c>
      <c r="J107" s="355"/>
      <c r="K107" s="356"/>
    </row>
    <row r="108" spans="1:11" ht="15" x14ac:dyDescent="0.2">
      <c r="A108" s="341">
        <v>103</v>
      </c>
      <c r="B108" s="125" t="s">
        <v>541</v>
      </c>
      <c r="C108" s="341" t="s">
        <v>342</v>
      </c>
      <c r="D108" s="341" t="s">
        <v>179</v>
      </c>
      <c r="E108" s="346">
        <v>2009</v>
      </c>
      <c r="F108" s="290" t="s">
        <v>393</v>
      </c>
      <c r="G108" s="289" t="s">
        <v>1092</v>
      </c>
      <c r="H108" s="289" t="s">
        <v>1093</v>
      </c>
      <c r="I108" s="347">
        <v>2900000</v>
      </c>
      <c r="J108" s="355"/>
      <c r="K108" s="356"/>
    </row>
    <row r="109" spans="1:11" ht="15" x14ac:dyDescent="0.2">
      <c r="A109" s="341">
        <v>104</v>
      </c>
      <c r="B109" s="125" t="s">
        <v>541</v>
      </c>
      <c r="C109" s="341" t="s">
        <v>342</v>
      </c>
      <c r="D109" s="341" t="s">
        <v>179</v>
      </c>
      <c r="E109" s="346">
        <v>2009</v>
      </c>
      <c r="F109" s="290" t="s">
        <v>394</v>
      </c>
      <c r="G109" s="289" t="s">
        <v>1094</v>
      </c>
      <c r="H109" s="289" t="s">
        <v>1095</v>
      </c>
      <c r="I109" s="347">
        <v>2900000</v>
      </c>
      <c r="J109" s="355"/>
      <c r="K109" s="356"/>
    </row>
    <row r="110" spans="1:11" ht="15" x14ac:dyDescent="0.2">
      <c r="A110" s="341">
        <v>105</v>
      </c>
      <c r="B110" s="125" t="s">
        <v>541</v>
      </c>
      <c r="C110" s="341" t="s">
        <v>342</v>
      </c>
      <c r="D110" s="341" t="s">
        <v>179</v>
      </c>
      <c r="E110" s="346">
        <v>2009</v>
      </c>
      <c r="F110" s="290" t="s">
        <v>395</v>
      </c>
      <c r="G110" s="289" t="s">
        <v>1096</v>
      </c>
      <c r="H110" s="289" t="s">
        <v>1097</v>
      </c>
      <c r="I110" s="347">
        <v>2900000</v>
      </c>
      <c r="J110" s="355"/>
      <c r="K110" s="356"/>
    </row>
    <row r="111" spans="1:11" ht="15" x14ac:dyDescent="0.2">
      <c r="A111" s="341">
        <v>106</v>
      </c>
      <c r="B111" s="125" t="s">
        <v>541</v>
      </c>
      <c r="C111" s="341" t="s">
        <v>342</v>
      </c>
      <c r="D111" s="341" t="s">
        <v>179</v>
      </c>
      <c r="E111" s="346">
        <v>2009</v>
      </c>
      <c r="F111" s="290" t="s">
        <v>396</v>
      </c>
      <c r="G111" s="289" t="s">
        <v>1098</v>
      </c>
      <c r="H111" s="289" t="s">
        <v>1099</v>
      </c>
      <c r="I111" s="347">
        <v>2900000</v>
      </c>
      <c r="J111" s="355"/>
      <c r="K111" s="356"/>
    </row>
    <row r="112" spans="1:11" ht="15" x14ac:dyDescent="0.2">
      <c r="A112" s="341">
        <v>107</v>
      </c>
      <c r="B112" s="125" t="s">
        <v>541</v>
      </c>
      <c r="C112" s="341" t="s">
        <v>342</v>
      </c>
      <c r="D112" s="341" t="s">
        <v>179</v>
      </c>
      <c r="E112" s="346">
        <v>2009</v>
      </c>
      <c r="F112" s="290" t="s">
        <v>397</v>
      </c>
      <c r="G112" s="289" t="s">
        <v>1100</v>
      </c>
      <c r="H112" s="289" t="s">
        <v>1101</v>
      </c>
      <c r="I112" s="347">
        <v>2900000</v>
      </c>
      <c r="J112" s="355"/>
      <c r="K112" s="356"/>
    </row>
    <row r="113" spans="1:11" ht="15" x14ac:dyDescent="0.2">
      <c r="A113" s="341">
        <v>108</v>
      </c>
      <c r="B113" s="125" t="s">
        <v>541</v>
      </c>
      <c r="C113" s="341" t="s">
        <v>342</v>
      </c>
      <c r="D113" s="341" t="s">
        <v>179</v>
      </c>
      <c r="E113" s="346">
        <v>2009</v>
      </c>
      <c r="F113" s="290" t="s">
        <v>398</v>
      </c>
      <c r="G113" s="289" t="s">
        <v>1102</v>
      </c>
      <c r="H113" s="289" t="s">
        <v>1103</v>
      </c>
      <c r="I113" s="347">
        <v>2900000</v>
      </c>
      <c r="J113" s="355"/>
      <c r="K113" s="356"/>
    </row>
    <row r="114" spans="1:11" ht="15" x14ac:dyDescent="0.2">
      <c r="A114" s="341">
        <v>109</v>
      </c>
      <c r="B114" s="125" t="s">
        <v>541</v>
      </c>
      <c r="C114" s="341" t="s">
        <v>342</v>
      </c>
      <c r="D114" s="341" t="s">
        <v>179</v>
      </c>
      <c r="E114" s="346">
        <v>2009</v>
      </c>
      <c r="F114" s="290" t="s">
        <v>399</v>
      </c>
      <c r="G114" s="289" t="s">
        <v>1104</v>
      </c>
      <c r="H114" s="289" t="s">
        <v>1105</v>
      </c>
      <c r="I114" s="347">
        <v>2900000</v>
      </c>
      <c r="J114" s="355"/>
      <c r="K114" s="356"/>
    </row>
    <row r="115" spans="1:11" ht="15" x14ac:dyDescent="0.2">
      <c r="A115" s="341">
        <v>110</v>
      </c>
      <c r="B115" s="125" t="s">
        <v>541</v>
      </c>
      <c r="C115" s="341" t="s">
        <v>342</v>
      </c>
      <c r="D115" s="341" t="s">
        <v>179</v>
      </c>
      <c r="E115" s="346">
        <v>2009</v>
      </c>
      <c r="F115" s="290" t="s">
        <v>400</v>
      </c>
      <c r="G115" s="289" t="s">
        <v>1106</v>
      </c>
      <c r="H115" s="289" t="s">
        <v>1107</v>
      </c>
      <c r="I115" s="347">
        <v>2900000</v>
      </c>
      <c r="J115" s="355"/>
      <c r="K115" s="356"/>
    </row>
    <row r="116" spans="1:11" ht="15" x14ac:dyDescent="0.2">
      <c r="A116" s="341">
        <v>111</v>
      </c>
      <c r="B116" s="125" t="s">
        <v>541</v>
      </c>
      <c r="C116" s="341" t="s">
        <v>342</v>
      </c>
      <c r="D116" s="341" t="s">
        <v>179</v>
      </c>
      <c r="E116" s="346">
        <v>2009</v>
      </c>
      <c r="F116" s="290" t="s">
        <v>401</v>
      </c>
      <c r="G116" s="289" t="s">
        <v>1108</v>
      </c>
      <c r="H116" s="289" t="s">
        <v>1109</v>
      </c>
      <c r="I116" s="347">
        <v>2900000</v>
      </c>
      <c r="J116" s="355"/>
      <c r="K116" s="356"/>
    </row>
    <row r="117" spans="1:11" ht="15" x14ac:dyDescent="0.2">
      <c r="A117" s="341">
        <v>112</v>
      </c>
      <c r="B117" s="125" t="s">
        <v>541</v>
      </c>
      <c r="C117" s="341" t="s">
        <v>342</v>
      </c>
      <c r="D117" s="341" t="s">
        <v>179</v>
      </c>
      <c r="E117" s="346">
        <v>2009</v>
      </c>
      <c r="F117" s="290" t="s">
        <v>402</v>
      </c>
      <c r="G117" s="289" t="s">
        <v>1110</v>
      </c>
      <c r="H117" s="289" t="s">
        <v>1111</v>
      </c>
      <c r="I117" s="347">
        <v>2900000</v>
      </c>
      <c r="J117" s="355"/>
      <c r="K117" s="356"/>
    </row>
    <row r="118" spans="1:11" ht="15" x14ac:dyDescent="0.2">
      <c r="A118" s="341">
        <v>113</v>
      </c>
      <c r="B118" s="348" t="s">
        <v>528</v>
      </c>
      <c r="C118" s="341" t="s">
        <v>227</v>
      </c>
      <c r="D118" s="341" t="s">
        <v>179</v>
      </c>
      <c r="E118" s="346">
        <v>2012</v>
      </c>
      <c r="F118" s="290" t="s">
        <v>403</v>
      </c>
      <c r="G118" s="289" t="s">
        <v>1112</v>
      </c>
      <c r="H118" s="289" t="s">
        <v>1113</v>
      </c>
      <c r="I118" s="347">
        <v>8900000</v>
      </c>
      <c r="J118" s="355"/>
      <c r="K118" s="356"/>
    </row>
    <row r="119" spans="1:11" ht="15" x14ac:dyDescent="0.2">
      <c r="A119" s="341">
        <v>114</v>
      </c>
      <c r="B119" s="348" t="s">
        <v>528</v>
      </c>
      <c r="C119" s="341" t="s">
        <v>227</v>
      </c>
      <c r="D119" s="341" t="s">
        <v>179</v>
      </c>
      <c r="E119" s="346">
        <v>2012</v>
      </c>
      <c r="F119" s="290" t="s">
        <v>404</v>
      </c>
      <c r="G119" s="289" t="s">
        <v>1114</v>
      </c>
      <c r="H119" s="289" t="s">
        <v>1115</v>
      </c>
      <c r="I119" s="347">
        <v>8900000</v>
      </c>
      <c r="J119" s="355"/>
      <c r="K119" s="356"/>
    </row>
    <row r="120" spans="1:11" ht="15" x14ac:dyDescent="0.2">
      <c r="A120" s="341">
        <v>115</v>
      </c>
      <c r="B120" s="348" t="s">
        <v>528</v>
      </c>
      <c r="C120" s="341" t="s">
        <v>227</v>
      </c>
      <c r="D120" s="341" t="s">
        <v>179</v>
      </c>
      <c r="E120" s="346">
        <v>2012</v>
      </c>
      <c r="F120" s="290" t="s">
        <v>405</v>
      </c>
      <c r="G120" s="289" t="s">
        <v>1116</v>
      </c>
      <c r="H120" s="289" t="s">
        <v>1117</v>
      </c>
      <c r="I120" s="347">
        <v>8900000</v>
      </c>
      <c r="J120" s="355"/>
      <c r="K120" s="356"/>
    </row>
    <row r="121" spans="1:11" ht="15" x14ac:dyDescent="0.2">
      <c r="A121" s="341">
        <v>116</v>
      </c>
      <c r="B121" s="348" t="s">
        <v>528</v>
      </c>
      <c r="C121" s="341" t="s">
        <v>227</v>
      </c>
      <c r="D121" s="341" t="s">
        <v>179</v>
      </c>
      <c r="E121" s="346">
        <v>2012</v>
      </c>
      <c r="F121" s="290" t="s">
        <v>406</v>
      </c>
      <c r="G121" s="289" t="s">
        <v>1118</v>
      </c>
      <c r="H121" s="289" t="s">
        <v>1119</v>
      </c>
      <c r="I121" s="347">
        <v>8900000</v>
      </c>
      <c r="J121" s="355"/>
      <c r="K121" s="356"/>
    </row>
    <row r="122" spans="1:11" ht="15" x14ac:dyDescent="0.2">
      <c r="A122" s="341">
        <v>117</v>
      </c>
      <c r="B122" s="348" t="s">
        <v>528</v>
      </c>
      <c r="C122" s="341" t="s">
        <v>227</v>
      </c>
      <c r="D122" s="341" t="s">
        <v>179</v>
      </c>
      <c r="E122" s="346">
        <v>2012</v>
      </c>
      <c r="F122" s="290" t="s">
        <v>407</v>
      </c>
      <c r="G122" s="289" t="s">
        <v>1120</v>
      </c>
      <c r="H122" s="289" t="s">
        <v>1121</v>
      </c>
      <c r="I122" s="347">
        <v>8900000</v>
      </c>
      <c r="J122" s="355"/>
      <c r="K122" s="356"/>
    </row>
    <row r="123" spans="1:11" ht="15" x14ac:dyDescent="0.2">
      <c r="A123" s="341">
        <v>118</v>
      </c>
      <c r="B123" s="348" t="s">
        <v>528</v>
      </c>
      <c r="C123" s="341" t="s">
        <v>227</v>
      </c>
      <c r="D123" s="341" t="s">
        <v>179</v>
      </c>
      <c r="E123" s="346">
        <v>2012</v>
      </c>
      <c r="F123" s="290" t="s">
        <v>408</v>
      </c>
      <c r="G123" s="289" t="s">
        <v>1122</v>
      </c>
      <c r="H123" s="289" t="s">
        <v>1123</v>
      </c>
      <c r="I123" s="347">
        <v>8900000</v>
      </c>
      <c r="J123" s="355"/>
      <c r="K123" s="356"/>
    </row>
    <row r="124" spans="1:11" ht="15" x14ac:dyDescent="0.2">
      <c r="A124" s="341">
        <v>119</v>
      </c>
      <c r="B124" s="348" t="s">
        <v>528</v>
      </c>
      <c r="C124" s="341" t="s">
        <v>227</v>
      </c>
      <c r="D124" s="341" t="s">
        <v>179</v>
      </c>
      <c r="E124" s="346">
        <v>2012</v>
      </c>
      <c r="F124" s="290" t="s">
        <v>409</v>
      </c>
      <c r="G124" s="289" t="s">
        <v>1124</v>
      </c>
      <c r="H124" s="289" t="s">
        <v>1125</v>
      </c>
      <c r="I124" s="347">
        <v>8900000</v>
      </c>
      <c r="J124" s="355"/>
      <c r="K124" s="356"/>
    </row>
    <row r="125" spans="1:11" ht="15" x14ac:dyDescent="0.2">
      <c r="A125" s="341">
        <v>120</v>
      </c>
      <c r="B125" s="348" t="s">
        <v>528</v>
      </c>
      <c r="C125" s="341" t="s">
        <v>227</v>
      </c>
      <c r="D125" s="341" t="s">
        <v>179</v>
      </c>
      <c r="E125" s="346">
        <v>2012</v>
      </c>
      <c r="F125" s="290" t="s">
        <v>410</v>
      </c>
      <c r="G125" s="289" t="s">
        <v>1126</v>
      </c>
      <c r="H125" s="289" t="s">
        <v>1127</v>
      </c>
      <c r="I125" s="347">
        <v>8900000</v>
      </c>
      <c r="J125" s="355"/>
      <c r="K125" s="356"/>
    </row>
    <row r="126" spans="1:11" ht="15" x14ac:dyDescent="0.2">
      <c r="A126" s="341">
        <v>121</v>
      </c>
      <c r="B126" s="348" t="s">
        <v>528</v>
      </c>
      <c r="C126" s="341" t="s">
        <v>227</v>
      </c>
      <c r="D126" s="341" t="s">
        <v>179</v>
      </c>
      <c r="E126" s="346">
        <v>2012</v>
      </c>
      <c r="F126" s="290" t="s">
        <v>411</v>
      </c>
      <c r="G126" s="289" t="s">
        <v>1128</v>
      </c>
      <c r="H126" s="289" t="s">
        <v>1129</v>
      </c>
      <c r="I126" s="347">
        <v>8900000</v>
      </c>
      <c r="J126" s="355"/>
      <c r="K126" s="356"/>
    </row>
    <row r="127" spans="1:11" ht="15" x14ac:dyDescent="0.2">
      <c r="A127" s="341">
        <v>122</v>
      </c>
      <c r="B127" s="348" t="s">
        <v>528</v>
      </c>
      <c r="C127" s="341" t="s">
        <v>227</v>
      </c>
      <c r="D127" s="341" t="s">
        <v>179</v>
      </c>
      <c r="E127" s="346">
        <v>2012</v>
      </c>
      <c r="F127" s="290" t="s">
        <v>412</v>
      </c>
      <c r="G127" s="289" t="s">
        <v>1130</v>
      </c>
      <c r="H127" s="289" t="s">
        <v>1131</v>
      </c>
      <c r="I127" s="347">
        <v>8900000</v>
      </c>
      <c r="J127" s="355"/>
      <c r="K127" s="356"/>
    </row>
    <row r="128" spans="1:11" ht="15" x14ac:dyDescent="0.2">
      <c r="A128" s="341">
        <v>123</v>
      </c>
      <c r="B128" s="348" t="s">
        <v>528</v>
      </c>
      <c r="C128" s="341" t="s">
        <v>227</v>
      </c>
      <c r="D128" s="341" t="s">
        <v>179</v>
      </c>
      <c r="E128" s="346">
        <v>2012</v>
      </c>
      <c r="F128" s="290" t="s">
        <v>413</v>
      </c>
      <c r="G128" s="289" t="s">
        <v>1132</v>
      </c>
      <c r="H128" s="289" t="s">
        <v>1133</v>
      </c>
      <c r="I128" s="347">
        <v>8900000</v>
      </c>
      <c r="J128" s="355"/>
      <c r="K128" s="356"/>
    </row>
    <row r="129" spans="1:11" ht="15" x14ac:dyDescent="0.2">
      <c r="A129" s="341">
        <v>124</v>
      </c>
      <c r="B129" s="348" t="s">
        <v>528</v>
      </c>
      <c r="C129" s="341" t="s">
        <v>227</v>
      </c>
      <c r="D129" s="341" t="s">
        <v>179</v>
      </c>
      <c r="E129" s="346">
        <v>2012</v>
      </c>
      <c r="F129" s="290" t="s">
        <v>1134</v>
      </c>
      <c r="G129" s="289" t="s">
        <v>1135</v>
      </c>
      <c r="H129" s="289" t="s">
        <v>1136</v>
      </c>
      <c r="I129" s="347">
        <v>8900000</v>
      </c>
      <c r="J129" s="355"/>
      <c r="K129" s="356"/>
    </row>
    <row r="130" spans="1:11" ht="15" x14ac:dyDescent="0.2">
      <c r="A130" s="341">
        <v>125</v>
      </c>
      <c r="B130" s="345" t="s">
        <v>541</v>
      </c>
      <c r="C130" s="341" t="s">
        <v>342</v>
      </c>
      <c r="D130" s="341" t="s">
        <v>179</v>
      </c>
      <c r="E130" s="346">
        <v>2009</v>
      </c>
      <c r="F130" s="290" t="s">
        <v>414</v>
      </c>
      <c r="G130" s="289" t="s">
        <v>1137</v>
      </c>
      <c r="H130" s="289" t="s">
        <v>1138</v>
      </c>
      <c r="I130" s="347">
        <v>2900000</v>
      </c>
      <c r="J130" s="355"/>
      <c r="K130" s="356"/>
    </row>
    <row r="131" spans="1:11" ht="15" x14ac:dyDescent="0.2">
      <c r="A131" s="341">
        <v>126</v>
      </c>
      <c r="B131" s="345" t="s">
        <v>541</v>
      </c>
      <c r="C131" s="341" t="s">
        <v>342</v>
      </c>
      <c r="D131" s="341" t="s">
        <v>179</v>
      </c>
      <c r="E131" s="346">
        <v>2009</v>
      </c>
      <c r="F131" s="290" t="s">
        <v>415</v>
      </c>
      <c r="G131" s="289" t="s">
        <v>1139</v>
      </c>
      <c r="H131" s="289" t="s">
        <v>1140</v>
      </c>
      <c r="I131" s="347">
        <v>2900000</v>
      </c>
      <c r="J131" s="355"/>
      <c r="K131" s="356"/>
    </row>
    <row r="132" spans="1:11" ht="15" x14ac:dyDescent="0.2">
      <c r="A132" s="341">
        <v>127</v>
      </c>
      <c r="B132" s="348" t="s">
        <v>529</v>
      </c>
      <c r="C132" s="341" t="s">
        <v>227</v>
      </c>
      <c r="D132" s="341" t="s">
        <v>179</v>
      </c>
      <c r="E132" s="346">
        <v>2002</v>
      </c>
      <c r="F132" s="290" t="s">
        <v>416</v>
      </c>
      <c r="G132" s="289" t="s">
        <v>1141</v>
      </c>
      <c r="H132" s="289" t="s">
        <v>1142</v>
      </c>
      <c r="I132" s="347">
        <v>470000</v>
      </c>
      <c r="J132" s="355"/>
      <c r="K132" s="356"/>
    </row>
    <row r="133" spans="1:11" ht="15" x14ac:dyDescent="0.2">
      <c r="A133" s="341">
        <v>128</v>
      </c>
      <c r="B133" s="348" t="s">
        <v>529</v>
      </c>
      <c r="C133" s="341" t="s">
        <v>227</v>
      </c>
      <c r="D133" s="341" t="s">
        <v>179</v>
      </c>
      <c r="E133" s="346">
        <v>2002</v>
      </c>
      <c r="F133" s="290" t="s">
        <v>417</v>
      </c>
      <c r="G133" s="289" t="s">
        <v>1143</v>
      </c>
      <c r="H133" s="289" t="s">
        <v>1144</v>
      </c>
      <c r="I133" s="347">
        <v>470000</v>
      </c>
      <c r="J133" s="355"/>
      <c r="K133" s="356"/>
    </row>
    <row r="134" spans="1:11" ht="15" x14ac:dyDescent="0.2">
      <c r="A134" s="341">
        <v>129</v>
      </c>
      <c r="B134" s="348" t="s">
        <v>529</v>
      </c>
      <c r="C134" s="341" t="s">
        <v>227</v>
      </c>
      <c r="D134" s="341" t="s">
        <v>179</v>
      </c>
      <c r="E134" s="346">
        <v>2002</v>
      </c>
      <c r="F134" s="290" t="s">
        <v>418</v>
      </c>
      <c r="G134" s="289" t="s">
        <v>1145</v>
      </c>
      <c r="H134" s="289" t="s">
        <v>1146</v>
      </c>
      <c r="I134" s="347">
        <v>470000</v>
      </c>
      <c r="J134" s="355"/>
      <c r="K134" s="356"/>
    </row>
    <row r="135" spans="1:11" ht="15" x14ac:dyDescent="0.2">
      <c r="A135" s="341">
        <v>130</v>
      </c>
      <c r="B135" s="345" t="s">
        <v>542</v>
      </c>
      <c r="C135" s="341" t="s">
        <v>506</v>
      </c>
      <c r="D135" s="341" t="s">
        <v>179</v>
      </c>
      <c r="E135" s="346">
        <v>2006</v>
      </c>
      <c r="F135" s="290" t="s">
        <v>419</v>
      </c>
      <c r="G135" s="289" t="s">
        <v>908</v>
      </c>
      <c r="H135" s="289" t="s">
        <v>1147</v>
      </c>
      <c r="I135" s="347">
        <v>2100000</v>
      </c>
      <c r="J135" s="355"/>
      <c r="K135" s="356"/>
    </row>
    <row r="136" spans="1:11" ht="15" x14ac:dyDescent="0.2">
      <c r="A136" s="341">
        <v>131</v>
      </c>
      <c r="B136" s="345" t="s">
        <v>542</v>
      </c>
      <c r="C136" s="341" t="s">
        <v>506</v>
      </c>
      <c r="D136" s="341" t="s">
        <v>179</v>
      </c>
      <c r="E136" s="346">
        <v>2006</v>
      </c>
      <c r="F136" s="290" t="s">
        <v>420</v>
      </c>
      <c r="G136" s="289" t="s">
        <v>901</v>
      </c>
      <c r="H136" s="289" t="s">
        <v>1148</v>
      </c>
      <c r="I136" s="347">
        <v>2100000</v>
      </c>
      <c r="J136" s="355"/>
      <c r="K136" s="356"/>
    </row>
    <row r="137" spans="1:11" ht="15" x14ac:dyDescent="0.2">
      <c r="A137" s="341">
        <v>132</v>
      </c>
      <c r="B137" s="345" t="s">
        <v>542</v>
      </c>
      <c r="C137" s="341" t="s">
        <v>506</v>
      </c>
      <c r="D137" s="341" t="s">
        <v>179</v>
      </c>
      <c r="E137" s="346">
        <v>2006</v>
      </c>
      <c r="F137" s="290" t="s">
        <v>421</v>
      </c>
      <c r="G137" s="289" t="s">
        <v>902</v>
      </c>
      <c r="H137" s="289" t="s">
        <v>1149</v>
      </c>
      <c r="I137" s="347">
        <v>2100000</v>
      </c>
      <c r="J137" s="355"/>
      <c r="K137" s="356"/>
    </row>
    <row r="138" spans="1:11" ht="15" x14ac:dyDescent="0.2">
      <c r="A138" s="341">
        <v>133</v>
      </c>
      <c r="B138" s="345" t="s">
        <v>542</v>
      </c>
      <c r="C138" s="341" t="s">
        <v>506</v>
      </c>
      <c r="D138" s="341" t="s">
        <v>179</v>
      </c>
      <c r="E138" s="346">
        <v>2006</v>
      </c>
      <c r="F138" s="290" t="s">
        <v>422</v>
      </c>
      <c r="G138" s="289" t="s">
        <v>1150</v>
      </c>
      <c r="H138" s="289" t="s">
        <v>1151</v>
      </c>
      <c r="I138" s="347">
        <v>2100000</v>
      </c>
      <c r="J138" s="355"/>
      <c r="K138" s="356"/>
    </row>
    <row r="139" spans="1:11" ht="15" x14ac:dyDescent="0.2">
      <c r="A139" s="341">
        <v>134</v>
      </c>
      <c r="B139" s="345" t="s">
        <v>542</v>
      </c>
      <c r="C139" s="341" t="s">
        <v>506</v>
      </c>
      <c r="D139" s="341" t="s">
        <v>179</v>
      </c>
      <c r="E139" s="346">
        <v>2006</v>
      </c>
      <c r="F139" s="290" t="s">
        <v>423</v>
      </c>
      <c r="G139" s="289" t="s">
        <v>904</v>
      </c>
      <c r="H139" s="289" t="s">
        <v>904</v>
      </c>
      <c r="I139" s="347">
        <v>2100000</v>
      </c>
      <c r="J139" s="355"/>
      <c r="K139" s="356"/>
    </row>
    <row r="140" spans="1:11" ht="15" x14ac:dyDescent="0.2">
      <c r="A140" s="341">
        <v>135</v>
      </c>
      <c r="B140" s="345" t="s">
        <v>542</v>
      </c>
      <c r="C140" s="341" t="s">
        <v>506</v>
      </c>
      <c r="D140" s="341" t="s">
        <v>179</v>
      </c>
      <c r="E140" s="346">
        <v>2006</v>
      </c>
      <c r="F140" s="290" t="s">
        <v>424</v>
      </c>
      <c r="G140" s="289" t="s">
        <v>906</v>
      </c>
      <c r="H140" s="289" t="s">
        <v>1152</v>
      </c>
      <c r="I140" s="347">
        <v>2100000</v>
      </c>
      <c r="J140" s="355"/>
      <c r="K140" s="356"/>
    </row>
    <row r="141" spans="1:11" ht="15" x14ac:dyDescent="0.2">
      <c r="A141" s="341">
        <v>136</v>
      </c>
      <c r="B141" s="345" t="s">
        <v>542</v>
      </c>
      <c r="C141" s="341" t="s">
        <v>506</v>
      </c>
      <c r="D141" s="341" t="s">
        <v>179</v>
      </c>
      <c r="E141" s="346">
        <v>2006</v>
      </c>
      <c r="F141" s="290" t="s">
        <v>425</v>
      </c>
      <c r="G141" s="289" t="s">
        <v>1153</v>
      </c>
      <c r="H141" s="289" t="s">
        <v>1154</v>
      </c>
      <c r="I141" s="347">
        <v>2100000</v>
      </c>
      <c r="J141" s="355"/>
      <c r="K141" s="356"/>
    </row>
    <row r="142" spans="1:11" ht="15" x14ac:dyDescent="0.2">
      <c r="A142" s="341">
        <v>137</v>
      </c>
      <c r="B142" s="345" t="s">
        <v>542</v>
      </c>
      <c r="C142" s="341" t="s">
        <v>506</v>
      </c>
      <c r="D142" s="341" t="s">
        <v>179</v>
      </c>
      <c r="E142" s="346">
        <v>2006</v>
      </c>
      <c r="F142" s="290" t="s">
        <v>426</v>
      </c>
      <c r="G142" s="289" t="s">
        <v>909</v>
      </c>
      <c r="H142" s="289" t="s">
        <v>1155</v>
      </c>
      <c r="I142" s="347">
        <v>2100000</v>
      </c>
      <c r="J142" s="357"/>
      <c r="K142" s="356"/>
    </row>
    <row r="143" spans="1:11" ht="15" x14ac:dyDescent="0.2">
      <c r="A143" s="341">
        <v>138</v>
      </c>
      <c r="B143" s="345" t="s">
        <v>542</v>
      </c>
      <c r="C143" s="341" t="s">
        <v>506</v>
      </c>
      <c r="D143" s="341" t="s">
        <v>179</v>
      </c>
      <c r="E143" s="346">
        <v>2006</v>
      </c>
      <c r="F143" s="290" t="s">
        <v>427</v>
      </c>
      <c r="G143" s="289" t="s">
        <v>903</v>
      </c>
      <c r="H143" s="289" t="s">
        <v>1156</v>
      </c>
      <c r="I143" s="347">
        <v>2100000</v>
      </c>
      <c r="J143" s="355"/>
      <c r="K143" s="356"/>
    </row>
    <row r="144" spans="1:11" ht="15" x14ac:dyDescent="0.2">
      <c r="A144" s="341">
        <v>139</v>
      </c>
      <c r="B144" s="348" t="s">
        <v>530</v>
      </c>
      <c r="C144" s="341" t="s">
        <v>209</v>
      </c>
      <c r="D144" s="341" t="s">
        <v>179</v>
      </c>
      <c r="E144" s="346">
        <v>1988</v>
      </c>
      <c r="F144" s="290" t="s">
        <v>428</v>
      </c>
      <c r="G144" s="289" t="s">
        <v>1157</v>
      </c>
      <c r="H144" s="289" t="s">
        <v>1157</v>
      </c>
      <c r="I144" s="347">
        <v>650000</v>
      </c>
      <c r="J144" s="355"/>
      <c r="K144" s="356"/>
    </row>
    <row r="145" spans="1:11" s="352" customFormat="1" ht="15" x14ac:dyDescent="0.2">
      <c r="A145" s="341">
        <v>140</v>
      </c>
      <c r="B145" s="349" t="s">
        <v>531</v>
      </c>
      <c r="C145" s="342" t="s">
        <v>241</v>
      </c>
      <c r="D145" s="342" t="s">
        <v>430</v>
      </c>
      <c r="E145" s="350">
        <v>1994</v>
      </c>
      <c r="F145" s="290" t="s">
        <v>429</v>
      </c>
      <c r="G145" s="289" t="s">
        <v>1158</v>
      </c>
      <c r="H145" s="289" t="s">
        <v>1159</v>
      </c>
      <c r="I145" s="351">
        <v>49900000</v>
      </c>
      <c r="J145" s="355"/>
      <c r="K145" s="356"/>
    </row>
    <row r="146" spans="1:11" ht="15" x14ac:dyDescent="0.2">
      <c r="A146" s="341">
        <v>141</v>
      </c>
      <c r="B146" s="348" t="s">
        <v>529</v>
      </c>
      <c r="C146" s="341" t="s">
        <v>227</v>
      </c>
      <c r="D146" s="341" t="s">
        <v>179</v>
      </c>
      <c r="E146" s="346">
        <v>2002</v>
      </c>
      <c r="F146" s="290" t="s">
        <v>431</v>
      </c>
      <c r="G146" s="289" t="s">
        <v>1160</v>
      </c>
      <c r="H146" s="289" t="s">
        <v>1161</v>
      </c>
      <c r="I146" s="347">
        <v>470000</v>
      </c>
      <c r="J146" s="355"/>
      <c r="K146" s="356"/>
    </row>
    <row r="147" spans="1:11" ht="15" x14ac:dyDescent="0.2">
      <c r="A147" s="341">
        <v>142</v>
      </c>
      <c r="B147" s="348" t="s">
        <v>532</v>
      </c>
      <c r="C147" s="341" t="s">
        <v>241</v>
      </c>
      <c r="D147" s="341" t="s">
        <v>280</v>
      </c>
      <c r="E147" s="346">
        <v>1994</v>
      </c>
      <c r="F147" s="290" t="s">
        <v>432</v>
      </c>
      <c r="G147" s="289" t="s">
        <v>1162</v>
      </c>
      <c r="H147" s="289" t="s">
        <v>1163</v>
      </c>
      <c r="I147" s="347">
        <v>10300000</v>
      </c>
      <c r="J147" s="355"/>
      <c r="K147" s="356"/>
    </row>
    <row r="148" spans="1:11" ht="15" x14ac:dyDescent="0.2">
      <c r="A148" s="341">
        <v>143</v>
      </c>
      <c r="B148" s="348" t="s">
        <v>533</v>
      </c>
      <c r="C148" s="341" t="s">
        <v>241</v>
      </c>
      <c r="D148" s="341" t="s">
        <v>508</v>
      </c>
      <c r="E148" s="346">
        <v>1994</v>
      </c>
      <c r="F148" s="290" t="s">
        <v>433</v>
      </c>
      <c r="G148" s="289" t="s">
        <v>1164</v>
      </c>
      <c r="H148" s="289" t="s">
        <v>1165</v>
      </c>
      <c r="I148" s="347">
        <v>16100000</v>
      </c>
      <c r="J148" s="355"/>
      <c r="K148" s="356"/>
    </row>
    <row r="149" spans="1:11" ht="15" x14ac:dyDescent="0.2">
      <c r="A149" s="341">
        <v>144</v>
      </c>
      <c r="B149" s="348" t="s">
        <v>530</v>
      </c>
      <c r="C149" s="341" t="s">
        <v>270</v>
      </c>
      <c r="D149" s="341" t="s">
        <v>179</v>
      </c>
      <c r="E149" s="346">
        <v>1995</v>
      </c>
      <c r="F149" s="290" t="s">
        <v>434</v>
      </c>
      <c r="G149" s="289" t="s">
        <v>1166</v>
      </c>
      <c r="H149" s="289" t="s">
        <v>1166</v>
      </c>
      <c r="I149" s="347">
        <v>1200000</v>
      </c>
      <c r="J149" s="355"/>
      <c r="K149" s="356"/>
    </row>
    <row r="150" spans="1:11" ht="15" x14ac:dyDescent="0.2">
      <c r="A150" s="341">
        <v>145</v>
      </c>
      <c r="B150" s="348" t="s">
        <v>534</v>
      </c>
      <c r="C150" s="341" t="s">
        <v>509</v>
      </c>
      <c r="D150" s="341" t="s">
        <v>236</v>
      </c>
      <c r="E150" s="346">
        <v>1980</v>
      </c>
      <c r="F150" s="290" t="s">
        <v>435</v>
      </c>
      <c r="G150" s="289" t="s">
        <v>1167</v>
      </c>
      <c r="H150" s="289" t="s">
        <v>1168</v>
      </c>
      <c r="I150" s="347">
        <v>15900000</v>
      </c>
      <c r="J150" s="355"/>
      <c r="K150" s="356"/>
    </row>
    <row r="151" spans="1:11" ht="15" x14ac:dyDescent="0.2">
      <c r="A151" s="341">
        <v>146</v>
      </c>
      <c r="B151" s="348" t="s">
        <v>534</v>
      </c>
      <c r="C151" s="341" t="s">
        <v>509</v>
      </c>
      <c r="D151" s="341" t="s">
        <v>236</v>
      </c>
      <c r="E151" s="346">
        <v>1980</v>
      </c>
      <c r="F151" s="290" t="s">
        <v>436</v>
      </c>
      <c r="G151" s="289" t="s">
        <v>1169</v>
      </c>
      <c r="H151" s="289" t="s">
        <v>1170</v>
      </c>
      <c r="I151" s="347">
        <v>15900000</v>
      </c>
      <c r="J151" s="355"/>
      <c r="K151" s="356"/>
    </row>
    <row r="152" spans="1:11" ht="15" x14ac:dyDescent="0.2">
      <c r="A152" s="341">
        <v>147</v>
      </c>
      <c r="B152" s="348" t="s">
        <v>535</v>
      </c>
      <c r="C152" s="341" t="s">
        <v>241</v>
      </c>
      <c r="D152" s="341" t="s">
        <v>236</v>
      </c>
      <c r="E152" s="346">
        <v>1991</v>
      </c>
      <c r="F152" s="290" t="s">
        <v>437</v>
      </c>
      <c r="G152" s="289" t="s">
        <v>1171</v>
      </c>
      <c r="H152" s="289" t="s">
        <v>1172</v>
      </c>
      <c r="I152" s="347">
        <v>26700000</v>
      </c>
      <c r="J152" s="355"/>
      <c r="K152" s="356"/>
    </row>
    <row r="153" spans="1:11" ht="15" x14ac:dyDescent="0.2">
      <c r="A153" s="341">
        <v>148</v>
      </c>
      <c r="B153" s="348" t="s">
        <v>535</v>
      </c>
      <c r="C153" s="341" t="s">
        <v>241</v>
      </c>
      <c r="D153" s="341" t="s">
        <v>236</v>
      </c>
      <c r="E153" s="346">
        <v>1991</v>
      </c>
      <c r="F153" s="290" t="s">
        <v>438</v>
      </c>
      <c r="G153" s="289" t="s">
        <v>899</v>
      </c>
      <c r="H153" s="289" t="s">
        <v>900</v>
      </c>
      <c r="I153" s="347">
        <v>26700000</v>
      </c>
      <c r="J153" s="355"/>
      <c r="K153" s="356"/>
    </row>
    <row r="154" spans="1:11" ht="15" x14ac:dyDescent="0.2">
      <c r="A154" s="341">
        <v>149</v>
      </c>
      <c r="B154" s="348" t="s">
        <v>536</v>
      </c>
      <c r="C154" s="341" t="s">
        <v>241</v>
      </c>
      <c r="D154" s="341" t="s">
        <v>440</v>
      </c>
      <c r="E154" s="346">
        <v>1994</v>
      </c>
      <c r="F154" s="290" t="s">
        <v>439</v>
      </c>
      <c r="G154" s="289" t="s">
        <v>1173</v>
      </c>
      <c r="H154" s="289" t="s">
        <v>1174</v>
      </c>
      <c r="I154" s="347">
        <v>25500000</v>
      </c>
      <c r="J154" s="355"/>
      <c r="K154" s="356"/>
    </row>
    <row r="155" spans="1:11" ht="15" x14ac:dyDescent="0.2">
      <c r="A155" s="341">
        <v>150</v>
      </c>
      <c r="B155" s="348" t="s">
        <v>538</v>
      </c>
      <c r="C155" s="341" t="s">
        <v>241</v>
      </c>
      <c r="D155" s="341" t="s">
        <v>280</v>
      </c>
      <c r="E155" s="346">
        <v>1987</v>
      </c>
      <c r="F155" s="290" t="s">
        <v>443</v>
      </c>
      <c r="G155" s="289" t="s">
        <v>1175</v>
      </c>
      <c r="H155" s="289" t="s">
        <v>905</v>
      </c>
      <c r="I155" s="347">
        <v>4500000</v>
      </c>
      <c r="J155" s="355"/>
      <c r="K155" s="356"/>
    </row>
    <row r="156" spans="1:11" ht="15" x14ac:dyDescent="0.2">
      <c r="A156" s="341">
        <v>151</v>
      </c>
      <c r="B156" s="348" t="s">
        <v>539</v>
      </c>
      <c r="C156" s="341" t="s">
        <v>230</v>
      </c>
      <c r="D156" s="341" t="s">
        <v>280</v>
      </c>
      <c r="E156" s="346">
        <v>1999</v>
      </c>
      <c r="F156" s="290" t="s">
        <v>444</v>
      </c>
      <c r="G156" s="289" t="s">
        <v>1176</v>
      </c>
      <c r="H156" s="289" t="s">
        <v>1177</v>
      </c>
      <c r="I156" s="347">
        <v>11900000</v>
      </c>
      <c r="J156" s="355"/>
      <c r="K156" s="356"/>
    </row>
    <row r="157" spans="1:11" ht="15" x14ac:dyDescent="0.2">
      <c r="A157" s="341">
        <v>152</v>
      </c>
      <c r="B157" s="348" t="s">
        <v>539</v>
      </c>
      <c r="C157" s="341" t="s">
        <v>230</v>
      </c>
      <c r="D157" s="341" t="s">
        <v>280</v>
      </c>
      <c r="E157" s="346">
        <v>1999</v>
      </c>
      <c r="F157" s="290" t="s">
        <v>445</v>
      </c>
      <c r="G157" s="289" t="s">
        <v>1178</v>
      </c>
      <c r="H157" s="289" t="s">
        <v>1179</v>
      </c>
      <c r="I157" s="347">
        <v>11900000</v>
      </c>
      <c r="J157" s="355"/>
      <c r="K157" s="356"/>
    </row>
    <row r="158" spans="1:11" ht="15" x14ac:dyDescent="0.2">
      <c r="A158" s="341">
        <v>153</v>
      </c>
      <c r="B158" s="348" t="s">
        <v>529</v>
      </c>
      <c r="C158" s="341" t="s">
        <v>227</v>
      </c>
      <c r="D158" s="341" t="s">
        <v>179</v>
      </c>
      <c r="E158" s="346">
        <v>2000</v>
      </c>
      <c r="F158" s="290" t="s">
        <v>446</v>
      </c>
      <c r="G158" s="289">
        <v>111111111</v>
      </c>
      <c r="H158" s="289">
        <v>111111111</v>
      </c>
      <c r="I158" s="347">
        <v>470000</v>
      </c>
      <c r="J158" s="355"/>
      <c r="K158" s="356"/>
    </row>
    <row r="159" spans="1:11" ht="15" x14ac:dyDescent="0.2">
      <c r="A159" s="341">
        <v>154</v>
      </c>
      <c r="B159" s="348" t="s">
        <v>540</v>
      </c>
      <c r="C159" s="341" t="s">
        <v>241</v>
      </c>
      <c r="D159" s="341" t="s">
        <v>280</v>
      </c>
      <c r="E159" s="346">
        <v>2010</v>
      </c>
      <c r="F159" s="290" t="s">
        <v>449</v>
      </c>
      <c r="G159" s="289" t="s">
        <v>1180</v>
      </c>
      <c r="H159" s="289" t="s">
        <v>1181</v>
      </c>
      <c r="I159" s="347">
        <v>32400000</v>
      </c>
      <c r="J159" s="355"/>
      <c r="K159" s="358"/>
    </row>
    <row r="160" spans="1:11" ht="15" x14ac:dyDescent="0.2">
      <c r="A160" s="341">
        <v>155</v>
      </c>
      <c r="B160" s="348">
        <v>5826002</v>
      </c>
      <c r="C160" s="341" t="s">
        <v>509</v>
      </c>
      <c r="D160" s="341" t="s">
        <v>236</v>
      </c>
      <c r="E160" s="346">
        <v>1980</v>
      </c>
      <c r="F160" s="290" t="s">
        <v>1182</v>
      </c>
      <c r="G160" s="289">
        <v>1236644744</v>
      </c>
      <c r="H160" s="348">
        <v>123546441214</v>
      </c>
      <c r="I160" s="347">
        <v>15900000</v>
      </c>
      <c r="J160" s="355"/>
      <c r="K160" s="358"/>
    </row>
    <row r="161" spans="1:11" ht="15" x14ac:dyDescent="0.2">
      <c r="A161" s="341">
        <v>156</v>
      </c>
      <c r="B161" s="348">
        <v>5826002</v>
      </c>
      <c r="C161" s="341" t="s">
        <v>509</v>
      </c>
      <c r="D161" s="341" t="s">
        <v>236</v>
      </c>
      <c r="E161" s="346">
        <v>1980</v>
      </c>
      <c r="F161" s="290" t="s">
        <v>548</v>
      </c>
      <c r="G161" s="289" t="s">
        <v>1183</v>
      </c>
      <c r="H161" s="289" t="s">
        <v>1184</v>
      </c>
      <c r="I161" s="347">
        <v>15900000</v>
      </c>
      <c r="J161" s="355"/>
      <c r="K161" s="358"/>
    </row>
    <row r="162" spans="1:11" s="352" customFormat="1" ht="16" thickBot="1" x14ac:dyDescent="0.25">
      <c r="A162" s="342">
        <v>157</v>
      </c>
      <c r="B162" s="349" t="s">
        <v>537</v>
      </c>
      <c r="C162" s="342" t="s">
        <v>442</v>
      </c>
      <c r="D162" s="342" t="s">
        <v>508</v>
      </c>
      <c r="E162" s="350">
        <v>2008</v>
      </c>
      <c r="F162" s="290" t="s">
        <v>441</v>
      </c>
      <c r="G162" s="289" t="s">
        <v>1185</v>
      </c>
      <c r="H162" s="289" t="s">
        <v>894</v>
      </c>
      <c r="I162" s="351">
        <v>20900000</v>
      </c>
      <c r="J162" s="355"/>
      <c r="K162" s="356"/>
    </row>
    <row r="163" spans="1:11" ht="16" thickBot="1" x14ac:dyDescent="0.25">
      <c r="A163" s="291"/>
      <c r="B163" s="291"/>
      <c r="C163" s="291"/>
      <c r="D163" s="291"/>
      <c r="E163" s="291"/>
      <c r="F163" s="291"/>
      <c r="G163" s="291"/>
      <c r="H163" s="291"/>
      <c r="I163" s="347"/>
      <c r="J163" s="359"/>
      <c r="K163" s="360">
        <f>SUM(K6:K162)</f>
        <v>0</v>
      </c>
    </row>
    <row r="165" spans="1:11" x14ac:dyDescent="0.15">
      <c r="K165" s="353"/>
    </row>
    <row r="166" spans="1:11" x14ac:dyDescent="0.15">
      <c r="I166" s="354"/>
      <c r="K166" s="353"/>
    </row>
    <row r="168" spans="1:11" x14ac:dyDescent="0.15">
      <c r="K168" s="353"/>
    </row>
  </sheetData>
  <mergeCells count="2">
    <mergeCell ref="A2:K2"/>
    <mergeCell ref="A3:K3"/>
  </mergeCells>
  <dataValidations count="2">
    <dataValidation type="whole" allowBlank="1" showInputMessage="1" showErrorMessage="1" sqref="E6" xr:uid="{00000000-0002-0000-0500-000000000000}">
      <formula1>1990</formula1>
      <formula2>2050</formula2>
    </dataValidation>
    <dataValidation type="whole" showInputMessage="1" showErrorMessage="1" sqref="I6:I162" xr:uid="{00000000-0002-0000-0500-000001000000}">
      <formula1>0</formula1>
      <formula2>5000000000</formula2>
    </dataValidation>
  </dataValidations>
  <pageMargins left="0.7" right="0.7" top="0.75" bottom="0.75" header="0.3" footer="0.3"/>
  <pageSetup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I162"/>
  <sheetViews>
    <sheetView workbookViewId="0">
      <selection sqref="A1:IV65536"/>
    </sheetView>
  </sheetViews>
  <sheetFormatPr baseColWidth="10" defaultColWidth="5.5" defaultRowHeight="13" x14ac:dyDescent="0.15"/>
  <cols>
    <col min="1" max="1" width="8.33203125" bestFit="1" customWidth="1"/>
    <col min="2" max="2" width="17.5" customWidth="1"/>
    <col min="3" max="3" width="13" customWidth="1"/>
    <col min="4" max="4" width="21.6640625" customWidth="1"/>
    <col min="5" max="5" width="14" style="120" bestFit="1" customWidth="1"/>
    <col min="6" max="6" width="13.83203125" customWidth="1"/>
    <col min="7" max="7" width="13.83203125" style="118" bestFit="1" customWidth="1"/>
    <col min="8" max="8" width="14.5" style="119" customWidth="1"/>
    <col min="9" max="9" width="11" hidden="1" customWidth="1"/>
  </cols>
  <sheetData>
    <row r="3" spans="1:9" x14ac:dyDescent="0.15">
      <c r="A3" s="1198" t="s">
        <v>554</v>
      </c>
      <c r="B3" s="1198"/>
      <c r="C3" s="1198"/>
      <c r="D3" s="1198"/>
      <c r="E3" s="1198"/>
      <c r="F3" s="1198"/>
      <c r="G3" s="1198"/>
      <c r="H3" s="1198"/>
      <c r="I3" s="1198"/>
    </row>
    <row r="5" spans="1:9" s="121" customFormat="1" ht="51.75" customHeight="1" x14ac:dyDescent="0.15">
      <c r="A5" s="122" t="s">
        <v>502</v>
      </c>
      <c r="B5" s="124" t="s">
        <v>546</v>
      </c>
      <c r="C5" s="122" t="s">
        <v>503</v>
      </c>
      <c r="D5" s="122" t="s">
        <v>550</v>
      </c>
      <c r="E5" s="122" t="s">
        <v>551</v>
      </c>
      <c r="F5" s="123" t="s">
        <v>552</v>
      </c>
      <c r="G5" s="122" t="s">
        <v>553</v>
      </c>
      <c r="H5" s="122" t="s">
        <v>545</v>
      </c>
      <c r="I5" s="122"/>
    </row>
    <row r="6" spans="1:9" x14ac:dyDescent="0.15">
      <c r="A6" s="71">
        <v>20</v>
      </c>
      <c r="B6" s="130">
        <v>41403</v>
      </c>
      <c r="C6" s="71" t="s">
        <v>514</v>
      </c>
      <c r="D6" s="71" t="s">
        <v>241</v>
      </c>
      <c r="E6" s="71" t="s">
        <v>280</v>
      </c>
      <c r="F6" s="125">
        <v>2008</v>
      </c>
      <c r="G6" s="71" t="s">
        <v>285</v>
      </c>
      <c r="H6" s="126">
        <v>516560.00000000006</v>
      </c>
      <c r="I6" s="71" t="s">
        <v>520</v>
      </c>
    </row>
    <row r="7" spans="1:9" x14ac:dyDescent="0.15">
      <c r="A7" s="71">
        <v>3</v>
      </c>
      <c r="B7" s="130">
        <v>41409</v>
      </c>
      <c r="C7" s="71" t="s">
        <v>522</v>
      </c>
      <c r="D7" s="71" t="s">
        <v>209</v>
      </c>
      <c r="E7" s="71" t="s">
        <v>179</v>
      </c>
      <c r="F7" s="125">
        <v>2008</v>
      </c>
      <c r="G7" s="71" t="s">
        <v>308</v>
      </c>
      <c r="H7" s="126">
        <v>361240.00000000006</v>
      </c>
      <c r="I7" s="71" t="s">
        <v>511</v>
      </c>
    </row>
    <row r="8" spans="1:9" x14ac:dyDescent="0.15">
      <c r="A8" s="71">
        <v>4</v>
      </c>
      <c r="B8" s="130">
        <v>41409</v>
      </c>
      <c r="C8" s="71" t="s">
        <v>511</v>
      </c>
      <c r="D8" s="71" t="s">
        <v>281</v>
      </c>
      <c r="E8" s="71" t="s">
        <v>280</v>
      </c>
      <c r="F8" s="125">
        <v>1999</v>
      </c>
      <c r="G8" s="71" t="s">
        <v>279</v>
      </c>
      <c r="H8" s="126">
        <v>692340</v>
      </c>
      <c r="I8" s="71"/>
    </row>
    <row r="9" spans="1:9" x14ac:dyDescent="0.15">
      <c r="A9" s="71">
        <v>5</v>
      </c>
      <c r="B9" s="130">
        <v>41409</v>
      </c>
      <c r="C9" s="71" t="s">
        <v>520</v>
      </c>
      <c r="D9" s="71" t="s">
        <v>301</v>
      </c>
      <c r="E9" s="71" t="s">
        <v>265</v>
      </c>
      <c r="F9" s="125">
        <v>1995</v>
      </c>
      <c r="G9" s="71" t="s">
        <v>300</v>
      </c>
      <c r="H9" s="126">
        <v>555500</v>
      </c>
      <c r="I9" s="71" t="s">
        <v>514</v>
      </c>
    </row>
    <row r="10" spans="1:9" x14ac:dyDescent="0.15">
      <c r="A10" s="71">
        <v>6</v>
      </c>
      <c r="B10" s="130">
        <v>41409</v>
      </c>
      <c r="C10" s="71" t="s">
        <v>520</v>
      </c>
      <c r="D10" s="71" t="s">
        <v>301</v>
      </c>
      <c r="E10" s="71" t="s">
        <v>265</v>
      </c>
      <c r="F10" s="125">
        <v>1995</v>
      </c>
      <c r="G10" s="71" t="s">
        <v>302</v>
      </c>
      <c r="H10" s="126">
        <v>555500</v>
      </c>
      <c r="I10" s="71" t="s">
        <v>515</v>
      </c>
    </row>
    <row r="11" spans="1:9" x14ac:dyDescent="0.15">
      <c r="A11" s="71">
        <v>7</v>
      </c>
      <c r="B11" s="130">
        <v>41409</v>
      </c>
      <c r="C11" s="71" t="s">
        <v>520</v>
      </c>
      <c r="D11" s="71" t="s">
        <v>304</v>
      </c>
      <c r="E11" s="71" t="s">
        <v>280</v>
      </c>
      <c r="F11" s="125">
        <v>1994</v>
      </c>
      <c r="G11" s="71" t="s">
        <v>303</v>
      </c>
      <c r="H11" s="126">
        <v>555500</v>
      </c>
      <c r="I11" s="71" t="s">
        <v>512</v>
      </c>
    </row>
    <row r="12" spans="1:9" x14ac:dyDescent="0.15">
      <c r="A12" s="71">
        <v>8</v>
      </c>
      <c r="B12" s="130">
        <v>41409</v>
      </c>
      <c r="C12" s="71" t="s">
        <v>521</v>
      </c>
      <c r="D12" s="71" t="s">
        <v>306</v>
      </c>
      <c r="E12" s="71" t="s">
        <v>280</v>
      </c>
      <c r="F12" s="125">
        <v>1997</v>
      </c>
      <c r="G12" s="71" t="s">
        <v>305</v>
      </c>
      <c r="H12" s="126">
        <v>555500</v>
      </c>
      <c r="I12" s="71" t="s">
        <v>514</v>
      </c>
    </row>
    <row r="13" spans="1:9" x14ac:dyDescent="0.15">
      <c r="A13" s="71">
        <v>9</v>
      </c>
      <c r="B13" s="130">
        <v>41409</v>
      </c>
      <c r="C13" s="71" t="s">
        <v>520</v>
      </c>
      <c r="D13" s="71" t="s">
        <v>301</v>
      </c>
      <c r="E13" s="71" t="s">
        <v>221</v>
      </c>
      <c r="F13" s="125">
        <v>1995</v>
      </c>
      <c r="G13" s="71" t="s">
        <v>307</v>
      </c>
      <c r="H13" s="126">
        <v>555500</v>
      </c>
      <c r="I13" s="71" t="s">
        <v>516</v>
      </c>
    </row>
    <row r="14" spans="1:9" x14ac:dyDescent="0.15">
      <c r="A14" s="71">
        <v>10</v>
      </c>
      <c r="B14" s="130">
        <v>41409</v>
      </c>
      <c r="C14" s="71" t="s">
        <v>529</v>
      </c>
      <c r="D14" s="71" t="s">
        <v>227</v>
      </c>
      <c r="E14" s="71" t="s">
        <v>179</v>
      </c>
      <c r="F14" s="125">
        <v>2002</v>
      </c>
      <c r="G14" s="71" t="s">
        <v>416</v>
      </c>
      <c r="H14" s="126">
        <v>361240.00000000006</v>
      </c>
      <c r="I14" s="71" t="s">
        <v>517</v>
      </c>
    </row>
    <row r="15" spans="1:9" x14ac:dyDescent="0.15">
      <c r="A15" s="71">
        <v>11</v>
      </c>
      <c r="B15" s="130">
        <v>41409</v>
      </c>
      <c r="C15" s="71" t="s">
        <v>535</v>
      </c>
      <c r="D15" s="71" t="s">
        <v>241</v>
      </c>
      <c r="E15" s="71" t="s">
        <v>236</v>
      </c>
      <c r="F15" s="125">
        <v>1991</v>
      </c>
      <c r="G15" s="71" t="s">
        <v>437</v>
      </c>
      <c r="H15" s="126">
        <v>699710</v>
      </c>
      <c r="I15" s="71" t="s">
        <v>518</v>
      </c>
    </row>
    <row r="16" spans="1:9" x14ac:dyDescent="0.15">
      <c r="A16" s="71">
        <v>12</v>
      </c>
      <c r="B16" s="130">
        <v>41409</v>
      </c>
      <c r="C16" s="71" t="s">
        <v>535</v>
      </c>
      <c r="D16" s="71" t="s">
        <v>241</v>
      </c>
      <c r="E16" s="71" t="s">
        <v>236</v>
      </c>
      <c r="F16" s="125">
        <v>1991</v>
      </c>
      <c r="G16" s="71" t="s">
        <v>438</v>
      </c>
      <c r="H16" s="126">
        <v>699710</v>
      </c>
      <c r="I16" s="71" t="s">
        <v>514</v>
      </c>
    </row>
    <row r="17" spans="1:9" x14ac:dyDescent="0.15">
      <c r="A17" s="71">
        <v>13</v>
      </c>
      <c r="B17" s="130">
        <v>41409</v>
      </c>
      <c r="C17" s="71" t="s">
        <v>536</v>
      </c>
      <c r="D17" s="71" t="s">
        <v>241</v>
      </c>
      <c r="E17" s="71" t="s">
        <v>440</v>
      </c>
      <c r="F17" s="125">
        <v>1994</v>
      </c>
      <c r="G17" s="71" t="s">
        <v>439</v>
      </c>
      <c r="H17" s="126">
        <v>699710</v>
      </c>
      <c r="I17" s="71" t="s">
        <v>514</v>
      </c>
    </row>
    <row r="18" spans="1:9" x14ac:dyDescent="0.15">
      <c r="A18" s="71">
        <v>14</v>
      </c>
      <c r="B18" s="130">
        <v>41409</v>
      </c>
      <c r="C18" s="131" t="s">
        <v>539</v>
      </c>
      <c r="D18" s="71" t="s">
        <v>230</v>
      </c>
      <c r="E18" s="71" t="s">
        <v>280</v>
      </c>
      <c r="F18" s="125">
        <v>1999</v>
      </c>
      <c r="G18" s="71" t="s">
        <v>444</v>
      </c>
      <c r="H18" s="126">
        <v>605770</v>
      </c>
      <c r="I18" s="71" t="s">
        <v>519</v>
      </c>
    </row>
    <row r="19" spans="1:9" x14ac:dyDescent="0.15">
      <c r="A19" s="71">
        <v>15</v>
      </c>
      <c r="B19" s="130">
        <v>41409</v>
      </c>
      <c r="C19" s="71" t="s">
        <v>539</v>
      </c>
      <c r="D19" s="71" t="s">
        <v>230</v>
      </c>
      <c r="E19" s="71" t="s">
        <v>280</v>
      </c>
      <c r="F19" s="125">
        <v>1999</v>
      </c>
      <c r="G19" s="71" t="s">
        <v>445</v>
      </c>
      <c r="H19" s="126">
        <v>605770</v>
      </c>
      <c r="I19" s="71" t="s">
        <v>514</v>
      </c>
    </row>
    <row r="20" spans="1:9" x14ac:dyDescent="0.15">
      <c r="A20" s="71">
        <v>16</v>
      </c>
      <c r="B20" s="130">
        <v>41409</v>
      </c>
      <c r="C20" s="71" t="s">
        <v>534</v>
      </c>
      <c r="D20" s="71" t="s">
        <v>509</v>
      </c>
      <c r="E20" s="71" t="s">
        <v>236</v>
      </c>
      <c r="F20" s="125">
        <v>1980</v>
      </c>
      <c r="G20" s="71" t="s">
        <v>548</v>
      </c>
      <c r="H20" s="126">
        <v>699710</v>
      </c>
      <c r="I20" s="71" t="s">
        <v>520</v>
      </c>
    </row>
    <row r="21" spans="1:9" x14ac:dyDescent="0.15">
      <c r="A21" s="71">
        <v>17</v>
      </c>
      <c r="B21" s="130">
        <v>41409</v>
      </c>
      <c r="C21" s="71" t="s">
        <v>534</v>
      </c>
      <c r="D21" s="71" t="s">
        <v>509</v>
      </c>
      <c r="E21" s="71" t="s">
        <v>236</v>
      </c>
      <c r="F21" s="125">
        <v>1980</v>
      </c>
      <c r="G21" s="71" t="s">
        <v>435</v>
      </c>
      <c r="H21" s="126">
        <v>699710</v>
      </c>
      <c r="I21" s="71" t="s">
        <v>520</v>
      </c>
    </row>
    <row r="22" spans="1:9" x14ac:dyDescent="0.15">
      <c r="A22" s="71">
        <v>18</v>
      </c>
      <c r="B22" s="130">
        <v>41409</v>
      </c>
      <c r="C22" s="71" t="s">
        <v>534</v>
      </c>
      <c r="D22" s="71" t="s">
        <v>509</v>
      </c>
      <c r="E22" s="71" t="s">
        <v>236</v>
      </c>
      <c r="F22" s="125">
        <v>1980</v>
      </c>
      <c r="G22" s="71" t="s">
        <v>436</v>
      </c>
      <c r="H22" s="126">
        <v>699710</v>
      </c>
      <c r="I22" s="71" t="s">
        <v>520</v>
      </c>
    </row>
    <row r="23" spans="1:9" x14ac:dyDescent="0.15">
      <c r="A23" s="71">
        <v>19</v>
      </c>
      <c r="B23" s="130">
        <v>41409</v>
      </c>
      <c r="C23" s="71" t="s">
        <v>517</v>
      </c>
      <c r="D23" s="71" t="s">
        <v>241</v>
      </c>
      <c r="E23" s="71" t="s">
        <v>280</v>
      </c>
      <c r="F23" s="125">
        <v>2012</v>
      </c>
      <c r="G23" s="71" t="s">
        <v>292</v>
      </c>
      <c r="H23" s="126">
        <v>469600</v>
      </c>
      <c r="I23" s="71" t="s">
        <v>521</v>
      </c>
    </row>
    <row r="24" spans="1:9" x14ac:dyDescent="0.15">
      <c r="A24" s="71">
        <v>1</v>
      </c>
      <c r="B24" s="130">
        <v>41409</v>
      </c>
      <c r="C24" s="71" t="s">
        <v>526</v>
      </c>
      <c r="D24" s="71" t="s">
        <v>270</v>
      </c>
      <c r="E24" s="71" t="s">
        <v>179</v>
      </c>
      <c r="F24" s="125">
        <v>2006</v>
      </c>
      <c r="G24" s="71" t="s">
        <v>336</v>
      </c>
      <c r="H24" s="126">
        <v>328400</v>
      </c>
      <c r="I24" s="71" t="s">
        <v>511</v>
      </c>
    </row>
    <row r="25" spans="1:9" x14ac:dyDescent="0.15">
      <c r="A25" s="71">
        <v>2</v>
      </c>
      <c r="B25" s="130">
        <v>41409</v>
      </c>
      <c r="C25" s="71" t="s">
        <v>526</v>
      </c>
      <c r="D25" s="71" t="s">
        <v>270</v>
      </c>
      <c r="E25" s="71" t="s">
        <v>179</v>
      </c>
      <c r="F25" s="125">
        <v>2006</v>
      </c>
      <c r="G25" s="71" t="s">
        <v>338</v>
      </c>
      <c r="H25" s="126">
        <v>328400</v>
      </c>
      <c r="I25" s="71"/>
    </row>
    <row r="26" spans="1:9" x14ac:dyDescent="0.15">
      <c r="A26" s="71">
        <v>21</v>
      </c>
      <c r="B26" s="130">
        <v>41409</v>
      </c>
      <c r="C26" s="71" t="s">
        <v>514</v>
      </c>
      <c r="D26" s="71" t="s">
        <v>299</v>
      </c>
      <c r="E26" s="71" t="s">
        <v>280</v>
      </c>
      <c r="F26" s="125">
        <v>2008</v>
      </c>
      <c r="G26" s="71" t="s">
        <v>298</v>
      </c>
      <c r="H26" s="126">
        <v>469600</v>
      </c>
      <c r="I26" s="71" t="s">
        <v>522</v>
      </c>
    </row>
    <row r="27" spans="1:9" x14ac:dyDescent="0.15">
      <c r="A27" s="71">
        <v>22</v>
      </c>
      <c r="B27" s="130">
        <v>41409</v>
      </c>
      <c r="C27" s="71" t="s">
        <v>522</v>
      </c>
      <c r="D27" s="71" t="s">
        <v>209</v>
      </c>
      <c r="E27" s="71" t="s">
        <v>179</v>
      </c>
      <c r="F27" s="125">
        <v>2008</v>
      </c>
      <c r="G27" s="71" t="s">
        <v>309</v>
      </c>
      <c r="H27" s="126">
        <v>328400</v>
      </c>
      <c r="I27" s="71" t="s">
        <v>522</v>
      </c>
    </row>
    <row r="28" spans="1:9" x14ac:dyDescent="0.15">
      <c r="A28" s="71">
        <v>23</v>
      </c>
      <c r="B28" s="130">
        <v>41409</v>
      </c>
      <c r="C28" s="71" t="s">
        <v>523</v>
      </c>
      <c r="D28" s="71" t="s">
        <v>318</v>
      </c>
      <c r="E28" s="71" t="s">
        <v>280</v>
      </c>
      <c r="F28" s="125">
        <v>2006</v>
      </c>
      <c r="G28" s="71" t="s">
        <v>319</v>
      </c>
      <c r="H28" s="126">
        <v>469600</v>
      </c>
      <c r="I28" s="71" t="s">
        <v>522</v>
      </c>
    </row>
    <row r="29" spans="1:9" x14ac:dyDescent="0.15">
      <c r="A29" s="71">
        <v>24</v>
      </c>
      <c r="B29" s="130">
        <v>41409</v>
      </c>
      <c r="C29" s="71" t="s">
        <v>517</v>
      </c>
      <c r="D29" s="71" t="s">
        <v>318</v>
      </c>
      <c r="E29" s="71" t="s">
        <v>280</v>
      </c>
      <c r="F29" s="125">
        <v>2010</v>
      </c>
      <c r="G29" s="71" t="s">
        <v>320</v>
      </c>
      <c r="H29" s="126">
        <v>469600</v>
      </c>
      <c r="I29" s="71" t="s">
        <v>522</v>
      </c>
    </row>
    <row r="30" spans="1:9" x14ac:dyDescent="0.15">
      <c r="A30" s="71">
        <v>25</v>
      </c>
      <c r="B30" s="130">
        <v>41409</v>
      </c>
      <c r="C30" s="71" t="s">
        <v>523</v>
      </c>
      <c r="D30" s="71" t="s">
        <v>318</v>
      </c>
      <c r="E30" s="71" t="s">
        <v>280</v>
      </c>
      <c r="F30" s="125">
        <v>2006</v>
      </c>
      <c r="G30" s="71" t="s">
        <v>321</v>
      </c>
      <c r="H30" s="126">
        <v>469600</v>
      </c>
      <c r="I30" s="71" t="s">
        <v>522</v>
      </c>
    </row>
    <row r="31" spans="1:9" x14ac:dyDescent="0.15">
      <c r="A31" s="71">
        <v>26</v>
      </c>
      <c r="B31" s="130">
        <v>41409</v>
      </c>
      <c r="C31" s="71" t="s">
        <v>523</v>
      </c>
      <c r="D31" s="71" t="s">
        <v>318</v>
      </c>
      <c r="E31" s="71" t="s">
        <v>280</v>
      </c>
      <c r="F31" s="125">
        <v>2006</v>
      </c>
      <c r="G31" s="71" t="s">
        <v>322</v>
      </c>
      <c r="H31" s="126">
        <v>469600</v>
      </c>
      <c r="I31" s="71" t="s">
        <v>522</v>
      </c>
    </row>
    <row r="32" spans="1:9" x14ac:dyDescent="0.15">
      <c r="A32" s="71">
        <v>27</v>
      </c>
      <c r="B32" s="130">
        <v>41409</v>
      </c>
      <c r="C32" s="71" t="s">
        <v>524</v>
      </c>
      <c r="D32" s="71" t="s">
        <v>290</v>
      </c>
      <c r="E32" s="71" t="s">
        <v>280</v>
      </c>
      <c r="F32" s="125">
        <v>2008</v>
      </c>
      <c r="G32" s="71" t="s">
        <v>323</v>
      </c>
      <c r="H32" s="126">
        <v>469600</v>
      </c>
      <c r="I32" s="71" t="s">
        <v>522</v>
      </c>
    </row>
    <row r="33" spans="1:9" x14ac:dyDescent="0.15">
      <c r="A33" s="71">
        <v>28</v>
      </c>
      <c r="B33" s="130">
        <v>41409</v>
      </c>
      <c r="C33" s="71" t="s">
        <v>525</v>
      </c>
      <c r="D33" s="71" t="s">
        <v>318</v>
      </c>
      <c r="E33" s="71" t="s">
        <v>280</v>
      </c>
      <c r="F33" s="125">
        <v>2006</v>
      </c>
      <c r="G33" s="71" t="s">
        <v>324</v>
      </c>
      <c r="H33" s="126">
        <v>550700</v>
      </c>
      <c r="I33" s="71" t="s">
        <v>522</v>
      </c>
    </row>
    <row r="34" spans="1:9" x14ac:dyDescent="0.15">
      <c r="A34" s="71">
        <v>29</v>
      </c>
      <c r="B34" s="130">
        <v>41409</v>
      </c>
      <c r="C34" s="71" t="s">
        <v>525</v>
      </c>
      <c r="D34" s="71" t="s">
        <v>318</v>
      </c>
      <c r="E34" s="71" t="s">
        <v>326</v>
      </c>
      <c r="F34" s="125">
        <v>2010</v>
      </c>
      <c r="G34" s="71" t="s">
        <v>325</v>
      </c>
      <c r="H34" s="126">
        <v>550700</v>
      </c>
      <c r="I34" s="71" t="s">
        <v>522</v>
      </c>
    </row>
    <row r="35" spans="1:9" x14ac:dyDescent="0.15">
      <c r="A35" s="71">
        <v>30</v>
      </c>
      <c r="B35" s="130">
        <v>41409</v>
      </c>
      <c r="C35" s="71" t="s">
        <v>526</v>
      </c>
      <c r="D35" s="71" t="s">
        <v>270</v>
      </c>
      <c r="E35" s="71" t="s">
        <v>179</v>
      </c>
      <c r="F35" s="125">
        <v>2006</v>
      </c>
      <c r="G35" s="71" t="s">
        <v>328</v>
      </c>
      <c r="H35" s="126">
        <v>328400</v>
      </c>
      <c r="I35" s="71" t="s">
        <v>523</v>
      </c>
    </row>
    <row r="36" spans="1:9" x14ac:dyDescent="0.15">
      <c r="A36" s="71">
        <v>31</v>
      </c>
      <c r="B36" s="130">
        <v>41409</v>
      </c>
      <c r="C36" s="71" t="s">
        <v>526</v>
      </c>
      <c r="D36" s="71" t="s">
        <v>270</v>
      </c>
      <c r="E36" s="71" t="s">
        <v>179</v>
      </c>
      <c r="F36" s="125">
        <v>2006</v>
      </c>
      <c r="G36" s="71" t="s">
        <v>329</v>
      </c>
      <c r="H36" s="126">
        <v>328400</v>
      </c>
      <c r="I36" s="71" t="s">
        <v>523</v>
      </c>
    </row>
    <row r="37" spans="1:9" x14ac:dyDescent="0.15">
      <c r="A37" s="71">
        <v>32</v>
      </c>
      <c r="B37" s="130">
        <v>41409</v>
      </c>
      <c r="C37" s="71" t="s">
        <v>526</v>
      </c>
      <c r="D37" s="71" t="s">
        <v>270</v>
      </c>
      <c r="E37" s="71" t="s">
        <v>179</v>
      </c>
      <c r="F37" s="125">
        <v>2006</v>
      </c>
      <c r="G37" s="71" t="s">
        <v>331</v>
      </c>
      <c r="H37" s="126">
        <v>328400</v>
      </c>
      <c r="I37" s="71" t="s">
        <v>517</v>
      </c>
    </row>
    <row r="38" spans="1:9" x14ac:dyDescent="0.15">
      <c r="A38" s="71">
        <v>33</v>
      </c>
      <c r="B38" s="130">
        <v>41409</v>
      </c>
      <c r="C38" s="71" t="s">
        <v>527</v>
      </c>
      <c r="D38" s="71" t="s">
        <v>196</v>
      </c>
      <c r="E38" s="71" t="s">
        <v>179</v>
      </c>
      <c r="F38" s="125">
        <v>1996</v>
      </c>
      <c r="G38" s="71" t="s">
        <v>340</v>
      </c>
      <c r="H38" s="126">
        <v>328400</v>
      </c>
      <c r="I38" s="71" t="s">
        <v>523</v>
      </c>
    </row>
    <row r="39" spans="1:9" x14ac:dyDescent="0.15">
      <c r="A39" s="71">
        <v>34</v>
      </c>
      <c r="B39" s="130">
        <v>41409</v>
      </c>
      <c r="C39" s="71" t="s">
        <v>541</v>
      </c>
      <c r="D39" s="71" t="s">
        <v>342</v>
      </c>
      <c r="E39" s="71" t="s">
        <v>179</v>
      </c>
      <c r="F39" s="125">
        <v>2009</v>
      </c>
      <c r="G39" s="71" t="s">
        <v>341</v>
      </c>
      <c r="H39" s="126">
        <v>370300</v>
      </c>
      <c r="I39" s="71" t="s">
        <v>523</v>
      </c>
    </row>
    <row r="40" spans="1:9" x14ac:dyDescent="0.15">
      <c r="A40" s="71">
        <v>35</v>
      </c>
      <c r="B40" s="130">
        <v>41409</v>
      </c>
      <c r="C40" s="71" t="s">
        <v>541</v>
      </c>
      <c r="D40" s="71" t="s">
        <v>342</v>
      </c>
      <c r="E40" s="71" t="s">
        <v>179</v>
      </c>
      <c r="F40" s="125">
        <v>2009</v>
      </c>
      <c r="G40" s="71" t="s">
        <v>343</v>
      </c>
      <c r="H40" s="126">
        <v>370300</v>
      </c>
      <c r="I40" s="71" t="s">
        <v>524</v>
      </c>
    </row>
    <row r="41" spans="1:9" x14ac:dyDescent="0.15">
      <c r="A41" s="71">
        <v>36</v>
      </c>
      <c r="B41" s="130">
        <v>41409</v>
      </c>
      <c r="C41" s="71" t="s">
        <v>541</v>
      </c>
      <c r="D41" s="71" t="s">
        <v>342</v>
      </c>
      <c r="E41" s="71" t="s">
        <v>179</v>
      </c>
      <c r="F41" s="125">
        <v>2009</v>
      </c>
      <c r="G41" s="71" t="s">
        <v>344</v>
      </c>
      <c r="H41" s="126">
        <v>370300</v>
      </c>
      <c r="I41" s="71" t="s">
        <v>525</v>
      </c>
    </row>
    <row r="42" spans="1:9" x14ac:dyDescent="0.15">
      <c r="A42" s="71">
        <v>37</v>
      </c>
      <c r="B42" s="130">
        <v>41409</v>
      </c>
      <c r="C42" s="71" t="s">
        <v>541</v>
      </c>
      <c r="D42" s="71" t="s">
        <v>342</v>
      </c>
      <c r="E42" s="71" t="s">
        <v>179</v>
      </c>
      <c r="F42" s="125">
        <v>2009</v>
      </c>
      <c r="G42" s="71" t="s">
        <v>345</v>
      </c>
      <c r="H42" s="126">
        <v>370300</v>
      </c>
      <c r="I42" s="71" t="s">
        <v>525</v>
      </c>
    </row>
    <row r="43" spans="1:9" x14ac:dyDescent="0.15">
      <c r="A43" s="71">
        <v>38</v>
      </c>
      <c r="B43" s="130">
        <v>41409</v>
      </c>
      <c r="C43" s="71" t="s">
        <v>541</v>
      </c>
      <c r="D43" s="71" t="s">
        <v>342</v>
      </c>
      <c r="E43" s="71" t="s">
        <v>179</v>
      </c>
      <c r="F43" s="125">
        <v>2009</v>
      </c>
      <c r="G43" s="71" t="s">
        <v>346</v>
      </c>
      <c r="H43" s="126">
        <v>370300</v>
      </c>
      <c r="I43" s="71" t="s">
        <v>526</v>
      </c>
    </row>
    <row r="44" spans="1:9" x14ac:dyDescent="0.15">
      <c r="A44" s="71">
        <v>39</v>
      </c>
      <c r="B44" s="130">
        <v>41409</v>
      </c>
      <c r="C44" s="71" t="s">
        <v>541</v>
      </c>
      <c r="D44" s="71" t="s">
        <v>342</v>
      </c>
      <c r="E44" s="71" t="s">
        <v>179</v>
      </c>
      <c r="F44" s="125">
        <v>2009</v>
      </c>
      <c r="G44" s="71" t="s">
        <v>347</v>
      </c>
      <c r="H44" s="126">
        <v>370300</v>
      </c>
      <c r="I44" s="71" t="s">
        <v>526</v>
      </c>
    </row>
    <row r="45" spans="1:9" x14ac:dyDescent="0.15">
      <c r="A45" s="71">
        <v>40</v>
      </c>
      <c r="B45" s="130">
        <v>41409</v>
      </c>
      <c r="C45" s="71" t="s">
        <v>541</v>
      </c>
      <c r="D45" s="71" t="s">
        <v>342</v>
      </c>
      <c r="E45" s="71" t="s">
        <v>179</v>
      </c>
      <c r="F45" s="125">
        <v>2009</v>
      </c>
      <c r="G45" s="71" t="s">
        <v>348</v>
      </c>
      <c r="H45" s="126">
        <v>370300</v>
      </c>
      <c r="I45" s="71" t="s">
        <v>526</v>
      </c>
    </row>
    <row r="46" spans="1:9" x14ac:dyDescent="0.15">
      <c r="A46" s="71">
        <v>41</v>
      </c>
      <c r="B46" s="130">
        <v>41409</v>
      </c>
      <c r="C46" s="71" t="s">
        <v>541</v>
      </c>
      <c r="D46" s="71" t="s">
        <v>342</v>
      </c>
      <c r="E46" s="71" t="s">
        <v>179</v>
      </c>
      <c r="F46" s="125">
        <v>2009</v>
      </c>
      <c r="G46" s="71" t="s">
        <v>349</v>
      </c>
      <c r="H46" s="126">
        <v>370300</v>
      </c>
      <c r="I46" s="71" t="s">
        <v>526</v>
      </c>
    </row>
    <row r="47" spans="1:9" x14ac:dyDescent="0.15">
      <c r="A47" s="71">
        <v>42</v>
      </c>
      <c r="B47" s="130">
        <v>41409</v>
      </c>
      <c r="C47" s="71" t="s">
        <v>541</v>
      </c>
      <c r="D47" s="71" t="s">
        <v>342</v>
      </c>
      <c r="E47" s="71" t="s">
        <v>179</v>
      </c>
      <c r="F47" s="125">
        <v>2009</v>
      </c>
      <c r="G47" s="71" t="s">
        <v>350</v>
      </c>
      <c r="H47" s="126">
        <v>370300</v>
      </c>
      <c r="I47" s="71" t="s">
        <v>526</v>
      </c>
    </row>
    <row r="48" spans="1:9" x14ac:dyDescent="0.15">
      <c r="A48" s="71">
        <v>43</v>
      </c>
      <c r="B48" s="130">
        <v>41409</v>
      </c>
      <c r="C48" s="71" t="s">
        <v>541</v>
      </c>
      <c r="D48" s="71" t="s">
        <v>342</v>
      </c>
      <c r="E48" s="71" t="s">
        <v>179</v>
      </c>
      <c r="F48" s="125">
        <v>2009</v>
      </c>
      <c r="G48" s="71" t="s">
        <v>351</v>
      </c>
      <c r="H48" s="126">
        <v>370300</v>
      </c>
      <c r="I48" s="71" t="s">
        <v>526</v>
      </c>
    </row>
    <row r="49" spans="1:9" x14ac:dyDescent="0.15">
      <c r="A49" s="71">
        <v>44</v>
      </c>
      <c r="B49" s="130">
        <v>41409</v>
      </c>
      <c r="C49" s="71" t="s">
        <v>541</v>
      </c>
      <c r="D49" s="71" t="s">
        <v>342</v>
      </c>
      <c r="E49" s="71" t="s">
        <v>179</v>
      </c>
      <c r="F49" s="125">
        <v>2009</v>
      </c>
      <c r="G49" s="71" t="s">
        <v>352</v>
      </c>
      <c r="H49" s="126">
        <v>370300</v>
      </c>
      <c r="I49" s="71" t="s">
        <v>526</v>
      </c>
    </row>
    <row r="50" spans="1:9" x14ac:dyDescent="0.15">
      <c r="A50" s="71">
        <v>45</v>
      </c>
      <c r="B50" s="130">
        <v>41409</v>
      </c>
      <c r="C50" s="71" t="s">
        <v>541</v>
      </c>
      <c r="D50" s="71" t="s">
        <v>342</v>
      </c>
      <c r="E50" s="71" t="s">
        <v>179</v>
      </c>
      <c r="F50" s="125">
        <v>2009</v>
      </c>
      <c r="G50" s="71" t="s">
        <v>353</v>
      </c>
      <c r="H50" s="126">
        <v>370300</v>
      </c>
      <c r="I50" s="71" t="s">
        <v>526</v>
      </c>
    </row>
    <row r="51" spans="1:9" x14ac:dyDescent="0.15">
      <c r="A51" s="71">
        <v>46</v>
      </c>
      <c r="B51" s="130">
        <v>41409</v>
      </c>
      <c r="C51" s="71" t="s">
        <v>541</v>
      </c>
      <c r="D51" s="71" t="s">
        <v>342</v>
      </c>
      <c r="E51" s="71" t="s">
        <v>179</v>
      </c>
      <c r="F51" s="125">
        <v>2009</v>
      </c>
      <c r="G51" s="71" t="s">
        <v>354</v>
      </c>
      <c r="H51" s="126">
        <v>370300</v>
      </c>
      <c r="I51" s="71" t="s">
        <v>526</v>
      </c>
    </row>
    <row r="52" spans="1:9" x14ac:dyDescent="0.15">
      <c r="A52" s="71">
        <v>47</v>
      </c>
      <c r="B52" s="130">
        <v>41409</v>
      </c>
      <c r="C52" s="71" t="s">
        <v>541</v>
      </c>
      <c r="D52" s="71" t="s">
        <v>342</v>
      </c>
      <c r="E52" s="71" t="s">
        <v>179</v>
      </c>
      <c r="F52" s="125">
        <v>2009</v>
      </c>
      <c r="G52" s="71" t="s">
        <v>355</v>
      </c>
      <c r="H52" s="126">
        <v>370300</v>
      </c>
      <c r="I52" s="71" t="s">
        <v>526</v>
      </c>
    </row>
    <row r="53" spans="1:9" x14ac:dyDescent="0.15">
      <c r="A53" s="71">
        <v>48</v>
      </c>
      <c r="B53" s="130">
        <v>41409</v>
      </c>
      <c r="C53" s="71" t="s">
        <v>541</v>
      </c>
      <c r="D53" s="71" t="s">
        <v>342</v>
      </c>
      <c r="E53" s="71" t="s">
        <v>179</v>
      </c>
      <c r="F53" s="125">
        <v>2009</v>
      </c>
      <c r="G53" s="71" t="s">
        <v>356</v>
      </c>
      <c r="H53" s="126">
        <v>370300</v>
      </c>
      <c r="I53" s="71" t="s">
        <v>526</v>
      </c>
    </row>
    <row r="54" spans="1:9" x14ac:dyDescent="0.15">
      <c r="A54" s="71">
        <v>49</v>
      </c>
      <c r="B54" s="130">
        <v>41409</v>
      </c>
      <c r="C54" s="71" t="s">
        <v>541</v>
      </c>
      <c r="D54" s="71" t="s">
        <v>342</v>
      </c>
      <c r="E54" s="71" t="s">
        <v>179</v>
      </c>
      <c r="F54" s="125">
        <v>2009</v>
      </c>
      <c r="G54" s="71" t="s">
        <v>357</v>
      </c>
      <c r="H54" s="126">
        <v>370300</v>
      </c>
      <c r="I54" s="71" t="s">
        <v>526</v>
      </c>
    </row>
    <row r="55" spans="1:9" x14ac:dyDescent="0.15">
      <c r="A55" s="71">
        <v>50</v>
      </c>
      <c r="B55" s="130">
        <v>41409</v>
      </c>
      <c r="C55" s="71" t="s">
        <v>541</v>
      </c>
      <c r="D55" s="71" t="s">
        <v>342</v>
      </c>
      <c r="E55" s="71" t="s">
        <v>179</v>
      </c>
      <c r="F55" s="125">
        <v>2009</v>
      </c>
      <c r="G55" s="71" t="s">
        <v>358</v>
      </c>
      <c r="H55" s="126">
        <v>370300</v>
      </c>
      <c r="I55" s="71" t="s">
        <v>526</v>
      </c>
    </row>
    <row r="56" spans="1:9" x14ac:dyDescent="0.15">
      <c r="A56" s="71">
        <v>51</v>
      </c>
      <c r="B56" s="130">
        <v>41409</v>
      </c>
      <c r="C56" s="71" t="s">
        <v>541</v>
      </c>
      <c r="D56" s="71" t="s">
        <v>342</v>
      </c>
      <c r="E56" s="71" t="s">
        <v>179</v>
      </c>
      <c r="F56" s="125">
        <v>2009</v>
      </c>
      <c r="G56" s="71" t="s">
        <v>359</v>
      </c>
      <c r="H56" s="126">
        <v>370300</v>
      </c>
      <c r="I56" s="71" t="s">
        <v>527</v>
      </c>
    </row>
    <row r="57" spans="1:9" x14ac:dyDescent="0.15">
      <c r="A57" s="71">
        <v>52</v>
      </c>
      <c r="B57" s="130">
        <v>41409</v>
      </c>
      <c r="C57" s="71" t="s">
        <v>541</v>
      </c>
      <c r="D57" s="71" t="s">
        <v>342</v>
      </c>
      <c r="E57" s="71" t="s">
        <v>179</v>
      </c>
      <c r="F57" s="125">
        <v>2009</v>
      </c>
      <c r="G57" s="71" t="s">
        <v>360</v>
      </c>
      <c r="H57" s="126">
        <v>370300</v>
      </c>
      <c r="I57" s="71" t="s">
        <v>541</v>
      </c>
    </row>
    <row r="58" spans="1:9" x14ac:dyDescent="0.15">
      <c r="A58" s="71">
        <v>53</v>
      </c>
      <c r="B58" s="130">
        <v>41409</v>
      </c>
      <c r="C58" s="71" t="s">
        <v>541</v>
      </c>
      <c r="D58" s="71" t="s">
        <v>342</v>
      </c>
      <c r="E58" s="71" t="s">
        <v>179</v>
      </c>
      <c r="F58" s="125">
        <v>2009</v>
      </c>
      <c r="G58" s="71" t="s">
        <v>361</v>
      </c>
      <c r="H58" s="126">
        <v>370300</v>
      </c>
      <c r="I58" s="71" t="s">
        <v>541</v>
      </c>
    </row>
    <row r="59" spans="1:9" x14ac:dyDescent="0.15">
      <c r="A59" s="71">
        <v>54</v>
      </c>
      <c r="B59" s="130">
        <v>41409</v>
      </c>
      <c r="C59" s="71" t="s">
        <v>541</v>
      </c>
      <c r="D59" s="71" t="s">
        <v>342</v>
      </c>
      <c r="E59" s="71" t="s">
        <v>179</v>
      </c>
      <c r="F59" s="125">
        <v>2009</v>
      </c>
      <c r="G59" s="71" t="s">
        <v>362</v>
      </c>
      <c r="H59" s="126">
        <v>370300</v>
      </c>
      <c r="I59" s="71" t="s">
        <v>541</v>
      </c>
    </row>
    <row r="60" spans="1:9" x14ac:dyDescent="0.15">
      <c r="A60" s="71">
        <v>55</v>
      </c>
      <c r="B60" s="130">
        <v>41409</v>
      </c>
      <c r="C60" s="71" t="s">
        <v>541</v>
      </c>
      <c r="D60" s="71" t="s">
        <v>342</v>
      </c>
      <c r="E60" s="71" t="s">
        <v>179</v>
      </c>
      <c r="F60" s="125">
        <v>2009</v>
      </c>
      <c r="G60" s="71" t="s">
        <v>363</v>
      </c>
      <c r="H60" s="126">
        <v>370300</v>
      </c>
      <c r="I60" s="71" t="s">
        <v>541</v>
      </c>
    </row>
    <row r="61" spans="1:9" x14ac:dyDescent="0.15">
      <c r="A61" s="71">
        <v>56</v>
      </c>
      <c r="B61" s="130">
        <v>41409</v>
      </c>
      <c r="C61" s="71" t="s">
        <v>541</v>
      </c>
      <c r="D61" s="71" t="s">
        <v>342</v>
      </c>
      <c r="E61" s="71" t="s">
        <v>179</v>
      </c>
      <c r="F61" s="125">
        <v>2009</v>
      </c>
      <c r="G61" s="71" t="s">
        <v>364</v>
      </c>
      <c r="H61" s="126">
        <v>370300</v>
      </c>
      <c r="I61" s="71" t="s">
        <v>541</v>
      </c>
    </row>
    <row r="62" spans="1:9" x14ac:dyDescent="0.15">
      <c r="A62" s="71">
        <v>57</v>
      </c>
      <c r="B62" s="130">
        <v>41409</v>
      </c>
      <c r="C62" s="71" t="s">
        <v>541</v>
      </c>
      <c r="D62" s="71" t="s">
        <v>342</v>
      </c>
      <c r="E62" s="71" t="s">
        <v>179</v>
      </c>
      <c r="F62" s="125">
        <v>2009</v>
      </c>
      <c r="G62" s="71" t="s">
        <v>365</v>
      </c>
      <c r="H62" s="126">
        <v>370300</v>
      </c>
      <c r="I62" s="71" t="s">
        <v>541</v>
      </c>
    </row>
    <row r="63" spans="1:9" x14ac:dyDescent="0.15">
      <c r="A63" s="71">
        <v>58</v>
      </c>
      <c r="B63" s="130">
        <v>41409</v>
      </c>
      <c r="C63" s="71" t="s">
        <v>541</v>
      </c>
      <c r="D63" s="71" t="s">
        <v>342</v>
      </c>
      <c r="E63" s="71" t="s">
        <v>179</v>
      </c>
      <c r="F63" s="125">
        <v>2009</v>
      </c>
      <c r="G63" s="71" t="s">
        <v>366</v>
      </c>
      <c r="H63" s="126">
        <v>370300</v>
      </c>
      <c r="I63" s="71" t="s">
        <v>541</v>
      </c>
    </row>
    <row r="64" spans="1:9" x14ac:dyDescent="0.15">
      <c r="A64" s="71">
        <v>59</v>
      </c>
      <c r="B64" s="130">
        <v>41409</v>
      </c>
      <c r="C64" s="71" t="s">
        <v>541</v>
      </c>
      <c r="D64" s="71" t="s">
        <v>342</v>
      </c>
      <c r="E64" s="71" t="s">
        <v>179</v>
      </c>
      <c r="F64" s="125">
        <v>2009</v>
      </c>
      <c r="G64" s="71" t="s">
        <v>367</v>
      </c>
      <c r="H64" s="126">
        <v>370300</v>
      </c>
      <c r="I64" s="71" t="s">
        <v>541</v>
      </c>
    </row>
    <row r="65" spans="1:9" x14ac:dyDescent="0.15">
      <c r="A65" s="71">
        <v>60</v>
      </c>
      <c r="B65" s="130">
        <v>41409</v>
      </c>
      <c r="C65" s="71" t="s">
        <v>541</v>
      </c>
      <c r="D65" s="71" t="s">
        <v>342</v>
      </c>
      <c r="E65" s="71" t="s">
        <v>179</v>
      </c>
      <c r="F65" s="125">
        <v>2009</v>
      </c>
      <c r="G65" s="71" t="s">
        <v>368</v>
      </c>
      <c r="H65" s="126">
        <v>370300</v>
      </c>
      <c r="I65" s="71" t="s">
        <v>541</v>
      </c>
    </row>
    <row r="66" spans="1:9" x14ac:dyDescent="0.15">
      <c r="A66" s="71">
        <v>61</v>
      </c>
      <c r="B66" s="130">
        <v>41409</v>
      </c>
      <c r="C66" s="71" t="s">
        <v>541</v>
      </c>
      <c r="D66" s="71" t="s">
        <v>342</v>
      </c>
      <c r="E66" s="71" t="s">
        <v>179</v>
      </c>
      <c r="F66" s="125">
        <v>2009</v>
      </c>
      <c r="G66" s="71" t="s">
        <v>369</v>
      </c>
      <c r="H66" s="126">
        <v>370300</v>
      </c>
      <c r="I66" s="71" t="s">
        <v>541</v>
      </c>
    </row>
    <row r="67" spans="1:9" x14ac:dyDescent="0.15">
      <c r="A67" s="71">
        <v>62</v>
      </c>
      <c r="B67" s="130">
        <v>41409</v>
      </c>
      <c r="C67" s="71" t="s">
        <v>541</v>
      </c>
      <c r="D67" s="71" t="s">
        <v>342</v>
      </c>
      <c r="E67" s="71" t="s">
        <v>179</v>
      </c>
      <c r="F67" s="125">
        <v>2009</v>
      </c>
      <c r="G67" s="71" t="s">
        <v>370</v>
      </c>
      <c r="H67" s="126">
        <v>370300</v>
      </c>
      <c r="I67" s="71" t="s">
        <v>541</v>
      </c>
    </row>
    <row r="68" spans="1:9" x14ac:dyDescent="0.15">
      <c r="A68" s="71">
        <v>63</v>
      </c>
      <c r="B68" s="130">
        <v>41409</v>
      </c>
      <c r="C68" s="71" t="s">
        <v>541</v>
      </c>
      <c r="D68" s="71" t="s">
        <v>342</v>
      </c>
      <c r="E68" s="71" t="s">
        <v>179</v>
      </c>
      <c r="F68" s="125">
        <v>2009</v>
      </c>
      <c r="G68" s="71" t="s">
        <v>371</v>
      </c>
      <c r="H68" s="126">
        <v>370300</v>
      </c>
      <c r="I68" s="71" t="s">
        <v>541</v>
      </c>
    </row>
    <row r="69" spans="1:9" x14ac:dyDescent="0.15">
      <c r="A69" s="71">
        <v>64</v>
      </c>
      <c r="B69" s="130">
        <v>41409</v>
      </c>
      <c r="C69" s="71" t="s">
        <v>541</v>
      </c>
      <c r="D69" s="71" t="s">
        <v>342</v>
      </c>
      <c r="E69" s="71" t="s">
        <v>179</v>
      </c>
      <c r="F69" s="125">
        <v>2009</v>
      </c>
      <c r="G69" s="71" t="s">
        <v>372</v>
      </c>
      <c r="H69" s="126">
        <v>370300</v>
      </c>
      <c r="I69" s="71" t="s">
        <v>541</v>
      </c>
    </row>
    <row r="70" spans="1:9" x14ac:dyDescent="0.15">
      <c r="A70" s="71">
        <v>65</v>
      </c>
      <c r="B70" s="130">
        <v>41409</v>
      </c>
      <c r="C70" s="71" t="s">
        <v>541</v>
      </c>
      <c r="D70" s="71" t="s">
        <v>342</v>
      </c>
      <c r="E70" s="71" t="s">
        <v>179</v>
      </c>
      <c r="F70" s="125">
        <v>2009</v>
      </c>
      <c r="G70" s="71" t="s">
        <v>373</v>
      </c>
      <c r="H70" s="126">
        <v>370300</v>
      </c>
      <c r="I70" s="71" t="s">
        <v>541</v>
      </c>
    </row>
    <row r="71" spans="1:9" x14ac:dyDescent="0.15">
      <c r="A71" s="71">
        <v>66</v>
      </c>
      <c r="B71" s="130">
        <v>41409</v>
      </c>
      <c r="C71" s="71" t="s">
        <v>541</v>
      </c>
      <c r="D71" s="71" t="s">
        <v>342</v>
      </c>
      <c r="E71" s="71" t="s">
        <v>179</v>
      </c>
      <c r="F71" s="125">
        <v>2009</v>
      </c>
      <c r="G71" s="71" t="s">
        <v>374</v>
      </c>
      <c r="H71" s="126">
        <v>370300</v>
      </c>
      <c r="I71" s="71" t="s">
        <v>541</v>
      </c>
    </row>
    <row r="72" spans="1:9" x14ac:dyDescent="0.15">
      <c r="A72" s="71">
        <v>67</v>
      </c>
      <c r="B72" s="130">
        <v>41409</v>
      </c>
      <c r="C72" s="71" t="s">
        <v>541</v>
      </c>
      <c r="D72" s="71" t="s">
        <v>342</v>
      </c>
      <c r="E72" s="71" t="s">
        <v>179</v>
      </c>
      <c r="F72" s="125">
        <v>2009</v>
      </c>
      <c r="G72" s="71" t="s">
        <v>375</v>
      </c>
      <c r="H72" s="126">
        <v>370300</v>
      </c>
      <c r="I72" s="71" t="s">
        <v>541</v>
      </c>
    </row>
    <row r="73" spans="1:9" x14ac:dyDescent="0.15">
      <c r="A73" s="71">
        <v>68</v>
      </c>
      <c r="B73" s="130">
        <v>41409</v>
      </c>
      <c r="C73" s="71" t="s">
        <v>541</v>
      </c>
      <c r="D73" s="71" t="s">
        <v>342</v>
      </c>
      <c r="E73" s="71" t="s">
        <v>179</v>
      </c>
      <c r="F73" s="125">
        <v>2009</v>
      </c>
      <c r="G73" s="71" t="s">
        <v>376</v>
      </c>
      <c r="H73" s="126">
        <v>370300</v>
      </c>
      <c r="I73" s="71" t="s">
        <v>541</v>
      </c>
    </row>
    <row r="74" spans="1:9" x14ac:dyDescent="0.15">
      <c r="A74" s="71">
        <v>69</v>
      </c>
      <c r="B74" s="130">
        <v>41409</v>
      </c>
      <c r="C74" s="71" t="s">
        <v>541</v>
      </c>
      <c r="D74" s="71" t="s">
        <v>342</v>
      </c>
      <c r="E74" s="71" t="s">
        <v>179</v>
      </c>
      <c r="F74" s="125">
        <v>2009</v>
      </c>
      <c r="G74" s="71" t="s">
        <v>377</v>
      </c>
      <c r="H74" s="126">
        <v>370300</v>
      </c>
      <c r="I74" s="71" t="s">
        <v>541</v>
      </c>
    </row>
    <row r="75" spans="1:9" x14ac:dyDescent="0.15">
      <c r="A75" s="71">
        <v>70</v>
      </c>
      <c r="B75" s="130">
        <v>41409</v>
      </c>
      <c r="C75" s="71" t="s">
        <v>541</v>
      </c>
      <c r="D75" s="71" t="s">
        <v>342</v>
      </c>
      <c r="E75" s="71" t="s">
        <v>179</v>
      </c>
      <c r="F75" s="125">
        <v>2009</v>
      </c>
      <c r="G75" s="71" t="s">
        <v>378</v>
      </c>
      <c r="H75" s="126">
        <v>370300</v>
      </c>
      <c r="I75" s="71" t="s">
        <v>541</v>
      </c>
    </row>
    <row r="76" spans="1:9" x14ac:dyDescent="0.15">
      <c r="A76" s="71">
        <v>71</v>
      </c>
      <c r="B76" s="130">
        <v>41409</v>
      </c>
      <c r="C76" s="71" t="s">
        <v>541</v>
      </c>
      <c r="D76" s="71" t="s">
        <v>342</v>
      </c>
      <c r="E76" s="71" t="s">
        <v>179</v>
      </c>
      <c r="F76" s="125">
        <v>2009</v>
      </c>
      <c r="G76" s="71" t="s">
        <v>379</v>
      </c>
      <c r="H76" s="126">
        <v>370300</v>
      </c>
      <c r="I76" s="71" t="s">
        <v>541</v>
      </c>
    </row>
    <row r="77" spans="1:9" x14ac:dyDescent="0.15">
      <c r="A77" s="71">
        <v>72</v>
      </c>
      <c r="B77" s="130">
        <v>41409</v>
      </c>
      <c r="C77" s="71" t="s">
        <v>541</v>
      </c>
      <c r="D77" s="71" t="s">
        <v>342</v>
      </c>
      <c r="E77" s="71" t="s">
        <v>179</v>
      </c>
      <c r="F77" s="125">
        <v>2009</v>
      </c>
      <c r="G77" s="71" t="s">
        <v>380</v>
      </c>
      <c r="H77" s="126">
        <v>370300</v>
      </c>
      <c r="I77" s="71" t="s">
        <v>541</v>
      </c>
    </row>
    <row r="78" spans="1:9" x14ac:dyDescent="0.15">
      <c r="A78" s="71">
        <v>73</v>
      </c>
      <c r="B78" s="130">
        <v>41409</v>
      </c>
      <c r="C78" s="71" t="s">
        <v>541</v>
      </c>
      <c r="D78" s="71" t="s">
        <v>342</v>
      </c>
      <c r="E78" s="71" t="s">
        <v>179</v>
      </c>
      <c r="F78" s="125">
        <v>2009</v>
      </c>
      <c r="G78" s="71" t="s">
        <v>381</v>
      </c>
      <c r="H78" s="126">
        <v>370300</v>
      </c>
      <c r="I78" s="71" t="s">
        <v>541</v>
      </c>
    </row>
    <row r="79" spans="1:9" x14ac:dyDescent="0.15">
      <c r="A79" s="71">
        <v>74</v>
      </c>
      <c r="B79" s="130">
        <v>41409</v>
      </c>
      <c r="C79" s="71" t="s">
        <v>541</v>
      </c>
      <c r="D79" s="71" t="s">
        <v>342</v>
      </c>
      <c r="E79" s="71" t="s">
        <v>179</v>
      </c>
      <c r="F79" s="125">
        <v>2009</v>
      </c>
      <c r="G79" s="71" t="s">
        <v>382</v>
      </c>
      <c r="H79" s="126">
        <v>370300</v>
      </c>
      <c r="I79" s="71" t="s">
        <v>541</v>
      </c>
    </row>
    <row r="80" spans="1:9" x14ac:dyDescent="0.15">
      <c r="A80" s="71">
        <v>75</v>
      </c>
      <c r="B80" s="130">
        <v>41409</v>
      </c>
      <c r="C80" s="71" t="s">
        <v>541</v>
      </c>
      <c r="D80" s="71" t="s">
        <v>342</v>
      </c>
      <c r="E80" s="71" t="s">
        <v>179</v>
      </c>
      <c r="F80" s="125">
        <v>2009</v>
      </c>
      <c r="G80" s="71" t="s">
        <v>383</v>
      </c>
      <c r="H80" s="126">
        <v>370300</v>
      </c>
      <c r="I80" s="71" t="s">
        <v>541</v>
      </c>
    </row>
    <row r="81" spans="1:9" x14ac:dyDescent="0.15">
      <c r="A81" s="71">
        <v>76</v>
      </c>
      <c r="B81" s="130">
        <v>41409</v>
      </c>
      <c r="C81" s="71" t="s">
        <v>541</v>
      </c>
      <c r="D81" s="71" t="s">
        <v>342</v>
      </c>
      <c r="E81" s="71" t="s">
        <v>179</v>
      </c>
      <c r="F81" s="125">
        <v>2009</v>
      </c>
      <c r="G81" s="71" t="s">
        <v>384</v>
      </c>
      <c r="H81" s="126">
        <v>370300</v>
      </c>
      <c r="I81" s="71" t="s">
        <v>541</v>
      </c>
    </row>
    <row r="82" spans="1:9" x14ac:dyDescent="0.15">
      <c r="A82" s="71">
        <v>77</v>
      </c>
      <c r="B82" s="130">
        <v>41409</v>
      </c>
      <c r="C82" s="71" t="s">
        <v>541</v>
      </c>
      <c r="D82" s="71" t="s">
        <v>342</v>
      </c>
      <c r="E82" s="71" t="s">
        <v>179</v>
      </c>
      <c r="F82" s="125">
        <v>2009</v>
      </c>
      <c r="G82" s="71" t="s">
        <v>385</v>
      </c>
      <c r="H82" s="126">
        <v>370300</v>
      </c>
      <c r="I82" s="71" t="s">
        <v>541</v>
      </c>
    </row>
    <row r="83" spans="1:9" x14ac:dyDescent="0.15">
      <c r="A83" s="71">
        <v>78</v>
      </c>
      <c r="B83" s="130">
        <v>41409</v>
      </c>
      <c r="C83" s="71" t="s">
        <v>541</v>
      </c>
      <c r="D83" s="71" t="s">
        <v>342</v>
      </c>
      <c r="E83" s="71" t="s">
        <v>179</v>
      </c>
      <c r="F83" s="125">
        <v>2009</v>
      </c>
      <c r="G83" s="71" t="s">
        <v>386</v>
      </c>
      <c r="H83" s="126">
        <v>370300</v>
      </c>
      <c r="I83" s="71" t="s">
        <v>541</v>
      </c>
    </row>
    <row r="84" spans="1:9" x14ac:dyDescent="0.15">
      <c r="A84" s="71">
        <v>79</v>
      </c>
      <c r="B84" s="130">
        <v>41409</v>
      </c>
      <c r="C84" s="71" t="s">
        <v>541</v>
      </c>
      <c r="D84" s="71" t="s">
        <v>342</v>
      </c>
      <c r="E84" s="71" t="s">
        <v>179</v>
      </c>
      <c r="F84" s="125">
        <v>2009</v>
      </c>
      <c r="G84" s="71" t="s">
        <v>387</v>
      </c>
      <c r="H84" s="126">
        <v>370300</v>
      </c>
      <c r="I84" s="71" t="s">
        <v>541</v>
      </c>
    </row>
    <row r="85" spans="1:9" x14ac:dyDescent="0.15">
      <c r="A85" s="71">
        <v>80</v>
      </c>
      <c r="B85" s="130">
        <v>41409</v>
      </c>
      <c r="C85" s="71" t="s">
        <v>541</v>
      </c>
      <c r="D85" s="71" t="s">
        <v>342</v>
      </c>
      <c r="E85" s="71" t="s">
        <v>179</v>
      </c>
      <c r="F85" s="125">
        <v>2009</v>
      </c>
      <c r="G85" s="71" t="s">
        <v>388</v>
      </c>
      <c r="H85" s="126">
        <v>370300</v>
      </c>
      <c r="I85" s="71" t="s">
        <v>541</v>
      </c>
    </row>
    <row r="86" spans="1:9" x14ac:dyDescent="0.15">
      <c r="A86" s="71">
        <v>81</v>
      </c>
      <c r="B86" s="130">
        <v>41409</v>
      </c>
      <c r="C86" s="71" t="s">
        <v>541</v>
      </c>
      <c r="D86" s="71" t="s">
        <v>342</v>
      </c>
      <c r="E86" s="71" t="s">
        <v>179</v>
      </c>
      <c r="F86" s="125">
        <v>2009</v>
      </c>
      <c r="G86" s="71" t="s">
        <v>389</v>
      </c>
      <c r="H86" s="126">
        <v>370300</v>
      </c>
      <c r="I86" s="71" t="s">
        <v>541</v>
      </c>
    </row>
    <row r="87" spans="1:9" x14ac:dyDescent="0.15">
      <c r="A87" s="71">
        <v>82</v>
      </c>
      <c r="B87" s="130">
        <v>41409</v>
      </c>
      <c r="C87" s="71" t="s">
        <v>541</v>
      </c>
      <c r="D87" s="71" t="s">
        <v>342</v>
      </c>
      <c r="E87" s="71" t="s">
        <v>179</v>
      </c>
      <c r="F87" s="125">
        <v>2009</v>
      </c>
      <c r="G87" s="71" t="s">
        <v>390</v>
      </c>
      <c r="H87" s="126">
        <v>370300</v>
      </c>
      <c r="I87" s="71" t="s">
        <v>541</v>
      </c>
    </row>
    <row r="88" spans="1:9" x14ac:dyDescent="0.15">
      <c r="A88" s="71">
        <v>83</v>
      </c>
      <c r="B88" s="130">
        <v>41409</v>
      </c>
      <c r="C88" s="71" t="s">
        <v>541</v>
      </c>
      <c r="D88" s="71" t="s">
        <v>342</v>
      </c>
      <c r="E88" s="71" t="s">
        <v>179</v>
      </c>
      <c r="F88" s="125">
        <v>2009</v>
      </c>
      <c r="G88" s="71" t="s">
        <v>391</v>
      </c>
      <c r="H88" s="126">
        <v>370300</v>
      </c>
      <c r="I88" s="71" t="s">
        <v>541</v>
      </c>
    </row>
    <row r="89" spans="1:9" x14ac:dyDescent="0.15">
      <c r="A89" s="71">
        <v>84</v>
      </c>
      <c r="B89" s="130">
        <v>41409</v>
      </c>
      <c r="C89" s="71" t="s">
        <v>541</v>
      </c>
      <c r="D89" s="71" t="s">
        <v>342</v>
      </c>
      <c r="E89" s="71" t="s">
        <v>179</v>
      </c>
      <c r="F89" s="125">
        <v>2009</v>
      </c>
      <c r="G89" s="71" t="s">
        <v>392</v>
      </c>
      <c r="H89" s="126">
        <v>370300</v>
      </c>
      <c r="I89" s="71" t="s">
        <v>541</v>
      </c>
    </row>
    <row r="90" spans="1:9" x14ac:dyDescent="0.15">
      <c r="A90" s="71">
        <v>85</v>
      </c>
      <c r="B90" s="130">
        <v>41409</v>
      </c>
      <c r="C90" s="71" t="s">
        <v>541</v>
      </c>
      <c r="D90" s="71" t="s">
        <v>342</v>
      </c>
      <c r="E90" s="71" t="s">
        <v>179</v>
      </c>
      <c r="F90" s="125">
        <v>2009</v>
      </c>
      <c r="G90" s="71" t="s">
        <v>393</v>
      </c>
      <c r="H90" s="126">
        <v>370300</v>
      </c>
      <c r="I90" s="71" t="s">
        <v>541</v>
      </c>
    </row>
    <row r="91" spans="1:9" x14ac:dyDescent="0.15">
      <c r="A91" s="71">
        <v>86</v>
      </c>
      <c r="B91" s="130">
        <v>41409</v>
      </c>
      <c r="C91" s="71" t="s">
        <v>541</v>
      </c>
      <c r="D91" s="71" t="s">
        <v>342</v>
      </c>
      <c r="E91" s="71" t="s">
        <v>179</v>
      </c>
      <c r="F91" s="125">
        <v>2009</v>
      </c>
      <c r="G91" s="71" t="s">
        <v>394</v>
      </c>
      <c r="H91" s="126">
        <v>370300</v>
      </c>
      <c r="I91" s="71" t="s">
        <v>541</v>
      </c>
    </row>
    <row r="92" spans="1:9" x14ac:dyDescent="0.15">
      <c r="A92" s="71">
        <v>87</v>
      </c>
      <c r="B92" s="130">
        <v>41409</v>
      </c>
      <c r="C92" s="71" t="s">
        <v>541</v>
      </c>
      <c r="D92" s="71" t="s">
        <v>342</v>
      </c>
      <c r="E92" s="71" t="s">
        <v>179</v>
      </c>
      <c r="F92" s="125">
        <v>2009</v>
      </c>
      <c r="G92" s="71" t="s">
        <v>395</v>
      </c>
      <c r="H92" s="126">
        <v>370300</v>
      </c>
      <c r="I92" s="71" t="s">
        <v>541</v>
      </c>
    </row>
    <row r="93" spans="1:9" x14ac:dyDescent="0.15">
      <c r="A93" s="71">
        <v>88</v>
      </c>
      <c r="B93" s="130">
        <v>41409</v>
      </c>
      <c r="C93" s="71" t="s">
        <v>541</v>
      </c>
      <c r="D93" s="71" t="s">
        <v>342</v>
      </c>
      <c r="E93" s="71" t="s">
        <v>179</v>
      </c>
      <c r="F93" s="125">
        <v>2009</v>
      </c>
      <c r="G93" s="71" t="s">
        <v>396</v>
      </c>
      <c r="H93" s="126">
        <v>370300</v>
      </c>
      <c r="I93" s="71" t="s">
        <v>541</v>
      </c>
    </row>
    <row r="94" spans="1:9" x14ac:dyDescent="0.15">
      <c r="A94" s="71">
        <v>89</v>
      </c>
      <c r="B94" s="130">
        <v>41409</v>
      </c>
      <c r="C94" s="71" t="s">
        <v>541</v>
      </c>
      <c r="D94" s="71" t="s">
        <v>342</v>
      </c>
      <c r="E94" s="71" t="s">
        <v>179</v>
      </c>
      <c r="F94" s="125">
        <v>2009</v>
      </c>
      <c r="G94" s="71" t="s">
        <v>397</v>
      </c>
      <c r="H94" s="126">
        <v>370300</v>
      </c>
      <c r="I94" s="71" t="s">
        <v>541</v>
      </c>
    </row>
    <row r="95" spans="1:9" x14ac:dyDescent="0.15">
      <c r="A95" s="71">
        <v>90</v>
      </c>
      <c r="B95" s="130">
        <v>41409</v>
      </c>
      <c r="C95" s="71" t="s">
        <v>541</v>
      </c>
      <c r="D95" s="71" t="s">
        <v>342</v>
      </c>
      <c r="E95" s="71" t="s">
        <v>179</v>
      </c>
      <c r="F95" s="125">
        <v>2009</v>
      </c>
      <c r="G95" s="71" t="s">
        <v>398</v>
      </c>
      <c r="H95" s="126">
        <v>370300</v>
      </c>
      <c r="I95" s="71" t="s">
        <v>541</v>
      </c>
    </row>
    <row r="96" spans="1:9" x14ac:dyDescent="0.15">
      <c r="A96" s="71">
        <v>91</v>
      </c>
      <c r="B96" s="130">
        <v>41409</v>
      </c>
      <c r="C96" s="71" t="s">
        <v>541</v>
      </c>
      <c r="D96" s="71" t="s">
        <v>342</v>
      </c>
      <c r="E96" s="71" t="s">
        <v>179</v>
      </c>
      <c r="F96" s="125">
        <v>2009</v>
      </c>
      <c r="G96" s="71" t="s">
        <v>399</v>
      </c>
      <c r="H96" s="126">
        <v>370300</v>
      </c>
      <c r="I96" s="71" t="s">
        <v>541</v>
      </c>
    </row>
    <row r="97" spans="1:9" x14ac:dyDescent="0.15">
      <c r="A97" s="71">
        <v>92</v>
      </c>
      <c r="B97" s="130">
        <v>41409</v>
      </c>
      <c r="C97" s="71" t="s">
        <v>541</v>
      </c>
      <c r="D97" s="71" t="s">
        <v>342</v>
      </c>
      <c r="E97" s="71" t="s">
        <v>179</v>
      </c>
      <c r="F97" s="125">
        <v>2009</v>
      </c>
      <c r="G97" s="71" t="s">
        <v>400</v>
      </c>
      <c r="H97" s="126">
        <v>370300</v>
      </c>
      <c r="I97" s="71" t="s">
        <v>541</v>
      </c>
    </row>
    <row r="98" spans="1:9" x14ac:dyDescent="0.15">
      <c r="A98" s="71">
        <v>93</v>
      </c>
      <c r="B98" s="130">
        <v>41409</v>
      </c>
      <c r="C98" s="71" t="s">
        <v>541</v>
      </c>
      <c r="D98" s="71" t="s">
        <v>342</v>
      </c>
      <c r="E98" s="71" t="s">
        <v>179</v>
      </c>
      <c r="F98" s="125">
        <v>2009</v>
      </c>
      <c r="G98" s="71" t="s">
        <v>401</v>
      </c>
      <c r="H98" s="126">
        <v>370300</v>
      </c>
      <c r="I98" s="71" t="s">
        <v>541</v>
      </c>
    </row>
    <row r="99" spans="1:9" x14ac:dyDescent="0.15">
      <c r="A99" s="71">
        <v>94</v>
      </c>
      <c r="B99" s="130">
        <v>41409</v>
      </c>
      <c r="C99" s="71" t="s">
        <v>541</v>
      </c>
      <c r="D99" s="71" t="s">
        <v>342</v>
      </c>
      <c r="E99" s="71" t="s">
        <v>179</v>
      </c>
      <c r="F99" s="125">
        <v>2009</v>
      </c>
      <c r="G99" s="71" t="s">
        <v>402</v>
      </c>
      <c r="H99" s="126">
        <v>370300</v>
      </c>
      <c r="I99" s="71" t="s">
        <v>541</v>
      </c>
    </row>
    <row r="100" spans="1:9" x14ac:dyDescent="0.15">
      <c r="A100" s="71">
        <v>95</v>
      </c>
      <c r="B100" s="130">
        <v>41409</v>
      </c>
      <c r="C100" s="71" t="s">
        <v>528</v>
      </c>
      <c r="D100" s="71" t="s">
        <v>227</v>
      </c>
      <c r="E100" s="71" t="s">
        <v>179</v>
      </c>
      <c r="F100" s="125">
        <v>2012</v>
      </c>
      <c r="G100" s="71" t="s">
        <v>403</v>
      </c>
      <c r="H100" s="126">
        <v>370300</v>
      </c>
      <c r="I100" s="71" t="s">
        <v>541</v>
      </c>
    </row>
    <row r="101" spans="1:9" x14ac:dyDescent="0.15">
      <c r="A101" s="71">
        <v>96</v>
      </c>
      <c r="B101" s="130">
        <v>41409</v>
      </c>
      <c r="C101" s="71" t="s">
        <v>528</v>
      </c>
      <c r="D101" s="71" t="s">
        <v>227</v>
      </c>
      <c r="E101" s="71" t="s">
        <v>179</v>
      </c>
      <c r="F101" s="125">
        <v>2012</v>
      </c>
      <c r="G101" s="71" t="s">
        <v>404</v>
      </c>
      <c r="H101" s="126">
        <v>370300</v>
      </c>
      <c r="I101" s="71" t="s">
        <v>541</v>
      </c>
    </row>
    <row r="102" spans="1:9" x14ac:dyDescent="0.15">
      <c r="A102" s="71">
        <v>97</v>
      </c>
      <c r="B102" s="130">
        <v>41409</v>
      </c>
      <c r="C102" s="71" t="s">
        <v>528</v>
      </c>
      <c r="D102" s="71" t="s">
        <v>227</v>
      </c>
      <c r="E102" s="71" t="s">
        <v>179</v>
      </c>
      <c r="F102" s="125">
        <v>2012</v>
      </c>
      <c r="G102" s="71" t="s">
        <v>405</v>
      </c>
      <c r="H102" s="126">
        <v>370300</v>
      </c>
      <c r="I102" s="71" t="s">
        <v>541</v>
      </c>
    </row>
    <row r="103" spans="1:9" x14ac:dyDescent="0.15">
      <c r="A103" s="71">
        <v>98</v>
      </c>
      <c r="B103" s="130">
        <v>41409</v>
      </c>
      <c r="C103" s="71" t="s">
        <v>528</v>
      </c>
      <c r="D103" s="71" t="s">
        <v>227</v>
      </c>
      <c r="E103" s="71" t="s">
        <v>179</v>
      </c>
      <c r="F103" s="125">
        <v>2012</v>
      </c>
      <c r="G103" s="71" t="s">
        <v>406</v>
      </c>
      <c r="H103" s="126">
        <v>370300</v>
      </c>
      <c r="I103" s="71" t="s">
        <v>541</v>
      </c>
    </row>
    <row r="104" spans="1:9" x14ac:dyDescent="0.15">
      <c r="A104" s="71">
        <v>99</v>
      </c>
      <c r="B104" s="130">
        <v>41409</v>
      </c>
      <c r="C104" s="71" t="s">
        <v>528</v>
      </c>
      <c r="D104" s="71" t="s">
        <v>227</v>
      </c>
      <c r="E104" s="71" t="s">
        <v>179</v>
      </c>
      <c r="F104" s="125">
        <v>2012</v>
      </c>
      <c r="G104" s="71" t="s">
        <v>407</v>
      </c>
      <c r="H104" s="126">
        <v>370300</v>
      </c>
      <c r="I104" s="71" t="s">
        <v>541</v>
      </c>
    </row>
    <row r="105" spans="1:9" x14ac:dyDescent="0.15">
      <c r="A105" s="71">
        <v>100</v>
      </c>
      <c r="B105" s="130">
        <v>41409</v>
      </c>
      <c r="C105" s="71" t="s">
        <v>528</v>
      </c>
      <c r="D105" s="71" t="s">
        <v>227</v>
      </c>
      <c r="E105" s="71" t="s">
        <v>179</v>
      </c>
      <c r="F105" s="125">
        <v>2012</v>
      </c>
      <c r="G105" s="71" t="s">
        <v>408</v>
      </c>
      <c r="H105" s="126">
        <v>370300</v>
      </c>
      <c r="I105" s="71" t="s">
        <v>541</v>
      </c>
    </row>
    <row r="106" spans="1:9" x14ac:dyDescent="0.15">
      <c r="A106" s="71">
        <v>101</v>
      </c>
      <c r="B106" s="130">
        <v>41409</v>
      </c>
      <c r="C106" s="71" t="s">
        <v>528</v>
      </c>
      <c r="D106" s="71" t="s">
        <v>227</v>
      </c>
      <c r="E106" s="71" t="s">
        <v>179</v>
      </c>
      <c r="F106" s="125">
        <v>2012</v>
      </c>
      <c r="G106" s="71" t="s">
        <v>409</v>
      </c>
      <c r="H106" s="126">
        <v>370300</v>
      </c>
      <c r="I106" s="71" t="s">
        <v>541</v>
      </c>
    </row>
    <row r="107" spans="1:9" x14ac:dyDescent="0.15">
      <c r="A107" s="71">
        <v>102</v>
      </c>
      <c r="B107" s="130">
        <v>41409</v>
      </c>
      <c r="C107" s="71" t="s">
        <v>528</v>
      </c>
      <c r="D107" s="71" t="s">
        <v>227</v>
      </c>
      <c r="E107" s="71" t="s">
        <v>179</v>
      </c>
      <c r="F107" s="125">
        <v>2012</v>
      </c>
      <c r="G107" s="71" t="s">
        <v>410</v>
      </c>
      <c r="H107" s="126">
        <v>370300</v>
      </c>
      <c r="I107" s="71" t="s">
        <v>541</v>
      </c>
    </row>
    <row r="108" spans="1:9" x14ac:dyDescent="0.15">
      <c r="A108" s="71">
        <v>103</v>
      </c>
      <c r="B108" s="130">
        <v>41409</v>
      </c>
      <c r="C108" s="71" t="s">
        <v>528</v>
      </c>
      <c r="D108" s="71" t="s">
        <v>227</v>
      </c>
      <c r="E108" s="71" t="s">
        <v>179</v>
      </c>
      <c r="F108" s="125">
        <v>2012</v>
      </c>
      <c r="G108" s="71" t="s">
        <v>411</v>
      </c>
      <c r="H108" s="126">
        <v>370300</v>
      </c>
      <c r="I108" s="71" t="s">
        <v>541</v>
      </c>
    </row>
    <row r="109" spans="1:9" x14ac:dyDescent="0.15">
      <c r="A109" s="71">
        <v>104</v>
      </c>
      <c r="B109" s="130">
        <v>41409</v>
      </c>
      <c r="C109" s="71" t="s">
        <v>528</v>
      </c>
      <c r="D109" s="71" t="s">
        <v>227</v>
      </c>
      <c r="E109" s="71" t="s">
        <v>179</v>
      </c>
      <c r="F109" s="125">
        <v>2012</v>
      </c>
      <c r="G109" s="71" t="s">
        <v>412</v>
      </c>
      <c r="H109" s="126">
        <v>370300</v>
      </c>
      <c r="I109" s="71" t="s">
        <v>541</v>
      </c>
    </row>
    <row r="110" spans="1:9" x14ac:dyDescent="0.15">
      <c r="A110" s="71">
        <v>105</v>
      </c>
      <c r="B110" s="130">
        <v>41409</v>
      </c>
      <c r="C110" s="71" t="s">
        <v>528</v>
      </c>
      <c r="D110" s="71" t="s">
        <v>227</v>
      </c>
      <c r="E110" s="71" t="s">
        <v>179</v>
      </c>
      <c r="F110" s="125">
        <v>2012</v>
      </c>
      <c r="G110" s="71" t="s">
        <v>413</v>
      </c>
      <c r="H110" s="126">
        <v>370300</v>
      </c>
      <c r="I110" s="71" t="s">
        <v>541</v>
      </c>
    </row>
    <row r="111" spans="1:9" x14ac:dyDescent="0.15">
      <c r="A111" s="71">
        <v>106</v>
      </c>
      <c r="B111" s="130">
        <v>41409</v>
      </c>
      <c r="C111" s="71" t="s">
        <v>541</v>
      </c>
      <c r="D111" s="71" t="s">
        <v>342</v>
      </c>
      <c r="E111" s="71" t="s">
        <v>179</v>
      </c>
      <c r="F111" s="125">
        <v>2009</v>
      </c>
      <c r="G111" s="71" t="s">
        <v>414</v>
      </c>
      <c r="H111" s="126">
        <v>370300</v>
      </c>
      <c r="I111" s="71" t="s">
        <v>541</v>
      </c>
    </row>
    <row r="112" spans="1:9" x14ac:dyDescent="0.15">
      <c r="A112" s="71">
        <v>107</v>
      </c>
      <c r="B112" s="130">
        <v>41409</v>
      </c>
      <c r="C112" s="71" t="s">
        <v>541</v>
      </c>
      <c r="D112" s="71" t="s">
        <v>342</v>
      </c>
      <c r="E112" s="71" t="s">
        <v>179</v>
      </c>
      <c r="F112" s="125">
        <v>2009</v>
      </c>
      <c r="G112" s="71" t="s">
        <v>415</v>
      </c>
      <c r="H112" s="126">
        <v>370300</v>
      </c>
      <c r="I112" s="71" t="s">
        <v>541</v>
      </c>
    </row>
    <row r="113" spans="1:9" x14ac:dyDescent="0.15">
      <c r="A113" s="71">
        <v>108</v>
      </c>
      <c r="B113" s="130">
        <v>41409</v>
      </c>
      <c r="C113" s="71" t="s">
        <v>531</v>
      </c>
      <c r="D113" s="71" t="s">
        <v>241</v>
      </c>
      <c r="E113" s="71" t="s">
        <v>430</v>
      </c>
      <c r="F113" s="125">
        <v>1994</v>
      </c>
      <c r="G113" s="71" t="s">
        <v>429</v>
      </c>
      <c r="H113" s="126">
        <v>636100</v>
      </c>
      <c r="I113" s="71" t="s">
        <v>541</v>
      </c>
    </row>
    <row r="114" spans="1:9" x14ac:dyDescent="0.15">
      <c r="A114" s="71">
        <v>109</v>
      </c>
      <c r="B114" s="130">
        <v>41409</v>
      </c>
      <c r="C114" s="71" t="s">
        <v>529</v>
      </c>
      <c r="D114" s="71" t="s">
        <v>227</v>
      </c>
      <c r="E114" s="71" t="s">
        <v>179</v>
      </c>
      <c r="F114" s="125">
        <v>2002</v>
      </c>
      <c r="G114" s="71" t="s">
        <v>431</v>
      </c>
      <c r="H114" s="126">
        <v>328400</v>
      </c>
      <c r="I114" s="71" t="s">
        <v>541</v>
      </c>
    </row>
    <row r="115" spans="1:9" x14ac:dyDescent="0.15">
      <c r="A115" s="71">
        <v>110</v>
      </c>
      <c r="B115" s="130">
        <v>41409</v>
      </c>
      <c r="C115" s="71" t="s">
        <v>530</v>
      </c>
      <c r="D115" s="71" t="s">
        <v>270</v>
      </c>
      <c r="E115" s="71" t="s">
        <v>179</v>
      </c>
      <c r="F115" s="125">
        <v>1995</v>
      </c>
      <c r="G115" s="71" t="s">
        <v>434</v>
      </c>
      <c r="H115" s="126">
        <v>328400</v>
      </c>
      <c r="I115" s="71" t="s">
        <v>541</v>
      </c>
    </row>
    <row r="116" spans="1:9" x14ac:dyDescent="0.15">
      <c r="A116" s="71">
        <v>111</v>
      </c>
      <c r="B116" s="130">
        <v>41409</v>
      </c>
      <c r="C116" s="71" t="s">
        <v>529</v>
      </c>
      <c r="D116" s="71" t="s">
        <v>227</v>
      </c>
      <c r="E116" s="71" t="s">
        <v>179</v>
      </c>
      <c r="F116" s="125">
        <v>2000</v>
      </c>
      <c r="G116" s="71" t="s">
        <v>446</v>
      </c>
      <c r="H116" s="126">
        <v>328400</v>
      </c>
      <c r="I116" s="71" t="s">
        <v>541</v>
      </c>
    </row>
    <row r="117" spans="1:9" x14ac:dyDescent="0.15">
      <c r="A117" s="71">
        <v>112</v>
      </c>
      <c r="B117" s="130">
        <v>41409</v>
      </c>
      <c r="C117" s="71" t="s">
        <v>549</v>
      </c>
      <c r="D117" s="71" t="s">
        <v>448</v>
      </c>
      <c r="E117" s="71" t="s">
        <v>179</v>
      </c>
      <c r="F117" s="125">
        <v>2011</v>
      </c>
      <c r="G117" s="71" t="s">
        <v>447</v>
      </c>
      <c r="H117" s="126">
        <v>328400</v>
      </c>
      <c r="I117" s="71" t="s">
        <v>541</v>
      </c>
    </row>
    <row r="118" spans="1:9" x14ac:dyDescent="0.15">
      <c r="A118" s="71">
        <v>113</v>
      </c>
      <c r="B118" s="130">
        <v>41409</v>
      </c>
      <c r="C118" s="71" t="s">
        <v>540</v>
      </c>
      <c r="D118" s="71" t="s">
        <v>241</v>
      </c>
      <c r="E118" s="71" t="s">
        <v>280</v>
      </c>
      <c r="F118" s="125">
        <v>2010</v>
      </c>
      <c r="G118" s="71" t="s">
        <v>449</v>
      </c>
      <c r="H118" s="126">
        <v>328400</v>
      </c>
      <c r="I118" s="71" t="s">
        <v>528</v>
      </c>
    </row>
    <row r="119" spans="1:9" x14ac:dyDescent="0.15">
      <c r="A119" s="71">
        <v>114</v>
      </c>
      <c r="B119" s="127">
        <v>41474</v>
      </c>
      <c r="C119" s="71" t="s">
        <v>516</v>
      </c>
      <c r="D119" s="71" t="s">
        <v>290</v>
      </c>
      <c r="E119" s="71" t="s">
        <v>280</v>
      </c>
      <c r="F119" s="128">
        <v>2011</v>
      </c>
      <c r="G119" s="71" t="s">
        <v>291</v>
      </c>
      <c r="H119" s="126">
        <v>644400</v>
      </c>
      <c r="I119" s="71" t="s">
        <v>528</v>
      </c>
    </row>
    <row r="120" spans="1:9" x14ac:dyDescent="0.15">
      <c r="A120" s="71">
        <v>115</v>
      </c>
      <c r="B120" s="127">
        <v>41475</v>
      </c>
      <c r="C120" s="71" t="s">
        <v>526</v>
      </c>
      <c r="D120" s="71" t="s">
        <v>270</v>
      </c>
      <c r="E120" s="71" t="s">
        <v>179</v>
      </c>
      <c r="F120" s="125">
        <v>2006</v>
      </c>
      <c r="G120" s="71" t="s">
        <v>330</v>
      </c>
      <c r="H120" s="126">
        <v>328400</v>
      </c>
      <c r="I120" s="71" t="s">
        <v>528</v>
      </c>
    </row>
    <row r="121" spans="1:9" x14ac:dyDescent="0.15">
      <c r="A121" s="71">
        <v>116</v>
      </c>
      <c r="B121" s="127">
        <v>41475</v>
      </c>
      <c r="C121" s="71" t="s">
        <v>526</v>
      </c>
      <c r="D121" s="71" t="s">
        <v>270</v>
      </c>
      <c r="E121" s="71" t="s">
        <v>179</v>
      </c>
      <c r="F121" s="125">
        <v>2006</v>
      </c>
      <c r="G121" s="71" t="s">
        <v>332</v>
      </c>
      <c r="H121" s="126">
        <v>328400</v>
      </c>
      <c r="I121" s="71" t="s">
        <v>528</v>
      </c>
    </row>
    <row r="122" spans="1:9" x14ac:dyDescent="0.15">
      <c r="A122" s="71">
        <v>117</v>
      </c>
      <c r="B122" s="127">
        <v>41511</v>
      </c>
      <c r="C122" s="71" t="s">
        <v>514</v>
      </c>
      <c r="D122" s="71" t="s">
        <v>241</v>
      </c>
      <c r="E122" s="71" t="s">
        <v>280</v>
      </c>
      <c r="F122" s="125">
        <v>2008</v>
      </c>
      <c r="G122" s="71" t="s">
        <v>296</v>
      </c>
      <c r="H122" s="126">
        <v>629400</v>
      </c>
      <c r="I122" s="71" t="s">
        <v>528</v>
      </c>
    </row>
    <row r="123" spans="1:9" x14ac:dyDescent="0.15">
      <c r="A123" s="71">
        <v>118</v>
      </c>
      <c r="B123" s="127">
        <v>41511</v>
      </c>
      <c r="C123" s="71" t="s">
        <v>519</v>
      </c>
      <c r="D123" s="71" t="s">
        <v>241</v>
      </c>
      <c r="E123" s="71" t="s">
        <v>280</v>
      </c>
      <c r="F123" s="125">
        <v>2008</v>
      </c>
      <c r="G123" s="71" t="s">
        <v>297</v>
      </c>
      <c r="H123" s="126">
        <v>550700</v>
      </c>
      <c r="I123" s="71" t="s">
        <v>528</v>
      </c>
    </row>
    <row r="124" spans="1:9" x14ac:dyDescent="0.15">
      <c r="A124" s="71">
        <v>119</v>
      </c>
      <c r="B124" s="127">
        <v>41529</v>
      </c>
      <c r="C124" s="71"/>
      <c r="D124" s="71" t="s">
        <v>442</v>
      </c>
      <c r="E124" s="71" t="s">
        <v>508</v>
      </c>
      <c r="F124" s="125">
        <v>2008</v>
      </c>
      <c r="G124" s="71" t="s">
        <v>441</v>
      </c>
      <c r="H124" s="126">
        <v>440700</v>
      </c>
      <c r="I124" s="71" t="s">
        <v>528</v>
      </c>
    </row>
    <row r="125" spans="1:9" x14ac:dyDescent="0.15">
      <c r="A125" s="71">
        <v>120</v>
      </c>
      <c r="B125" s="127">
        <v>41555</v>
      </c>
      <c r="C125" s="71" t="s">
        <v>514</v>
      </c>
      <c r="D125" s="71" t="s">
        <v>290</v>
      </c>
      <c r="E125" s="71" t="s">
        <v>280</v>
      </c>
      <c r="F125" s="125">
        <v>2008</v>
      </c>
      <c r="G125" s="71" t="s">
        <v>289</v>
      </c>
      <c r="H125" s="126">
        <v>624900</v>
      </c>
      <c r="I125" s="71" t="s">
        <v>528</v>
      </c>
    </row>
    <row r="126" spans="1:9" x14ac:dyDescent="0.15">
      <c r="A126" s="71">
        <v>121</v>
      </c>
      <c r="B126" s="127">
        <v>41596</v>
      </c>
      <c r="C126" s="71" t="s">
        <v>522</v>
      </c>
      <c r="D126" s="71" t="s">
        <v>209</v>
      </c>
      <c r="E126" s="71" t="s">
        <v>179</v>
      </c>
      <c r="F126" s="125">
        <v>2008</v>
      </c>
      <c r="G126" s="71" t="s">
        <v>310</v>
      </c>
      <c r="H126" s="126">
        <v>328400</v>
      </c>
      <c r="I126" s="71" t="s">
        <v>528</v>
      </c>
    </row>
    <row r="127" spans="1:9" x14ac:dyDescent="0.15">
      <c r="A127" s="71">
        <v>122</v>
      </c>
      <c r="B127" s="127">
        <v>41596</v>
      </c>
      <c r="C127" s="71" t="s">
        <v>522</v>
      </c>
      <c r="D127" s="71" t="s">
        <v>209</v>
      </c>
      <c r="E127" s="71" t="s">
        <v>179</v>
      </c>
      <c r="F127" s="125">
        <v>2008</v>
      </c>
      <c r="G127" s="71" t="s">
        <v>311</v>
      </c>
      <c r="H127" s="126">
        <v>328400</v>
      </c>
      <c r="I127" s="71" t="s">
        <v>528</v>
      </c>
    </row>
    <row r="128" spans="1:9" x14ac:dyDescent="0.15">
      <c r="A128" s="71">
        <v>123</v>
      </c>
      <c r="B128" s="127">
        <v>41596</v>
      </c>
      <c r="C128" s="71" t="s">
        <v>522</v>
      </c>
      <c r="D128" s="71" t="s">
        <v>209</v>
      </c>
      <c r="E128" s="71" t="s">
        <v>179</v>
      </c>
      <c r="F128" s="125">
        <v>2008</v>
      </c>
      <c r="G128" s="71" t="s">
        <v>312</v>
      </c>
      <c r="H128" s="126">
        <v>328400</v>
      </c>
      <c r="I128" s="71" t="s">
        <v>528</v>
      </c>
    </row>
    <row r="129" spans="1:9" x14ac:dyDescent="0.15">
      <c r="A129" s="71">
        <v>124</v>
      </c>
      <c r="B129" s="127">
        <v>41596</v>
      </c>
      <c r="C129" s="71" t="s">
        <v>522</v>
      </c>
      <c r="D129" s="71" t="s">
        <v>209</v>
      </c>
      <c r="E129" s="71" t="s">
        <v>179</v>
      </c>
      <c r="F129" s="125">
        <v>2008</v>
      </c>
      <c r="G129" s="71" t="s">
        <v>313</v>
      </c>
      <c r="H129" s="126">
        <v>328400</v>
      </c>
      <c r="I129" s="71" t="s">
        <v>541</v>
      </c>
    </row>
    <row r="130" spans="1:9" x14ac:dyDescent="0.15">
      <c r="A130" s="71">
        <v>125</v>
      </c>
      <c r="B130" s="127">
        <v>41596</v>
      </c>
      <c r="C130" s="71" t="s">
        <v>522</v>
      </c>
      <c r="D130" s="71" t="s">
        <v>209</v>
      </c>
      <c r="E130" s="71" t="s">
        <v>179</v>
      </c>
      <c r="F130" s="125">
        <v>2008</v>
      </c>
      <c r="G130" s="71" t="s">
        <v>314</v>
      </c>
      <c r="H130" s="126">
        <v>328400</v>
      </c>
      <c r="I130" s="71" t="s">
        <v>541</v>
      </c>
    </row>
    <row r="131" spans="1:9" x14ac:dyDescent="0.15">
      <c r="A131" s="71">
        <v>126</v>
      </c>
      <c r="B131" s="127">
        <v>41596</v>
      </c>
      <c r="C131" s="71" t="s">
        <v>522</v>
      </c>
      <c r="D131" s="71" t="s">
        <v>209</v>
      </c>
      <c r="E131" s="71" t="s">
        <v>179</v>
      </c>
      <c r="F131" s="125">
        <v>2008</v>
      </c>
      <c r="G131" s="71" t="s">
        <v>315</v>
      </c>
      <c r="H131" s="126">
        <v>328400</v>
      </c>
      <c r="I131" s="71" t="s">
        <v>529</v>
      </c>
    </row>
    <row r="132" spans="1:9" x14ac:dyDescent="0.15">
      <c r="A132" s="71">
        <v>127</v>
      </c>
      <c r="B132" s="127">
        <v>41596</v>
      </c>
      <c r="C132" s="71" t="s">
        <v>522</v>
      </c>
      <c r="D132" s="71" t="s">
        <v>209</v>
      </c>
      <c r="E132" s="71" t="s">
        <v>179</v>
      </c>
      <c r="F132" s="125">
        <v>2008</v>
      </c>
      <c r="G132" s="71" t="s">
        <v>316</v>
      </c>
      <c r="H132" s="126">
        <v>328400</v>
      </c>
      <c r="I132" s="71" t="s">
        <v>547</v>
      </c>
    </row>
    <row r="133" spans="1:9" x14ac:dyDescent="0.15">
      <c r="A133" s="71">
        <v>128</v>
      </c>
      <c r="B133" s="127">
        <v>41596</v>
      </c>
      <c r="C133" s="71" t="s">
        <v>526</v>
      </c>
      <c r="D133" s="71" t="s">
        <v>270</v>
      </c>
      <c r="E133" s="71" t="s">
        <v>179</v>
      </c>
      <c r="F133" s="125">
        <v>2006</v>
      </c>
      <c r="G133" s="71" t="s">
        <v>327</v>
      </c>
      <c r="H133" s="126">
        <v>328400</v>
      </c>
      <c r="I133" s="71" t="s">
        <v>529</v>
      </c>
    </row>
    <row r="134" spans="1:9" x14ac:dyDescent="0.15">
      <c r="A134" s="71">
        <v>129</v>
      </c>
      <c r="B134" s="127">
        <v>41596</v>
      </c>
      <c r="C134" s="71" t="s">
        <v>526</v>
      </c>
      <c r="D134" s="71" t="s">
        <v>270</v>
      </c>
      <c r="E134" s="71" t="s">
        <v>179</v>
      </c>
      <c r="F134" s="125">
        <v>2006</v>
      </c>
      <c r="G134" s="71" t="s">
        <v>333</v>
      </c>
      <c r="H134" s="126">
        <v>328400</v>
      </c>
      <c r="I134" s="71" t="s">
        <v>542</v>
      </c>
    </row>
    <row r="135" spans="1:9" x14ac:dyDescent="0.15">
      <c r="A135" s="71">
        <v>130</v>
      </c>
      <c r="B135" s="127">
        <v>41596</v>
      </c>
      <c r="C135" s="71" t="s">
        <v>526</v>
      </c>
      <c r="D135" s="71" t="s">
        <v>270</v>
      </c>
      <c r="E135" s="71" t="s">
        <v>179</v>
      </c>
      <c r="F135" s="125">
        <v>2006</v>
      </c>
      <c r="G135" s="71" t="s">
        <v>334</v>
      </c>
      <c r="H135" s="126">
        <v>328400</v>
      </c>
      <c r="I135" s="71" t="s">
        <v>542</v>
      </c>
    </row>
    <row r="136" spans="1:9" x14ac:dyDescent="0.15">
      <c r="A136" s="71">
        <v>131</v>
      </c>
      <c r="B136" s="127">
        <v>41596</v>
      </c>
      <c r="C136" s="71" t="s">
        <v>526</v>
      </c>
      <c r="D136" s="71" t="s">
        <v>270</v>
      </c>
      <c r="E136" s="71" t="s">
        <v>179</v>
      </c>
      <c r="F136" s="125">
        <v>2006</v>
      </c>
      <c r="G136" s="71" t="s">
        <v>335</v>
      </c>
      <c r="H136" s="126">
        <v>328400</v>
      </c>
      <c r="I136" s="71" t="s">
        <v>542</v>
      </c>
    </row>
    <row r="137" spans="1:9" x14ac:dyDescent="0.15">
      <c r="A137" s="71">
        <v>132</v>
      </c>
      <c r="B137" s="127">
        <v>41612</v>
      </c>
      <c r="C137" s="71"/>
      <c r="D137" s="71" t="s">
        <v>507</v>
      </c>
      <c r="E137" s="71" t="s">
        <v>280</v>
      </c>
      <c r="F137" s="125">
        <v>1994</v>
      </c>
      <c r="G137" s="71" t="s">
        <v>432</v>
      </c>
      <c r="H137" s="126">
        <v>620400</v>
      </c>
      <c r="I137" s="71" t="s">
        <v>542</v>
      </c>
    </row>
    <row r="138" spans="1:9" x14ac:dyDescent="0.15">
      <c r="A138" s="71">
        <v>133</v>
      </c>
      <c r="B138" s="127">
        <v>41622</v>
      </c>
      <c r="C138" s="71" t="s">
        <v>523</v>
      </c>
      <c r="D138" s="71" t="s">
        <v>318</v>
      </c>
      <c r="E138" s="71" t="s">
        <v>280</v>
      </c>
      <c r="F138" s="125">
        <v>2006</v>
      </c>
      <c r="G138" s="71" t="s">
        <v>317</v>
      </c>
      <c r="H138" s="126">
        <v>469600</v>
      </c>
      <c r="I138" s="71" t="s">
        <v>542</v>
      </c>
    </row>
    <row r="139" spans="1:9" x14ac:dyDescent="0.15">
      <c r="A139" s="71">
        <v>134</v>
      </c>
      <c r="B139" s="127">
        <v>41622</v>
      </c>
      <c r="C139" s="71" t="s">
        <v>526</v>
      </c>
      <c r="D139" s="71" t="s">
        <v>270</v>
      </c>
      <c r="E139" s="71" t="s">
        <v>179</v>
      </c>
      <c r="F139" s="125">
        <v>2006</v>
      </c>
      <c r="G139" s="71" t="s">
        <v>337</v>
      </c>
      <c r="H139" s="126">
        <v>328400</v>
      </c>
      <c r="I139" s="71" t="s">
        <v>542</v>
      </c>
    </row>
    <row r="140" spans="1:9" x14ac:dyDescent="0.15">
      <c r="A140" s="71">
        <v>135</v>
      </c>
      <c r="B140" s="127">
        <v>41622</v>
      </c>
      <c r="C140" s="71" t="s">
        <v>526</v>
      </c>
      <c r="D140" s="71" t="s">
        <v>270</v>
      </c>
      <c r="E140" s="71" t="s">
        <v>179</v>
      </c>
      <c r="F140" s="125">
        <v>2006</v>
      </c>
      <c r="G140" s="71" t="s">
        <v>339</v>
      </c>
      <c r="H140" s="126">
        <v>328400</v>
      </c>
      <c r="I140" s="71" t="s">
        <v>542</v>
      </c>
    </row>
    <row r="141" spans="1:9" x14ac:dyDescent="0.15">
      <c r="A141" s="71">
        <v>136</v>
      </c>
      <c r="B141" s="127">
        <v>41681</v>
      </c>
      <c r="C141" s="71" t="s">
        <v>511</v>
      </c>
      <c r="D141" s="71" t="s">
        <v>281</v>
      </c>
      <c r="E141" s="71" t="s">
        <v>280</v>
      </c>
      <c r="F141" s="125">
        <v>1999</v>
      </c>
      <c r="G141" s="71" t="s">
        <v>283</v>
      </c>
      <c r="H141" s="126">
        <v>632000</v>
      </c>
      <c r="I141" s="71" t="s">
        <v>542</v>
      </c>
    </row>
    <row r="142" spans="1:9" x14ac:dyDescent="0.15">
      <c r="A142" s="71">
        <v>155</v>
      </c>
      <c r="B142" s="127">
        <v>41684</v>
      </c>
      <c r="C142" s="71" t="s">
        <v>538</v>
      </c>
      <c r="D142" s="71" t="s">
        <v>241</v>
      </c>
      <c r="E142" s="71" t="s">
        <v>280</v>
      </c>
      <c r="F142" s="125">
        <v>1987</v>
      </c>
      <c r="G142" s="71" t="s">
        <v>443</v>
      </c>
      <c r="H142" s="126">
        <v>556300</v>
      </c>
      <c r="I142" s="71" t="s">
        <v>549</v>
      </c>
    </row>
    <row r="143" spans="1:9" x14ac:dyDescent="0.15">
      <c r="A143" s="71">
        <v>137</v>
      </c>
      <c r="B143" s="127">
        <v>41685</v>
      </c>
      <c r="C143" s="71"/>
      <c r="D143" s="71" t="s">
        <v>241</v>
      </c>
      <c r="E143" s="71" t="s">
        <v>280</v>
      </c>
      <c r="F143" s="125">
        <v>1997</v>
      </c>
      <c r="G143" s="71" t="s">
        <v>282</v>
      </c>
      <c r="H143" s="126">
        <v>556300</v>
      </c>
      <c r="I143" s="71" t="s">
        <v>542</v>
      </c>
    </row>
    <row r="144" spans="1:9" x14ac:dyDescent="0.15">
      <c r="A144" s="71">
        <v>138</v>
      </c>
      <c r="B144" s="127">
        <v>41685</v>
      </c>
      <c r="C144" s="71"/>
      <c r="D144" s="71" t="s">
        <v>505</v>
      </c>
      <c r="E144" s="71" t="s">
        <v>280</v>
      </c>
      <c r="F144" s="125">
        <v>1995</v>
      </c>
      <c r="G144" s="71" t="s">
        <v>284</v>
      </c>
      <c r="H144" s="126">
        <v>556300</v>
      </c>
      <c r="I144" s="71" t="s">
        <v>530</v>
      </c>
    </row>
    <row r="145" spans="1:9" x14ac:dyDescent="0.15">
      <c r="A145" s="71">
        <v>139</v>
      </c>
      <c r="B145" s="127">
        <v>41685</v>
      </c>
      <c r="C145" s="71" t="s">
        <v>515</v>
      </c>
      <c r="D145" s="71" t="s">
        <v>241</v>
      </c>
      <c r="E145" s="71" t="s">
        <v>280</v>
      </c>
      <c r="F145" s="125">
        <v>1993</v>
      </c>
      <c r="G145" s="71" t="s">
        <v>286</v>
      </c>
      <c r="H145" s="126">
        <v>556300</v>
      </c>
      <c r="I145" s="71" t="s">
        <v>531</v>
      </c>
    </row>
    <row r="146" spans="1:9" x14ac:dyDescent="0.15">
      <c r="A146" s="71">
        <v>140</v>
      </c>
      <c r="B146" s="127">
        <v>41685</v>
      </c>
      <c r="C146" s="71" t="s">
        <v>512</v>
      </c>
      <c r="D146" s="71" t="s">
        <v>288</v>
      </c>
      <c r="E146" s="71" t="s">
        <v>280</v>
      </c>
      <c r="F146" s="125">
        <v>1995</v>
      </c>
      <c r="G146" s="71" t="s">
        <v>287</v>
      </c>
      <c r="H146" s="126">
        <v>556300</v>
      </c>
      <c r="I146" s="71" t="s">
        <v>529</v>
      </c>
    </row>
    <row r="147" spans="1:9" x14ac:dyDescent="0.15">
      <c r="A147" s="71">
        <v>141</v>
      </c>
      <c r="B147" s="127">
        <v>41685</v>
      </c>
      <c r="C147" s="71" t="s">
        <v>547</v>
      </c>
      <c r="D147" s="71" t="s">
        <v>227</v>
      </c>
      <c r="E147" s="71" t="s">
        <v>179</v>
      </c>
      <c r="F147" s="125">
        <v>2002</v>
      </c>
      <c r="G147" s="71" t="s">
        <v>417</v>
      </c>
      <c r="H147" s="126">
        <v>370300</v>
      </c>
      <c r="I147" s="71"/>
    </row>
    <row r="148" spans="1:9" x14ac:dyDescent="0.15">
      <c r="A148" s="71">
        <v>142</v>
      </c>
      <c r="B148" s="127">
        <v>41685</v>
      </c>
      <c r="C148" s="71" t="s">
        <v>542</v>
      </c>
      <c r="D148" s="71" t="s">
        <v>506</v>
      </c>
      <c r="E148" s="71" t="s">
        <v>179</v>
      </c>
      <c r="F148" s="125">
        <v>2006</v>
      </c>
      <c r="G148" s="71" t="s">
        <v>419</v>
      </c>
      <c r="H148" s="126">
        <v>328400</v>
      </c>
      <c r="I148" s="71" t="s">
        <v>533</v>
      </c>
    </row>
    <row r="149" spans="1:9" x14ac:dyDescent="0.15">
      <c r="A149" s="71">
        <v>143</v>
      </c>
      <c r="B149" s="127">
        <v>41685</v>
      </c>
      <c r="C149" s="71" t="s">
        <v>542</v>
      </c>
      <c r="D149" s="71" t="s">
        <v>506</v>
      </c>
      <c r="E149" s="71" t="s">
        <v>179</v>
      </c>
      <c r="F149" s="125">
        <v>2006</v>
      </c>
      <c r="G149" s="71" t="s">
        <v>420</v>
      </c>
      <c r="H149" s="126">
        <v>328400</v>
      </c>
      <c r="I149" s="71" t="s">
        <v>530</v>
      </c>
    </row>
    <row r="150" spans="1:9" x14ac:dyDescent="0.15">
      <c r="A150" s="71">
        <v>144</v>
      </c>
      <c r="B150" s="127">
        <v>41685</v>
      </c>
      <c r="C150" s="71" t="s">
        <v>542</v>
      </c>
      <c r="D150" s="71" t="s">
        <v>506</v>
      </c>
      <c r="E150" s="71" t="s">
        <v>179</v>
      </c>
      <c r="F150" s="125">
        <v>2006</v>
      </c>
      <c r="G150" s="71" t="s">
        <v>421</v>
      </c>
      <c r="H150" s="126">
        <v>328400</v>
      </c>
      <c r="I150" s="71" t="s">
        <v>534</v>
      </c>
    </row>
    <row r="151" spans="1:9" x14ac:dyDescent="0.15">
      <c r="A151" s="71">
        <v>145</v>
      </c>
      <c r="B151" s="127">
        <v>41685</v>
      </c>
      <c r="C151" s="71" t="s">
        <v>542</v>
      </c>
      <c r="D151" s="71" t="s">
        <v>506</v>
      </c>
      <c r="E151" s="71" t="s">
        <v>179</v>
      </c>
      <c r="F151" s="125">
        <v>2006</v>
      </c>
      <c r="G151" s="71" t="s">
        <v>422</v>
      </c>
      <c r="H151" s="126">
        <v>328400</v>
      </c>
      <c r="I151" s="71"/>
    </row>
    <row r="152" spans="1:9" x14ac:dyDescent="0.15">
      <c r="A152" s="71">
        <v>146</v>
      </c>
      <c r="B152" s="127">
        <v>41685</v>
      </c>
      <c r="C152" s="71" t="s">
        <v>542</v>
      </c>
      <c r="D152" s="71" t="s">
        <v>506</v>
      </c>
      <c r="E152" s="71" t="s">
        <v>179</v>
      </c>
      <c r="F152" s="125">
        <v>2006</v>
      </c>
      <c r="G152" s="71" t="s">
        <v>423</v>
      </c>
      <c r="H152" s="126">
        <v>328400</v>
      </c>
      <c r="I152" s="71" t="s">
        <v>534</v>
      </c>
    </row>
    <row r="153" spans="1:9" x14ac:dyDescent="0.15">
      <c r="A153" s="71">
        <v>147</v>
      </c>
      <c r="B153" s="127">
        <v>41685</v>
      </c>
      <c r="C153" s="71" t="s">
        <v>542</v>
      </c>
      <c r="D153" s="71" t="s">
        <v>506</v>
      </c>
      <c r="E153" s="71" t="s">
        <v>179</v>
      </c>
      <c r="F153" s="125">
        <v>2006</v>
      </c>
      <c r="G153" s="71" t="s">
        <v>424</v>
      </c>
      <c r="H153" s="126">
        <v>328400</v>
      </c>
      <c r="I153" s="71" t="s">
        <v>535</v>
      </c>
    </row>
    <row r="154" spans="1:9" x14ac:dyDescent="0.15">
      <c r="A154" s="71">
        <v>148</v>
      </c>
      <c r="B154" s="127">
        <v>41685</v>
      </c>
      <c r="C154" s="71" t="s">
        <v>542</v>
      </c>
      <c r="D154" s="71" t="s">
        <v>506</v>
      </c>
      <c r="E154" s="71" t="s">
        <v>179</v>
      </c>
      <c r="F154" s="125">
        <v>2006</v>
      </c>
      <c r="G154" s="71" t="s">
        <v>425</v>
      </c>
      <c r="H154" s="126">
        <v>328400</v>
      </c>
      <c r="I154" s="71" t="s">
        <v>535</v>
      </c>
    </row>
    <row r="155" spans="1:9" x14ac:dyDescent="0.15">
      <c r="A155" s="71">
        <v>149</v>
      </c>
      <c r="B155" s="127">
        <v>41685</v>
      </c>
      <c r="C155" s="71" t="s">
        <v>542</v>
      </c>
      <c r="D155" s="71" t="s">
        <v>506</v>
      </c>
      <c r="E155" s="71" t="s">
        <v>179</v>
      </c>
      <c r="F155" s="125">
        <v>2006</v>
      </c>
      <c r="G155" s="71" t="s">
        <v>426</v>
      </c>
      <c r="H155" s="126">
        <v>328400</v>
      </c>
      <c r="I155" s="71" t="s">
        <v>536</v>
      </c>
    </row>
    <row r="156" spans="1:9" x14ac:dyDescent="0.15">
      <c r="A156" s="71">
        <v>150</v>
      </c>
      <c r="B156" s="127">
        <v>41685</v>
      </c>
      <c r="C156" s="71" t="s">
        <v>542</v>
      </c>
      <c r="D156" s="71" t="s">
        <v>506</v>
      </c>
      <c r="E156" s="71" t="s">
        <v>179</v>
      </c>
      <c r="F156" s="125">
        <v>2006</v>
      </c>
      <c r="G156" s="71" t="s">
        <v>427</v>
      </c>
      <c r="H156" s="126">
        <v>328400</v>
      </c>
      <c r="I156" s="71"/>
    </row>
    <row r="157" spans="1:9" x14ac:dyDescent="0.15">
      <c r="A157" s="71">
        <v>151</v>
      </c>
      <c r="B157" s="127">
        <v>41685</v>
      </c>
      <c r="C157" s="71" t="s">
        <v>530</v>
      </c>
      <c r="D157" s="71" t="s">
        <v>209</v>
      </c>
      <c r="E157" s="71" t="s">
        <v>179</v>
      </c>
      <c r="F157" s="125">
        <v>1988</v>
      </c>
      <c r="G157" s="71" t="s">
        <v>428</v>
      </c>
      <c r="H157" s="126">
        <v>328400</v>
      </c>
      <c r="I157" s="71" t="s">
        <v>538</v>
      </c>
    </row>
    <row r="158" spans="1:9" x14ac:dyDescent="0.15">
      <c r="A158" s="71">
        <v>152</v>
      </c>
      <c r="B158" s="127">
        <v>41685</v>
      </c>
      <c r="C158" s="71" t="s">
        <v>533</v>
      </c>
      <c r="D158" s="71" t="s">
        <v>241</v>
      </c>
      <c r="E158" s="71" t="s">
        <v>508</v>
      </c>
      <c r="F158" s="125">
        <v>1994</v>
      </c>
      <c r="G158" s="71" t="s">
        <v>433</v>
      </c>
      <c r="H158" s="126">
        <v>636100</v>
      </c>
      <c r="I158" s="129">
        <v>5621026</v>
      </c>
    </row>
    <row r="159" spans="1:9" x14ac:dyDescent="0.15">
      <c r="A159" s="71">
        <v>153</v>
      </c>
      <c r="B159" s="127">
        <v>41691</v>
      </c>
      <c r="C159" s="71" t="s">
        <v>514</v>
      </c>
      <c r="D159" s="71" t="s">
        <v>241</v>
      </c>
      <c r="E159" s="71" t="s">
        <v>280</v>
      </c>
      <c r="F159" s="125">
        <v>2008</v>
      </c>
      <c r="G159" s="71" t="s">
        <v>295</v>
      </c>
      <c r="H159" s="126">
        <v>469600</v>
      </c>
      <c r="I159" s="71" t="s">
        <v>539</v>
      </c>
    </row>
    <row r="160" spans="1:9" x14ac:dyDescent="0.15">
      <c r="A160" s="71">
        <v>154</v>
      </c>
      <c r="B160" s="127">
        <v>41706</v>
      </c>
      <c r="C160" s="71" t="s">
        <v>529</v>
      </c>
      <c r="D160" s="71" t="s">
        <v>227</v>
      </c>
      <c r="E160" s="71" t="s">
        <v>179</v>
      </c>
      <c r="F160" s="125">
        <v>2002</v>
      </c>
      <c r="G160" s="71" t="s">
        <v>418</v>
      </c>
      <c r="H160" s="126">
        <v>328400</v>
      </c>
      <c r="I160" s="71" t="s">
        <v>529</v>
      </c>
    </row>
    <row r="161" spans="1:9" x14ac:dyDescent="0.15">
      <c r="A161" s="71">
        <v>156</v>
      </c>
      <c r="B161" s="127">
        <v>41833</v>
      </c>
      <c r="C161" s="71" t="s">
        <v>518</v>
      </c>
      <c r="D161" s="71" t="s">
        <v>241</v>
      </c>
      <c r="E161" s="71" t="s">
        <v>294</v>
      </c>
      <c r="F161" s="125">
        <v>2011</v>
      </c>
      <c r="G161" s="71" t="s">
        <v>293</v>
      </c>
      <c r="H161" s="126">
        <v>644400</v>
      </c>
      <c r="I161" s="71" t="s">
        <v>540</v>
      </c>
    </row>
    <row r="162" spans="1:9" x14ac:dyDescent="0.15">
      <c r="H162" s="118">
        <f>SUM(H6:H161)</f>
        <v>64538780</v>
      </c>
    </row>
  </sheetData>
  <mergeCells count="1">
    <mergeCell ref="A3:I3"/>
  </mergeCells>
  <dataValidations count="2">
    <dataValidation type="whole" allowBlank="1" showInputMessage="1" showErrorMessage="1" sqref="IM144 F144" xr:uid="{00000000-0002-0000-0600-000000000000}">
      <formula1>1990</formula1>
      <formula2>2050</formula2>
    </dataValidation>
    <dataValidation type="whole" showInputMessage="1" showErrorMessage="1" sqref="IQ144:IV144" xr:uid="{00000000-0002-0000-0600-000001000000}">
      <formula1>0</formula1>
      <formula2>5000000000</formula2>
    </dataValidation>
  </dataValidations>
  <pageMargins left="0.7" right="0.7" top="0.75" bottom="0.75" header="0.3" footer="0.3"/>
  <pageSetup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4"/>
  <dimension ref="A1:B116"/>
  <sheetViews>
    <sheetView topLeftCell="A16" workbookViewId="0">
      <selection activeCell="B26" sqref="B26"/>
    </sheetView>
  </sheetViews>
  <sheetFormatPr baseColWidth="10" defaultRowHeight="13" x14ac:dyDescent="0.15"/>
  <cols>
    <col min="1" max="1" width="4" customWidth="1"/>
    <col min="2" max="2" width="109.33203125" customWidth="1"/>
  </cols>
  <sheetData>
    <row r="1" spans="1:2" ht="18" x14ac:dyDescent="0.2">
      <c r="A1" s="1199" t="s">
        <v>35</v>
      </c>
      <c r="B1" s="1199"/>
    </row>
    <row r="2" spans="1:2" ht="18" x14ac:dyDescent="0.2">
      <c r="A2" s="1200" t="e">
        <f>#REF!</f>
        <v>#REF!</v>
      </c>
      <c r="B2" s="1200"/>
    </row>
    <row r="3" spans="1:2" x14ac:dyDescent="0.15">
      <c r="A3" s="1"/>
      <c r="B3" s="2"/>
    </row>
    <row r="4" spans="1:2" x14ac:dyDescent="0.15">
      <c r="A4" s="3"/>
      <c r="B4" s="4"/>
    </row>
    <row r="5" spans="1:2" x14ac:dyDescent="0.15">
      <c r="A5" s="5"/>
      <c r="B5" s="6"/>
    </row>
    <row r="6" spans="1:2" s="9" customFormat="1" x14ac:dyDescent="0.15">
      <c r="A6" s="7"/>
      <c r="B6" s="8"/>
    </row>
    <row r="7" spans="1:2" s="12" customFormat="1" ht="16" x14ac:dyDescent="0.2">
      <c r="A7" s="10"/>
      <c r="B7" s="11" t="s">
        <v>36</v>
      </c>
    </row>
    <row r="8" spans="1:2" s="9" customFormat="1" x14ac:dyDescent="0.15">
      <c r="A8" s="13"/>
      <c r="B8" s="14"/>
    </row>
    <row r="9" spans="1:2" s="16" customFormat="1" ht="16" x14ac:dyDescent="0.2">
      <c r="A9" s="15" t="s">
        <v>37</v>
      </c>
      <c r="B9" s="11"/>
    </row>
    <row r="10" spans="1:2" s="9" customFormat="1" x14ac:dyDescent="0.15">
      <c r="A10" s="13"/>
      <c r="B10" s="14" t="s">
        <v>38</v>
      </c>
    </row>
    <row r="11" spans="1:2" s="9" customFormat="1" ht="14" x14ac:dyDescent="0.15">
      <c r="A11" s="17"/>
      <c r="B11" s="18" t="s">
        <v>39</v>
      </c>
    </row>
    <row r="12" spans="1:2" s="9" customFormat="1" ht="14" x14ac:dyDescent="0.15">
      <c r="A12" s="17"/>
      <c r="B12" s="18" t="s">
        <v>40</v>
      </c>
    </row>
    <row r="13" spans="1:2" s="9" customFormat="1" ht="14" x14ac:dyDescent="0.15">
      <c r="A13" s="17"/>
      <c r="B13" s="19"/>
    </row>
    <row r="14" spans="1:2" s="9" customFormat="1" ht="16" x14ac:dyDescent="0.2">
      <c r="A14" s="15" t="s">
        <v>41</v>
      </c>
      <c r="B14" s="19"/>
    </row>
    <row r="15" spans="1:2" s="9" customFormat="1" ht="16" x14ac:dyDescent="0.2">
      <c r="A15" s="15"/>
      <c r="B15" s="18" t="s">
        <v>42</v>
      </c>
    </row>
    <row r="16" spans="1:2" s="9" customFormat="1" ht="14" x14ac:dyDescent="0.15">
      <c r="A16" s="20"/>
      <c r="B16" s="21" t="s">
        <v>43</v>
      </c>
    </row>
    <row r="17" spans="1:2" s="9" customFormat="1" ht="14" x14ac:dyDescent="0.15">
      <c r="A17" s="17"/>
      <c r="B17" s="21" t="s">
        <v>44</v>
      </c>
    </row>
    <row r="18" spans="1:2" s="9" customFormat="1" ht="14" x14ac:dyDescent="0.15">
      <c r="A18" s="17"/>
      <c r="B18" s="21" t="s">
        <v>18</v>
      </c>
    </row>
    <row r="19" spans="1:2" s="9" customFormat="1" ht="14" x14ac:dyDescent="0.15">
      <c r="A19" s="17"/>
      <c r="B19" s="21" t="s">
        <v>19</v>
      </c>
    </row>
    <row r="20" spans="1:2" s="9" customFormat="1" ht="14" x14ac:dyDescent="0.15">
      <c r="A20" s="17"/>
      <c r="B20" s="22"/>
    </row>
    <row r="21" spans="1:2" s="9" customFormat="1" ht="16" x14ac:dyDescent="0.2">
      <c r="A21" s="15" t="s">
        <v>20</v>
      </c>
      <c r="B21" s="22"/>
    </row>
    <row r="22" spans="1:2" s="9" customFormat="1" ht="16" x14ac:dyDescent="0.2">
      <c r="A22" s="15"/>
      <c r="B22" s="22" t="s">
        <v>21</v>
      </c>
    </row>
    <row r="23" spans="1:2" s="9" customFormat="1" ht="16" x14ac:dyDescent="0.2">
      <c r="A23" s="15"/>
      <c r="B23" s="21" t="s">
        <v>22</v>
      </c>
    </row>
    <row r="24" spans="1:2" s="9" customFormat="1" ht="16" x14ac:dyDescent="0.2">
      <c r="A24" s="15"/>
      <c r="B24" s="21" t="s">
        <v>23</v>
      </c>
    </row>
    <row r="25" spans="1:2" s="9" customFormat="1" ht="16" x14ac:dyDescent="0.2">
      <c r="A25" s="15"/>
      <c r="B25" s="22"/>
    </row>
    <row r="26" spans="1:2" s="9" customFormat="1" ht="14" x14ac:dyDescent="0.15">
      <c r="A26" s="17"/>
      <c r="B26" s="23" t="s">
        <v>24</v>
      </c>
    </row>
    <row r="27" spans="1:2" s="9" customFormat="1" ht="14" x14ac:dyDescent="0.15">
      <c r="A27" s="17"/>
      <c r="B27" s="21" t="s">
        <v>25</v>
      </c>
    </row>
    <row r="28" spans="1:2" s="9" customFormat="1" ht="14" x14ac:dyDescent="0.15">
      <c r="A28" s="17"/>
      <c r="B28" s="21" t="s">
        <v>26</v>
      </c>
    </row>
    <row r="29" spans="1:2" s="9" customFormat="1" ht="14" x14ac:dyDescent="0.15">
      <c r="A29" s="17"/>
      <c r="B29" s="21" t="s">
        <v>27</v>
      </c>
    </row>
    <row r="30" spans="1:2" s="9" customFormat="1" ht="14" x14ac:dyDescent="0.15">
      <c r="A30" s="17"/>
      <c r="B30" s="21" t="s">
        <v>28</v>
      </c>
    </row>
    <row r="31" spans="1:2" s="9" customFormat="1" ht="14" x14ac:dyDescent="0.15">
      <c r="A31" s="17"/>
      <c r="B31" s="21" t="s">
        <v>29</v>
      </c>
    </row>
    <row r="32" spans="1:2" s="9" customFormat="1" ht="14" x14ac:dyDescent="0.15">
      <c r="A32" s="17"/>
      <c r="B32" s="24"/>
    </row>
    <row r="33" spans="1:2" s="9" customFormat="1" ht="14" x14ac:dyDescent="0.15">
      <c r="A33" s="17"/>
      <c r="B33" s="25" t="s">
        <v>30</v>
      </c>
    </row>
    <row r="34" spans="1:2" s="9" customFormat="1" ht="14" x14ac:dyDescent="0.15">
      <c r="A34" s="26"/>
      <c r="B34" s="21" t="s">
        <v>31</v>
      </c>
    </row>
    <row r="35" spans="1:2" s="9" customFormat="1" ht="14" x14ac:dyDescent="0.15">
      <c r="A35" s="17"/>
      <c r="B35" s="21" t="s">
        <v>26</v>
      </c>
    </row>
    <row r="36" spans="1:2" s="9" customFormat="1" ht="14" x14ac:dyDescent="0.15">
      <c r="A36" s="17"/>
      <c r="B36" s="21" t="s">
        <v>27</v>
      </c>
    </row>
    <row r="37" spans="1:2" s="9" customFormat="1" ht="14" x14ac:dyDescent="0.15">
      <c r="A37" s="17"/>
      <c r="B37" s="21" t="s">
        <v>32</v>
      </c>
    </row>
    <row r="38" spans="1:2" s="9" customFormat="1" ht="14" x14ac:dyDescent="0.15">
      <c r="A38" s="17"/>
      <c r="B38" s="21" t="s">
        <v>33</v>
      </c>
    </row>
    <row r="39" spans="1:2" s="9" customFormat="1" ht="14" x14ac:dyDescent="0.15">
      <c r="A39" s="17"/>
      <c r="B39" s="21" t="s">
        <v>34</v>
      </c>
    </row>
    <row r="40" spans="1:2" s="9" customFormat="1" ht="14" x14ac:dyDescent="0.15">
      <c r="A40" s="17"/>
      <c r="B40" s="24"/>
    </row>
    <row r="41" spans="1:2" s="9" customFormat="1" x14ac:dyDescent="0.15">
      <c r="A41" s="27"/>
      <c r="B41" s="28"/>
    </row>
    <row r="42" spans="1:2" s="9" customFormat="1" x14ac:dyDescent="0.15"/>
    <row r="43" spans="1:2" s="9" customFormat="1" x14ac:dyDescent="0.15"/>
    <row r="44" spans="1:2" s="9" customFormat="1" x14ac:dyDescent="0.15"/>
    <row r="45" spans="1:2" s="9" customFormat="1" x14ac:dyDescent="0.15"/>
    <row r="46" spans="1:2" s="9" customFormat="1" x14ac:dyDescent="0.15"/>
    <row r="47" spans="1:2" s="9" customFormat="1" x14ac:dyDescent="0.15"/>
    <row r="48" spans="1:2" s="9" customFormat="1" x14ac:dyDescent="0.15"/>
    <row r="49" s="9" customFormat="1" x14ac:dyDescent="0.15"/>
    <row r="50" s="9" customFormat="1" x14ac:dyDescent="0.15"/>
    <row r="51" s="9" customFormat="1" x14ac:dyDescent="0.15"/>
    <row r="52" s="9" customFormat="1" x14ac:dyDescent="0.15"/>
    <row r="53" s="9" customFormat="1" x14ac:dyDescent="0.15"/>
    <row r="54" s="9" customFormat="1" x14ac:dyDescent="0.15"/>
    <row r="55" s="9" customFormat="1" x14ac:dyDescent="0.15"/>
    <row r="56" s="9" customFormat="1" x14ac:dyDescent="0.15"/>
    <row r="57" s="9" customFormat="1" x14ac:dyDescent="0.15"/>
    <row r="58" s="9" customFormat="1" x14ac:dyDescent="0.15"/>
    <row r="59" s="9" customFormat="1" x14ac:dyDescent="0.15"/>
    <row r="60" s="9" customFormat="1" x14ac:dyDescent="0.15"/>
    <row r="61" s="9" customFormat="1" x14ac:dyDescent="0.15"/>
    <row r="62" s="9" customFormat="1" x14ac:dyDescent="0.15"/>
    <row r="63" s="9" customFormat="1" x14ac:dyDescent="0.15"/>
    <row r="64" s="9" customFormat="1" x14ac:dyDescent="0.15"/>
    <row r="65" s="9" customFormat="1" x14ac:dyDescent="0.15"/>
    <row r="66" s="9" customFormat="1" x14ac:dyDescent="0.15"/>
    <row r="67" s="9" customFormat="1" x14ac:dyDescent="0.15"/>
    <row r="68" s="9" customFormat="1" x14ac:dyDescent="0.15"/>
    <row r="69" s="9" customFormat="1" x14ac:dyDescent="0.15"/>
    <row r="70" s="9" customFormat="1" x14ac:dyDescent="0.15"/>
    <row r="71" s="9" customFormat="1" x14ac:dyDescent="0.15"/>
    <row r="72" s="9" customFormat="1" x14ac:dyDescent="0.15"/>
    <row r="73" s="9" customFormat="1" x14ac:dyDescent="0.15"/>
    <row r="74" s="9" customFormat="1" x14ac:dyDescent="0.15"/>
    <row r="75" s="9" customFormat="1" x14ac:dyDescent="0.15"/>
    <row r="76" s="9" customFormat="1" x14ac:dyDescent="0.15"/>
    <row r="77" s="9" customFormat="1" x14ac:dyDescent="0.15"/>
    <row r="78" s="9" customFormat="1" x14ac:dyDescent="0.15"/>
    <row r="79" s="9" customFormat="1" x14ac:dyDescent="0.15"/>
    <row r="80" s="9" customFormat="1" x14ac:dyDescent="0.15"/>
    <row r="81" s="9" customFormat="1" x14ac:dyDescent="0.15"/>
    <row r="82" s="9" customFormat="1" x14ac:dyDescent="0.15"/>
    <row r="83" s="9" customFormat="1" x14ac:dyDescent="0.15"/>
    <row r="84" s="9" customFormat="1" x14ac:dyDescent="0.15"/>
    <row r="85" s="9" customFormat="1" x14ac:dyDescent="0.15"/>
    <row r="86" s="9" customFormat="1" x14ac:dyDescent="0.15"/>
    <row r="87" s="9" customFormat="1" x14ac:dyDescent="0.15"/>
    <row r="88" s="9" customFormat="1" x14ac:dyDescent="0.15"/>
    <row r="89" s="9" customFormat="1" x14ac:dyDescent="0.15"/>
    <row r="90" s="9" customFormat="1" x14ac:dyDescent="0.15"/>
    <row r="91" s="9" customFormat="1" x14ac:dyDescent="0.15"/>
    <row r="92" s="9" customFormat="1" x14ac:dyDescent="0.15"/>
    <row r="93" s="9" customFormat="1" x14ac:dyDescent="0.15"/>
    <row r="94" s="9" customFormat="1" x14ac:dyDescent="0.15"/>
    <row r="95" s="9" customFormat="1" x14ac:dyDescent="0.15"/>
    <row r="96" s="9" customFormat="1" x14ac:dyDescent="0.15"/>
    <row r="97" s="9" customFormat="1" x14ac:dyDescent="0.15"/>
    <row r="98" s="9" customFormat="1" x14ac:dyDescent="0.15"/>
    <row r="99" s="9" customFormat="1" x14ac:dyDescent="0.15"/>
    <row r="100" s="9" customFormat="1" x14ac:dyDescent="0.15"/>
    <row r="101" s="9" customFormat="1" x14ac:dyDescent="0.15"/>
    <row r="102" s="9" customFormat="1" x14ac:dyDescent="0.15"/>
    <row r="103" s="9" customFormat="1" x14ac:dyDescent="0.15"/>
    <row r="104" s="9" customFormat="1" x14ac:dyDescent="0.15"/>
    <row r="105" s="9" customFormat="1" x14ac:dyDescent="0.15"/>
    <row r="106" s="9" customFormat="1" x14ac:dyDescent="0.15"/>
    <row r="107" s="9" customFormat="1" x14ac:dyDescent="0.15"/>
    <row r="108" s="9" customFormat="1" x14ac:dyDescent="0.15"/>
    <row r="109" s="9" customFormat="1" x14ac:dyDescent="0.15"/>
    <row r="110" s="9" customFormat="1" x14ac:dyDescent="0.15"/>
    <row r="111" s="9" customFormat="1" x14ac:dyDescent="0.15"/>
    <row r="112" s="9" customFormat="1" x14ac:dyDescent="0.15"/>
    <row r="113" s="9" customFormat="1" x14ac:dyDescent="0.15"/>
    <row r="114" s="9" customFormat="1" x14ac:dyDescent="0.15"/>
    <row r="115" s="9" customFormat="1" x14ac:dyDescent="0.15"/>
    <row r="116" s="9" customFormat="1" x14ac:dyDescent="0.15"/>
  </sheetData>
  <mergeCells count="2">
    <mergeCell ref="A1:B1"/>
    <mergeCell ref="A2:B2"/>
  </mergeCells>
  <phoneticPr fontId="0" type="noConversion"/>
  <pageMargins left="0.74791666666666667" right="0.74791666666666667" top="0.98402777777777772" bottom="0.98402777777777772" header="0.51180555555555551" footer="0.51180555555555551"/>
  <pageSetup firstPageNumber="0" orientation="portrait" horizontalDpi="300" verticalDpi="300"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83"/>
  <sheetViews>
    <sheetView topLeftCell="A40" zoomScaleSheetLayoutView="85" workbookViewId="0">
      <selection activeCell="A64" sqref="A64:E64"/>
    </sheetView>
  </sheetViews>
  <sheetFormatPr baseColWidth="10" defaultColWidth="11.5" defaultRowHeight="13" x14ac:dyDescent="0.15"/>
  <cols>
    <col min="1" max="1" width="68.33203125" style="136" customWidth="1"/>
    <col min="2" max="2" width="33.1640625" style="136" customWidth="1"/>
    <col min="3" max="3" width="28.33203125" style="136" customWidth="1"/>
    <col min="4" max="4" width="12" style="136" customWidth="1"/>
    <col min="5" max="5" width="20.33203125" style="136" customWidth="1"/>
    <col min="6" max="16384" width="11.5" style="136"/>
  </cols>
  <sheetData>
    <row r="1" spans="1:5" ht="21.75" customHeight="1" x14ac:dyDescent="0.15">
      <c r="A1" s="1260" t="s">
        <v>567</v>
      </c>
      <c r="B1" s="1261"/>
      <c r="C1" s="1261"/>
      <c r="D1" s="1261"/>
      <c r="E1" s="1261"/>
    </row>
    <row r="2" spans="1:5" ht="14" x14ac:dyDescent="0.15">
      <c r="A2" s="137" t="s">
        <v>46</v>
      </c>
      <c r="B2" s="1253" t="s">
        <v>165</v>
      </c>
      <c r="C2" s="1253"/>
      <c r="D2" s="1253"/>
      <c r="E2" s="1253"/>
    </row>
    <row r="3" spans="1:5" ht="14" x14ac:dyDescent="0.15">
      <c r="A3" s="137" t="s">
        <v>117</v>
      </c>
      <c r="B3" s="1253" t="s">
        <v>165</v>
      </c>
      <c r="C3" s="1253"/>
      <c r="D3" s="1253"/>
      <c r="E3" s="1253"/>
    </row>
    <row r="4" spans="1:5" ht="14" x14ac:dyDescent="0.15">
      <c r="A4" s="137" t="s">
        <v>118</v>
      </c>
      <c r="B4" s="1253" t="s">
        <v>165</v>
      </c>
      <c r="C4" s="1253"/>
      <c r="D4" s="1253"/>
      <c r="E4" s="1253"/>
    </row>
    <row r="5" spans="1:5" ht="14" x14ac:dyDescent="0.15">
      <c r="A5" s="137" t="s">
        <v>568</v>
      </c>
      <c r="B5" s="1253" t="s">
        <v>166</v>
      </c>
      <c r="C5" s="1253"/>
      <c r="D5" s="1253"/>
      <c r="E5" s="1253"/>
    </row>
    <row r="6" spans="1:5" ht="14" x14ac:dyDescent="0.15">
      <c r="A6" s="137" t="s">
        <v>569</v>
      </c>
      <c r="B6" s="1253" t="s">
        <v>570</v>
      </c>
      <c r="C6" s="1253"/>
      <c r="D6" s="1253"/>
      <c r="E6" s="1253"/>
    </row>
    <row r="7" spans="1:5" ht="14" x14ac:dyDescent="0.15">
      <c r="A7" s="137" t="s">
        <v>466</v>
      </c>
      <c r="B7" s="1253" t="s">
        <v>1194</v>
      </c>
      <c r="C7" s="1253"/>
      <c r="D7" s="1253"/>
      <c r="E7" s="1253"/>
    </row>
    <row r="8" spans="1:5" ht="14" x14ac:dyDescent="0.15">
      <c r="A8" s="137" t="s">
        <v>10</v>
      </c>
      <c r="B8" s="1254" t="s">
        <v>1190</v>
      </c>
      <c r="C8" s="1255"/>
      <c r="D8" s="1255"/>
      <c r="E8" s="1256"/>
    </row>
    <row r="9" spans="1:5" ht="16" x14ac:dyDescent="0.15">
      <c r="A9" s="1257" t="s">
        <v>164</v>
      </c>
      <c r="B9" s="1258"/>
      <c r="C9" s="1258"/>
      <c r="D9" s="1258"/>
      <c r="E9" s="1259"/>
    </row>
    <row r="10" spans="1:5" ht="17" x14ac:dyDescent="0.15">
      <c r="A10" s="293" t="s">
        <v>97</v>
      </c>
      <c r="B10" s="293" t="s">
        <v>571</v>
      </c>
      <c r="C10" s="293" t="s">
        <v>572</v>
      </c>
      <c r="D10" s="293" t="s">
        <v>15</v>
      </c>
      <c r="E10" s="293" t="s">
        <v>111</v>
      </c>
    </row>
    <row r="11" spans="1:5" x14ac:dyDescent="0.15">
      <c r="A11" s="138"/>
      <c r="B11" s="139"/>
      <c r="C11" s="138"/>
      <c r="D11" s="294"/>
      <c r="E11" s="294"/>
    </row>
    <row r="12" spans="1:5" ht="18" customHeight="1" x14ac:dyDescent="0.15">
      <c r="A12" s="140" t="s">
        <v>573</v>
      </c>
      <c r="B12" s="141" t="s">
        <v>574</v>
      </c>
      <c r="C12" s="1237">
        <v>2000000000</v>
      </c>
      <c r="D12" s="295"/>
      <c r="E12" s="296"/>
    </row>
    <row r="13" spans="1:5" ht="20.25" customHeight="1" x14ac:dyDescent="0.15">
      <c r="A13" s="140" t="s">
        <v>575</v>
      </c>
      <c r="B13" s="142" t="s">
        <v>576</v>
      </c>
      <c r="C13" s="1237"/>
      <c r="D13" s="297"/>
      <c r="E13" s="298"/>
    </row>
    <row r="14" spans="1:5" ht="20.25" customHeight="1" x14ac:dyDescent="0.15">
      <c r="A14" s="140"/>
      <c r="B14" s="142" t="s">
        <v>577</v>
      </c>
      <c r="C14" s="1237"/>
      <c r="D14" s="297"/>
      <c r="E14" s="298"/>
    </row>
    <row r="15" spans="1:5" ht="51" customHeight="1" x14ac:dyDescent="0.15">
      <c r="A15" s="140" t="s">
        <v>578</v>
      </c>
      <c r="B15" s="142" t="s">
        <v>579</v>
      </c>
      <c r="C15" s="1237"/>
      <c r="D15" s="297"/>
      <c r="E15" s="298"/>
    </row>
    <row r="16" spans="1:5" ht="41.25" customHeight="1" x14ac:dyDescent="0.15">
      <c r="A16" s="140" t="s">
        <v>580</v>
      </c>
      <c r="B16" s="142" t="s">
        <v>581</v>
      </c>
      <c r="C16" s="1237"/>
      <c r="D16" s="297"/>
      <c r="E16" s="299"/>
    </row>
    <row r="17" spans="1:5" ht="28" x14ac:dyDescent="0.15">
      <c r="A17" s="140" t="s">
        <v>582</v>
      </c>
      <c r="B17" s="142" t="s">
        <v>583</v>
      </c>
      <c r="C17" s="1237"/>
      <c r="D17" s="297"/>
      <c r="E17" s="299"/>
    </row>
    <row r="18" spans="1:5" ht="45.75" customHeight="1" x14ac:dyDescent="0.15">
      <c r="A18" s="140" t="s">
        <v>584</v>
      </c>
      <c r="B18" s="143" t="s">
        <v>585</v>
      </c>
      <c r="C18" s="1237"/>
      <c r="D18" s="297"/>
      <c r="E18" s="298"/>
    </row>
    <row r="19" spans="1:5" ht="28" x14ac:dyDescent="0.15">
      <c r="A19" s="140"/>
      <c r="B19" s="142" t="s">
        <v>586</v>
      </c>
      <c r="C19" s="1237"/>
      <c r="D19" s="297"/>
      <c r="E19" s="298"/>
    </row>
    <row r="20" spans="1:5" ht="14" x14ac:dyDescent="0.15">
      <c r="A20" s="140"/>
      <c r="B20" s="142" t="s">
        <v>587</v>
      </c>
      <c r="C20" s="144"/>
      <c r="D20" s="297"/>
      <c r="E20" s="298"/>
    </row>
    <row r="21" spans="1:5" ht="14" x14ac:dyDescent="0.15">
      <c r="A21" s="140"/>
      <c r="B21" s="145" t="s">
        <v>588</v>
      </c>
      <c r="C21" s="146"/>
      <c r="D21" s="297"/>
      <c r="E21" s="300"/>
    </row>
    <row r="22" spans="1:5" x14ac:dyDescent="0.15">
      <c r="A22" s="147" t="s">
        <v>77</v>
      </c>
      <c r="B22" s="148"/>
      <c r="C22" s="148"/>
      <c r="D22" s="149"/>
      <c r="E22" s="148"/>
    </row>
    <row r="23" spans="1:5" x14ac:dyDescent="0.15">
      <c r="A23" s="147" t="s">
        <v>75</v>
      </c>
      <c r="B23" s="150"/>
      <c r="C23" s="150"/>
      <c r="D23" s="151"/>
      <c r="E23" s="148"/>
    </row>
    <row r="24" spans="1:5" x14ac:dyDescent="0.15">
      <c r="A24" s="147" t="s">
        <v>589</v>
      </c>
      <c r="B24" s="150"/>
      <c r="C24" s="150"/>
      <c r="D24" s="151"/>
      <c r="E24" s="148"/>
    </row>
    <row r="25" spans="1:5" x14ac:dyDescent="0.15">
      <c r="A25" s="147"/>
      <c r="B25" s="150"/>
      <c r="C25" s="150"/>
      <c r="D25" s="151"/>
      <c r="E25" s="148"/>
    </row>
    <row r="26" spans="1:5" x14ac:dyDescent="0.15">
      <c r="A26" s="152" t="str">
        <f>+'[4]TODO RIESGO DAÑO MATERIAL'!A27</f>
        <v>DIRECCION COMERCIAL</v>
      </c>
      <c r="B26" s="1238" t="s">
        <v>590</v>
      </c>
      <c r="C26" s="1239"/>
      <c r="D26" s="1239"/>
      <c r="E26" s="1240"/>
    </row>
    <row r="27" spans="1:5" x14ac:dyDescent="0.15">
      <c r="A27" s="152" t="s">
        <v>591</v>
      </c>
      <c r="B27" s="1241" t="s">
        <v>1968</v>
      </c>
      <c r="C27" s="1242"/>
      <c r="D27" s="1242"/>
      <c r="E27" s="1243"/>
    </row>
    <row r="28" spans="1:5" x14ac:dyDescent="0.15">
      <c r="A28" s="152" t="s">
        <v>592</v>
      </c>
      <c r="B28" s="378" t="s">
        <v>1969</v>
      </c>
      <c r="C28" s="153"/>
      <c r="D28" s="153"/>
      <c r="E28" s="154"/>
    </row>
    <row r="29" spans="1:5" ht="24" customHeight="1" x14ac:dyDescent="0.15">
      <c r="A29" s="152" t="str">
        <f>+'[4]TODO RIESGO DAÑO MATERIAL'!A29</f>
        <v>OCUPACION / ACTIVIDAD</v>
      </c>
      <c r="B29" s="1247" t="s">
        <v>593</v>
      </c>
      <c r="C29" s="1248"/>
      <c r="D29" s="1248"/>
      <c r="E29" s="1249"/>
    </row>
    <row r="30" spans="1:5" ht="41.25" customHeight="1" x14ac:dyDescent="0.15">
      <c r="A30" s="152" t="s">
        <v>594</v>
      </c>
      <c r="B30" s="1250" t="s">
        <v>595</v>
      </c>
      <c r="C30" s="1251"/>
      <c r="D30" s="1251"/>
      <c r="E30" s="1252"/>
    </row>
    <row r="31" spans="1:5" ht="48" customHeight="1" x14ac:dyDescent="0.15">
      <c r="A31" s="1201" t="s">
        <v>596</v>
      </c>
      <c r="B31" s="1202"/>
      <c r="C31" s="1202"/>
      <c r="D31" s="1202"/>
      <c r="E31" s="1205"/>
    </row>
    <row r="32" spans="1:5" ht="21" customHeight="1" x14ac:dyDescent="0.15">
      <c r="A32" s="1244" t="s">
        <v>597</v>
      </c>
      <c r="B32" s="1245"/>
      <c r="C32" s="1245"/>
      <c r="D32" s="1245"/>
      <c r="E32" s="1246"/>
    </row>
    <row r="33" spans="1:5" ht="33.75" customHeight="1" x14ac:dyDescent="0.15">
      <c r="A33" s="155" t="s">
        <v>598</v>
      </c>
      <c r="B33" s="156"/>
      <c r="C33" s="157"/>
      <c r="D33" s="157"/>
      <c r="E33" s="158"/>
    </row>
    <row r="34" spans="1:5" ht="39.75" customHeight="1" x14ac:dyDescent="0.15">
      <c r="A34" s="156" t="s">
        <v>599</v>
      </c>
      <c r="B34" s="1201" t="s">
        <v>600</v>
      </c>
      <c r="C34" s="1202"/>
      <c r="D34" s="1202"/>
      <c r="E34" s="1205"/>
    </row>
    <row r="35" spans="1:5" ht="72.75" customHeight="1" x14ac:dyDescent="0.15">
      <c r="A35" s="156" t="s">
        <v>601</v>
      </c>
      <c r="B35" s="1201" t="s">
        <v>602</v>
      </c>
      <c r="C35" s="1202"/>
      <c r="D35" s="1202"/>
      <c r="E35" s="1205"/>
    </row>
    <row r="36" spans="1:5" ht="118.5" customHeight="1" x14ac:dyDescent="0.15">
      <c r="A36" s="156" t="s">
        <v>603</v>
      </c>
      <c r="B36" s="1201" t="s">
        <v>604</v>
      </c>
      <c r="C36" s="1202"/>
      <c r="D36" s="1202"/>
      <c r="E36" s="1205"/>
    </row>
    <row r="37" spans="1:5" ht="79.5" customHeight="1" x14ac:dyDescent="0.15">
      <c r="A37" s="156" t="s">
        <v>605</v>
      </c>
      <c r="B37" s="1201" t="s">
        <v>606</v>
      </c>
      <c r="C37" s="1202"/>
      <c r="D37" s="1202"/>
      <c r="E37" s="1205"/>
    </row>
    <row r="38" spans="1:5" ht="63.75" customHeight="1" x14ac:dyDescent="0.15">
      <c r="A38" s="156" t="s">
        <v>607</v>
      </c>
      <c r="B38" s="1201" t="s">
        <v>608</v>
      </c>
      <c r="C38" s="1202"/>
      <c r="D38" s="1202"/>
      <c r="E38" s="1205"/>
    </row>
    <row r="39" spans="1:5" ht="92.25" customHeight="1" x14ac:dyDescent="0.15">
      <c r="A39" s="1220" t="s">
        <v>1994</v>
      </c>
      <c r="B39" s="1221"/>
      <c r="C39" s="1221"/>
      <c r="D39" s="1221"/>
      <c r="E39" s="1222"/>
    </row>
    <row r="40" spans="1:5" s="159" customFormat="1" ht="17.25" customHeight="1" x14ac:dyDescent="0.15">
      <c r="A40" s="1223" t="s">
        <v>609</v>
      </c>
      <c r="B40" s="1224"/>
      <c r="C40" s="1224"/>
      <c r="D40" s="1224"/>
      <c r="E40" s="1225"/>
    </row>
    <row r="41" spans="1:5" s="159" customFormat="1" ht="34.5" customHeight="1" x14ac:dyDescent="0.15">
      <c r="A41" s="1223" t="s">
        <v>610</v>
      </c>
      <c r="B41" s="1225"/>
      <c r="C41" s="1226" t="s">
        <v>611</v>
      </c>
      <c r="D41" s="1227"/>
      <c r="E41" s="1228"/>
    </row>
    <row r="42" spans="1:5" s="159" customFormat="1" ht="17.25" customHeight="1" x14ac:dyDescent="0.15">
      <c r="A42" s="1223" t="s">
        <v>612</v>
      </c>
      <c r="B42" s="1225"/>
      <c r="C42" s="1226" t="s">
        <v>613</v>
      </c>
      <c r="D42" s="1227"/>
      <c r="E42" s="1228"/>
    </row>
    <row r="43" spans="1:5" s="159" customFormat="1" ht="39" customHeight="1" x14ac:dyDescent="0.15">
      <c r="A43" s="1223" t="s">
        <v>614</v>
      </c>
      <c r="B43" s="1224"/>
      <c r="C43" s="1224"/>
      <c r="D43" s="1224"/>
      <c r="E43" s="1225"/>
    </row>
    <row r="44" spans="1:5" s="159" customFormat="1" ht="39" customHeight="1" x14ac:dyDescent="0.15">
      <c r="A44" s="1235" t="s">
        <v>615</v>
      </c>
      <c r="B44" s="1235"/>
      <c r="C44" s="1235"/>
      <c r="D44" s="1235"/>
      <c r="E44" s="1236"/>
    </row>
    <row r="45" spans="1:5" s="159" customFormat="1" ht="39.75" customHeight="1" x14ac:dyDescent="0.15">
      <c r="A45" s="1223" t="s">
        <v>616</v>
      </c>
      <c r="B45" s="1224"/>
      <c r="C45" s="1224"/>
      <c r="D45" s="1224"/>
      <c r="E45" s="1225"/>
    </row>
    <row r="46" spans="1:5" s="159" customFormat="1" ht="108" customHeight="1" x14ac:dyDescent="0.15">
      <c r="A46" s="1232" t="s">
        <v>617</v>
      </c>
      <c r="B46" s="1233"/>
      <c r="C46" s="1233"/>
      <c r="D46" s="1233"/>
      <c r="E46" s="1234"/>
    </row>
    <row r="47" spans="1:5" s="159" customFormat="1" ht="26.25" customHeight="1" x14ac:dyDescent="0.15">
      <c r="A47" s="1229" t="s">
        <v>1978</v>
      </c>
      <c r="B47" s="1230"/>
      <c r="C47" s="1230"/>
      <c r="D47" s="1230"/>
      <c r="E47" s="1231"/>
    </row>
    <row r="48" spans="1:5" ht="60" customHeight="1" x14ac:dyDescent="0.15">
      <c r="A48" s="1201" t="s">
        <v>564</v>
      </c>
      <c r="B48" s="1202"/>
      <c r="C48" s="1202"/>
      <c r="D48" s="1203"/>
      <c r="E48" s="1204"/>
    </row>
    <row r="49" spans="1:5" s="160" customFormat="1" ht="51.75" customHeight="1" x14ac:dyDescent="0.15">
      <c r="A49" s="1201" t="s">
        <v>565</v>
      </c>
      <c r="B49" s="1202"/>
      <c r="C49" s="1202"/>
      <c r="D49" s="1203"/>
      <c r="E49" s="1204"/>
    </row>
    <row r="50" spans="1:5" s="160" customFormat="1" ht="79.5" customHeight="1" x14ac:dyDescent="0.15">
      <c r="A50" s="1201" t="s">
        <v>618</v>
      </c>
      <c r="B50" s="1202"/>
      <c r="C50" s="1202"/>
      <c r="D50" s="1203"/>
      <c r="E50" s="1204"/>
    </row>
    <row r="51" spans="1:5" s="160" customFormat="1" ht="65.25" customHeight="1" x14ac:dyDescent="0.15">
      <c r="A51" s="1201" t="s">
        <v>619</v>
      </c>
      <c r="B51" s="1202"/>
      <c r="C51" s="1202"/>
      <c r="D51" s="1203"/>
      <c r="E51" s="1204"/>
    </row>
    <row r="52" spans="1:5" s="160" customFormat="1" ht="65.25" customHeight="1" x14ac:dyDescent="0.15">
      <c r="A52" s="1201" t="s">
        <v>620</v>
      </c>
      <c r="B52" s="1202"/>
      <c r="C52" s="1202"/>
      <c r="D52" s="1203"/>
      <c r="E52" s="1204"/>
    </row>
    <row r="53" spans="1:5" s="160" customFormat="1" ht="36.75" customHeight="1" x14ac:dyDescent="0.15">
      <c r="A53" s="1201" t="s">
        <v>621</v>
      </c>
      <c r="B53" s="1202"/>
      <c r="C53" s="1202"/>
      <c r="D53" s="1203"/>
      <c r="E53" s="1204"/>
    </row>
    <row r="54" spans="1:5" s="160" customFormat="1" ht="49.5" customHeight="1" x14ac:dyDescent="0.15">
      <c r="A54" s="1201" t="s">
        <v>622</v>
      </c>
      <c r="B54" s="1202"/>
      <c r="C54" s="1202"/>
      <c r="D54" s="1203"/>
      <c r="E54" s="1204"/>
    </row>
    <row r="55" spans="1:5" s="160" customFormat="1" ht="37.5" customHeight="1" x14ac:dyDescent="0.15">
      <c r="A55" s="1201" t="s">
        <v>623</v>
      </c>
      <c r="B55" s="1202"/>
      <c r="C55" s="1202"/>
      <c r="D55" s="1203"/>
      <c r="E55" s="1204"/>
    </row>
    <row r="56" spans="1:5" s="160" customFormat="1" ht="96.75" customHeight="1" x14ac:dyDescent="0.15">
      <c r="A56" s="1201" t="s">
        <v>624</v>
      </c>
      <c r="B56" s="1202"/>
      <c r="C56" s="1202"/>
      <c r="D56" s="1203"/>
      <c r="E56" s="1204"/>
    </row>
    <row r="57" spans="1:5" s="160" customFormat="1" ht="49.5" customHeight="1" x14ac:dyDescent="0.15">
      <c r="A57" s="1201" t="s">
        <v>625</v>
      </c>
      <c r="B57" s="1202"/>
      <c r="C57" s="1202"/>
      <c r="D57" s="1203"/>
      <c r="E57" s="1204"/>
    </row>
    <row r="58" spans="1:5" s="160" customFormat="1" ht="45.75" customHeight="1" x14ac:dyDescent="0.15">
      <c r="A58" s="1201" t="s">
        <v>626</v>
      </c>
      <c r="B58" s="1202"/>
      <c r="C58" s="1202"/>
      <c r="D58" s="1203"/>
      <c r="E58" s="1204"/>
    </row>
    <row r="59" spans="1:5" s="160" customFormat="1" ht="33.75" customHeight="1" x14ac:dyDescent="0.15">
      <c r="A59" s="1201" t="s">
        <v>627</v>
      </c>
      <c r="B59" s="1202"/>
      <c r="C59" s="1202"/>
      <c r="D59" s="1203"/>
      <c r="E59" s="1204"/>
    </row>
    <row r="60" spans="1:5" s="160" customFormat="1" ht="32.25" customHeight="1" x14ac:dyDescent="0.15">
      <c r="A60" s="1201" t="s">
        <v>628</v>
      </c>
      <c r="B60" s="1202"/>
      <c r="C60" s="1202"/>
      <c r="D60" s="1203"/>
      <c r="E60" s="1204"/>
    </row>
    <row r="61" spans="1:5" s="160" customFormat="1" ht="35.25" customHeight="1" x14ac:dyDescent="0.15">
      <c r="A61" s="1201" t="s">
        <v>629</v>
      </c>
      <c r="B61" s="1202"/>
      <c r="C61" s="1202"/>
      <c r="D61" s="1203"/>
      <c r="E61" s="1204"/>
    </row>
    <row r="62" spans="1:5" s="160" customFormat="1" ht="38.25" customHeight="1" x14ac:dyDescent="0.15">
      <c r="A62" s="1201" t="s">
        <v>630</v>
      </c>
      <c r="B62" s="1202"/>
      <c r="C62" s="1202"/>
      <c r="D62" s="1203"/>
      <c r="E62" s="1204"/>
    </row>
    <row r="63" spans="1:5" s="161" customFormat="1" ht="36.75" customHeight="1" x14ac:dyDescent="0.15">
      <c r="A63" s="1201" t="s">
        <v>631</v>
      </c>
      <c r="B63" s="1202"/>
      <c r="C63" s="1202"/>
      <c r="D63" s="1202"/>
      <c r="E63" s="1205"/>
    </row>
    <row r="64" spans="1:5" s="161" customFormat="1" ht="60.75" customHeight="1" x14ac:dyDescent="0.15">
      <c r="A64" s="1201" t="s">
        <v>1995</v>
      </c>
      <c r="B64" s="1202"/>
      <c r="C64" s="1202"/>
      <c r="D64" s="1202"/>
      <c r="E64" s="1205"/>
    </row>
    <row r="65" spans="1:5" s="161" customFormat="1" ht="60.75" customHeight="1" x14ac:dyDescent="0.15">
      <c r="A65" s="1212" t="s">
        <v>632</v>
      </c>
      <c r="B65" s="1213"/>
      <c r="C65" s="1213"/>
      <c r="D65" s="1213"/>
      <c r="E65" s="1214"/>
    </row>
    <row r="66" spans="1:5" ht="18" x14ac:dyDescent="0.15">
      <c r="A66" s="1217" t="s">
        <v>17</v>
      </c>
      <c r="B66" s="1218"/>
      <c r="C66" s="1218"/>
      <c r="D66" s="1218"/>
      <c r="E66" s="1219"/>
    </row>
    <row r="67" spans="1:5" ht="27" customHeight="1" x14ac:dyDescent="0.15">
      <c r="A67" s="1201" t="s">
        <v>1984</v>
      </c>
      <c r="B67" s="1202"/>
      <c r="C67" s="1202"/>
      <c r="D67" s="1202"/>
      <c r="E67" s="1205"/>
    </row>
    <row r="68" spans="1:5" ht="18" hidden="1" x14ac:dyDescent="0.15">
      <c r="A68" s="162" t="s">
        <v>633</v>
      </c>
      <c r="B68" s="1206"/>
      <c r="C68" s="1207"/>
      <c r="D68" s="1207"/>
      <c r="E68" s="1208"/>
    </row>
    <row r="69" spans="1:5" ht="18" hidden="1" x14ac:dyDescent="0.15">
      <c r="A69" s="162" t="s">
        <v>634</v>
      </c>
      <c r="B69" s="163"/>
      <c r="C69" s="163"/>
      <c r="D69" s="163"/>
      <c r="E69" s="164"/>
    </row>
    <row r="70" spans="1:5" ht="18" hidden="1" x14ac:dyDescent="0.15">
      <c r="A70" s="162" t="s">
        <v>635</v>
      </c>
      <c r="B70" s="1215" t="s">
        <v>636</v>
      </c>
      <c r="C70" s="1216"/>
      <c r="D70" s="1216"/>
      <c r="E70" s="164"/>
    </row>
    <row r="71" spans="1:5" ht="29.25" hidden="1" customHeight="1" x14ac:dyDescent="0.15">
      <c r="A71" s="162" t="s">
        <v>637</v>
      </c>
      <c r="B71" s="1209" t="s">
        <v>636</v>
      </c>
      <c r="C71" s="1210"/>
      <c r="D71" s="1210"/>
      <c r="E71" s="1211"/>
    </row>
    <row r="72" spans="1:5" ht="25.5" hidden="1" customHeight="1" x14ac:dyDescent="0.15">
      <c r="A72" s="162" t="s">
        <v>638</v>
      </c>
      <c r="B72" s="165"/>
      <c r="C72" s="165"/>
      <c r="D72" s="165"/>
      <c r="E72" s="166"/>
    </row>
    <row r="73" spans="1:5" ht="25.5" hidden="1" customHeight="1" x14ac:dyDescent="0.15">
      <c r="A73" s="162" t="s">
        <v>639</v>
      </c>
      <c r="B73" s="165"/>
      <c r="C73" s="165"/>
      <c r="D73" s="165"/>
      <c r="E73" s="166"/>
    </row>
    <row r="74" spans="1:5" ht="30" hidden="1" customHeight="1" x14ac:dyDescent="0.15">
      <c r="A74" s="162" t="s">
        <v>640</v>
      </c>
      <c r="B74" s="163"/>
      <c r="C74" s="163"/>
      <c r="D74" s="163"/>
      <c r="E74" s="164"/>
    </row>
    <row r="75" spans="1:5" ht="18" hidden="1" x14ac:dyDescent="0.15">
      <c r="A75" s="167" t="s">
        <v>640</v>
      </c>
      <c r="B75" s="168"/>
      <c r="C75" s="168"/>
      <c r="D75" s="168"/>
      <c r="E75" s="169"/>
    </row>
    <row r="76" spans="1:5" ht="18" hidden="1" x14ac:dyDescent="0.15">
      <c r="A76" s="170" t="s">
        <v>641</v>
      </c>
      <c r="B76" s="171"/>
      <c r="C76" s="171"/>
      <c r="D76" s="171"/>
      <c r="E76" s="171"/>
    </row>
    <row r="79" spans="1:5" ht="24.75" customHeight="1" x14ac:dyDescent="0.15">
      <c r="A79" s="172"/>
    </row>
    <row r="80" spans="1:5" ht="17.25" customHeight="1" x14ac:dyDescent="0.15"/>
    <row r="81" ht="15" customHeight="1" x14ac:dyDescent="0.15"/>
    <row r="82" ht="20.25" customHeight="1" x14ac:dyDescent="0.15"/>
    <row r="83" ht="20.25" customHeight="1" x14ac:dyDescent="0.15"/>
  </sheetData>
  <mergeCells count="55">
    <mergeCell ref="B7:E7"/>
    <mergeCell ref="B8:E8"/>
    <mergeCell ref="A9:E9"/>
    <mergeCell ref="B6:E6"/>
    <mergeCell ref="A1:E1"/>
    <mergeCell ref="B2:E2"/>
    <mergeCell ref="B3:E3"/>
    <mergeCell ref="B4:E4"/>
    <mergeCell ref="B5:E5"/>
    <mergeCell ref="C12:C19"/>
    <mergeCell ref="B26:E26"/>
    <mergeCell ref="B27:E27"/>
    <mergeCell ref="B38:E38"/>
    <mergeCell ref="A32:E32"/>
    <mergeCell ref="B34:E34"/>
    <mergeCell ref="B29:E29"/>
    <mergeCell ref="B30:E30"/>
    <mergeCell ref="A31:E31"/>
    <mergeCell ref="B35:E35"/>
    <mergeCell ref="B36:E36"/>
    <mergeCell ref="B37:E37"/>
    <mergeCell ref="A39:E39"/>
    <mergeCell ref="A40:E40"/>
    <mergeCell ref="A41:B41"/>
    <mergeCell ref="C41:E41"/>
    <mergeCell ref="A52:E52"/>
    <mergeCell ref="A47:E47"/>
    <mergeCell ref="A46:E46"/>
    <mergeCell ref="A42:B42"/>
    <mergeCell ref="C42:E42"/>
    <mergeCell ref="A43:E43"/>
    <mergeCell ref="A44:E44"/>
    <mergeCell ref="A45:E45"/>
    <mergeCell ref="B71:E71"/>
    <mergeCell ref="A60:E60"/>
    <mergeCell ref="A61:E61"/>
    <mergeCell ref="A62:E62"/>
    <mergeCell ref="A63:E63"/>
    <mergeCell ref="A65:E65"/>
    <mergeCell ref="A64:E64"/>
    <mergeCell ref="B70:D70"/>
    <mergeCell ref="A66:E66"/>
    <mergeCell ref="A58:E58"/>
    <mergeCell ref="A67:E67"/>
    <mergeCell ref="B68:E68"/>
    <mergeCell ref="A59:E59"/>
    <mergeCell ref="A48:E48"/>
    <mergeCell ref="A49:E49"/>
    <mergeCell ref="A50:E50"/>
    <mergeCell ref="A51:E51"/>
    <mergeCell ref="A54:E54"/>
    <mergeCell ref="A55:E55"/>
    <mergeCell ref="A56:E56"/>
    <mergeCell ref="A57:E57"/>
    <mergeCell ref="A53:E53"/>
  </mergeCells>
  <pageMargins left="0.39370078740157483" right="0.39370078740157483" top="0.59055118110236227" bottom="0.59055118110236227" header="0.19685039370078741" footer="0.27559055118110237"/>
  <pageSetup scale="60" orientation="portrait" r:id="rId1"/>
  <headerFooter alignWithMargins="0">
    <oddFooter>&amp;R&amp;8&amp;D&amp;F&amp;C&amp;"arial unicode ms western,Regular"&amp;6 Liberty Seguros - Documento con información Interna</oddFooter>
    <evenFooter>&amp;C&amp;"arial unicode ms western,Regular"&amp;6 Liberty Seguros - Documento con información Interna&amp;R&amp;8&amp;R&amp;D</evenFooter>
    <firstFooter>&amp;C&amp;"arial unicode ms western,Regular"&amp;6 Liberty Seguros - Documento con información Interna&amp;R&amp;8&amp;R&amp;D</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137"/>
  <sheetViews>
    <sheetView showGridLines="0" topLeftCell="A46" zoomScale="90" zoomScaleNormal="90" zoomScaleSheetLayoutView="75" workbookViewId="0">
      <selection activeCell="H49" sqref="H49"/>
    </sheetView>
  </sheetViews>
  <sheetFormatPr baseColWidth="10" defaultColWidth="11.5" defaultRowHeight="16" x14ac:dyDescent="0.2"/>
  <cols>
    <col min="1" max="1" width="42.33203125" style="193" customWidth="1"/>
    <col min="2" max="2" width="31.5" style="193" customWidth="1"/>
    <col min="3" max="3" width="24.5" style="193" customWidth="1"/>
    <col min="4" max="4" width="30.5" style="193" customWidth="1"/>
    <col min="5" max="5" width="28" style="193" customWidth="1"/>
    <col min="6" max="6" width="22.6640625" style="196" customWidth="1"/>
    <col min="7" max="9" width="11.5" style="173"/>
    <col min="10" max="16384" width="11.5" style="187"/>
  </cols>
  <sheetData>
    <row r="1" spans="1:6" ht="25.5" customHeight="1" x14ac:dyDescent="0.15">
      <c r="A1" s="1331" t="s">
        <v>1191</v>
      </c>
      <c r="B1" s="1331"/>
      <c r="C1" s="1331"/>
      <c r="D1" s="1331"/>
      <c r="E1" s="1331"/>
      <c r="F1" s="1331"/>
    </row>
    <row r="2" spans="1:6" x14ac:dyDescent="0.2">
      <c r="A2" s="174" t="s">
        <v>5</v>
      </c>
      <c r="B2" s="1342" t="s">
        <v>463</v>
      </c>
      <c r="C2" s="1340"/>
      <c r="D2" s="1340"/>
      <c r="E2" s="1340"/>
      <c r="F2" s="1341"/>
    </row>
    <row r="3" spans="1:6" ht="17" x14ac:dyDescent="0.2">
      <c r="A3" s="175" t="s">
        <v>6</v>
      </c>
      <c r="B3" s="1340" t="s">
        <v>1974</v>
      </c>
      <c r="C3" s="1340"/>
      <c r="D3" s="1340"/>
      <c r="E3" s="1340"/>
      <c r="F3" s="1341"/>
    </row>
    <row r="4" spans="1:6" ht="17" x14ac:dyDescent="0.2">
      <c r="A4" s="175" t="s">
        <v>7</v>
      </c>
      <c r="B4" s="1340" t="s">
        <v>1975</v>
      </c>
      <c r="C4" s="1340"/>
      <c r="D4" s="1340"/>
      <c r="E4" s="1340"/>
      <c r="F4" s="1341"/>
    </row>
    <row r="5" spans="1:6" ht="17" x14ac:dyDescent="0.2">
      <c r="A5" s="175" t="s">
        <v>8</v>
      </c>
      <c r="B5" s="1340" t="str">
        <f>+'[5]TODO RIESGO DANO MATERIAL '!K5</f>
        <v>891.380.033-5</v>
      </c>
      <c r="C5" s="1340"/>
      <c r="D5" s="1340"/>
      <c r="E5" s="1340"/>
      <c r="F5" s="1341"/>
    </row>
    <row r="6" spans="1:6" x14ac:dyDescent="0.2">
      <c r="A6" s="174" t="s">
        <v>9</v>
      </c>
      <c r="B6" s="1340" t="s">
        <v>642</v>
      </c>
      <c r="C6" s="1340"/>
      <c r="D6" s="1340"/>
      <c r="E6" s="1340"/>
      <c r="F6" s="1341"/>
    </row>
    <row r="7" spans="1:6" x14ac:dyDescent="0.2">
      <c r="A7" s="174" t="s">
        <v>466</v>
      </c>
      <c r="B7" s="1328" t="s">
        <v>1194</v>
      </c>
      <c r="C7" s="1329"/>
      <c r="D7" s="1329"/>
      <c r="E7" s="1329"/>
      <c r="F7" s="1330"/>
    </row>
    <row r="8" spans="1:6" x14ac:dyDescent="0.2">
      <c r="A8" s="174" t="s">
        <v>10</v>
      </c>
      <c r="B8" s="1328" t="s">
        <v>1190</v>
      </c>
      <c r="C8" s="1329"/>
      <c r="D8" s="1329"/>
      <c r="E8" s="1329"/>
      <c r="F8" s="1330"/>
    </row>
    <row r="9" spans="1:6" x14ac:dyDescent="0.15">
      <c r="A9" s="1331" t="s">
        <v>164</v>
      </c>
      <c r="B9" s="1331"/>
      <c r="C9" s="1331"/>
      <c r="D9" s="1331"/>
      <c r="E9" s="1331"/>
      <c r="F9" s="1331"/>
    </row>
    <row r="10" spans="1:6" ht="17" x14ac:dyDescent="0.15">
      <c r="A10" s="176" t="s">
        <v>47</v>
      </c>
      <c r="B10" s="177" t="s">
        <v>571</v>
      </c>
      <c r="C10" s="178" t="s">
        <v>12</v>
      </c>
      <c r="D10" s="179" t="s">
        <v>125</v>
      </c>
      <c r="E10" s="179" t="s">
        <v>643</v>
      </c>
      <c r="F10" s="180" t="s">
        <v>112</v>
      </c>
    </row>
    <row r="11" spans="1:6" ht="68.5" customHeight="1" x14ac:dyDescent="0.15">
      <c r="A11" s="1332" t="s">
        <v>1193</v>
      </c>
      <c r="B11" s="181" t="s">
        <v>644</v>
      </c>
      <c r="C11" s="182">
        <f>+'REL ASEG  (2)'!G471</f>
        <v>9300000000</v>
      </c>
      <c r="D11" s="301"/>
      <c r="E11" s="1334"/>
      <c r="F11" s="1337"/>
    </row>
    <row r="12" spans="1:6" ht="32.25" customHeight="1" x14ac:dyDescent="0.15">
      <c r="A12" s="1333"/>
      <c r="B12" s="181" t="s">
        <v>646</v>
      </c>
      <c r="C12" s="182">
        <f>SUM(C11)</f>
        <v>9300000000</v>
      </c>
      <c r="D12" s="301"/>
      <c r="E12" s="1335"/>
      <c r="F12" s="1338"/>
    </row>
    <row r="13" spans="1:6" ht="55.5" customHeight="1" x14ac:dyDescent="0.15">
      <c r="A13" s="1333"/>
      <c r="B13" s="181" t="s">
        <v>647</v>
      </c>
      <c r="C13" s="182">
        <f>SUM(C12)</f>
        <v>9300000000</v>
      </c>
      <c r="D13" s="301"/>
      <c r="E13" s="1335"/>
      <c r="F13" s="1338"/>
    </row>
    <row r="14" spans="1:6" ht="50.5" customHeight="1" x14ac:dyDescent="0.15">
      <c r="A14" s="1333"/>
      <c r="B14" s="181" t="s">
        <v>648</v>
      </c>
      <c r="C14" s="182">
        <f>SUM(C13*50%)</f>
        <v>4650000000</v>
      </c>
      <c r="D14" s="301"/>
      <c r="E14" s="1335"/>
      <c r="F14" s="1338"/>
    </row>
    <row r="15" spans="1:6" ht="20.25" customHeight="1" x14ac:dyDescent="0.2">
      <c r="A15" s="1333"/>
      <c r="B15" s="181" t="s">
        <v>650</v>
      </c>
      <c r="C15" s="183">
        <f>+'REL ASEG  (2)'!G472</f>
        <v>1023000000</v>
      </c>
      <c r="D15" s="302"/>
      <c r="E15" s="1336"/>
      <c r="F15" s="1339"/>
    </row>
    <row r="16" spans="1:6" x14ac:dyDescent="0.15">
      <c r="A16" s="184"/>
      <c r="B16" s="1321"/>
      <c r="C16" s="1322"/>
      <c r="D16" s="1323"/>
      <c r="E16" s="185" t="s">
        <v>112</v>
      </c>
      <c r="F16" s="186"/>
    </row>
    <row r="17" spans="1:8" ht="24" customHeight="1" x14ac:dyDescent="0.15">
      <c r="A17" s="1324" t="s">
        <v>651</v>
      </c>
      <c r="B17" s="1325"/>
      <c r="C17" s="1325"/>
      <c r="D17" s="1325"/>
      <c r="E17" s="1325"/>
      <c r="F17" s="1326"/>
    </row>
    <row r="18" spans="1:8" ht="40.5" customHeight="1" x14ac:dyDescent="0.15">
      <c r="A18" s="1327" t="s">
        <v>652</v>
      </c>
      <c r="B18" s="1327"/>
      <c r="C18" s="1327"/>
      <c r="D18" s="1318" t="s">
        <v>1980</v>
      </c>
      <c r="E18" s="1319"/>
      <c r="F18" s="1320"/>
    </row>
    <row r="19" spans="1:8" ht="15.75" customHeight="1" x14ac:dyDescent="0.15">
      <c r="A19" s="188" t="s">
        <v>653</v>
      </c>
      <c r="B19" s="1309">
        <v>20000000</v>
      </c>
      <c r="C19" s="1310"/>
      <c r="D19" s="1310"/>
      <c r="E19" s="1310"/>
      <c r="F19" s="1311"/>
    </row>
    <row r="20" spans="1:8" x14ac:dyDescent="0.15">
      <c r="A20" s="1315" t="s">
        <v>654</v>
      </c>
      <c r="B20" s="1316"/>
      <c r="C20" s="1316"/>
      <c r="D20" s="1316"/>
      <c r="E20" s="1316"/>
      <c r="F20" s="1317"/>
    </row>
    <row r="21" spans="1:8" ht="18" customHeight="1" x14ac:dyDescent="0.15">
      <c r="A21" s="189" t="s">
        <v>48</v>
      </c>
      <c r="B21" s="1312" t="s">
        <v>655</v>
      </c>
      <c r="C21" s="1313"/>
      <c r="D21" s="1312" t="s">
        <v>656</v>
      </c>
      <c r="E21" s="1314"/>
      <c r="F21" s="1313"/>
    </row>
    <row r="22" spans="1:8" x14ac:dyDescent="0.15">
      <c r="A22" s="190" t="s">
        <v>657</v>
      </c>
      <c r="B22" s="1303">
        <v>75</v>
      </c>
      <c r="C22" s="1304"/>
      <c r="D22" s="1303" t="s">
        <v>658</v>
      </c>
      <c r="E22" s="1305"/>
      <c r="F22" s="1304"/>
    </row>
    <row r="23" spans="1:8" x14ac:dyDescent="0.15">
      <c r="A23" s="190" t="s">
        <v>659</v>
      </c>
      <c r="B23" s="1303">
        <v>65</v>
      </c>
      <c r="C23" s="1304"/>
      <c r="D23" s="1303" t="s">
        <v>1979</v>
      </c>
      <c r="E23" s="1305"/>
      <c r="F23" s="1304"/>
    </row>
    <row r="24" spans="1:8" x14ac:dyDescent="0.15">
      <c r="A24" s="190" t="s">
        <v>660</v>
      </c>
      <c r="B24" s="1303">
        <v>65</v>
      </c>
      <c r="C24" s="1304"/>
      <c r="D24" s="1303">
        <v>66</v>
      </c>
      <c r="E24" s="1305"/>
      <c r="F24" s="1304"/>
    </row>
    <row r="25" spans="1:8" ht="17" x14ac:dyDescent="0.15">
      <c r="A25" s="191" t="s">
        <v>661</v>
      </c>
      <c r="B25" s="1303">
        <v>65</v>
      </c>
      <c r="C25" s="1304"/>
      <c r="D25" s="1303">
        <v>70</v>
      </c>
      <c r="E25" s="1305"/>
      <c r="F25" s="1304"/>
      <c r="H25" s="173">
        <f>2014-65</f>
        <v>1949</v>
      </c>
    </row>
    <row r="26" spans="1:8" ht="17" x14ac:dyDescent="0.15">
      <c r="A26" s="191" t="s">
        <v>662</v>
      </c>
      <c r="B26" s="1303">
        <v>70</v>
      </c>
      <c r="C26" s="1304"/>
      <c r="D26" s="1303" t="s">
        <v>658</v>
      </c>
      <c r="E26" s="1305"/>
      <c r="F26" s="1304"/>
    </row>
    <row r="27" spans="1:8" x14ac:dyDescent="0.15">
      <c r="A27" s="1306" t="s">
        <v>663</v>
      </c>
      <c r="B27" s="1301"/>
      <c r="C27" s="1301"/>
      <c r="D27" s="1301"/>
      <c r="E27" s="1301"/>
      <c r="F27" s="1302"/>
    </row>
    <row r="28" spans="1:8" ht="26.25" customHeight="1" x14ac:dyDescent="0.15">
      <c r="A28" s="192" t="s">
        <v>664</v>
      </c>
      <c r="B28" s="1308" t="s">
        <v>665</v>
      </c>
      <c r="C28" s="1301"/>
      <c r="D28" s="1301"/>
      <c r="E28" s="1301"/>
      <c r="F28" s="1302"/>
    </row>
    <row r="29" spans="1:8" ht="54" customHeight="1" x14ac:dyDescent="0.15">
      <c r="A29" s="1306" t="s">
        <v>666</v>
      </c>
      <c r="B29" s="1301"/>
      <c r="C29" s="1301"/>
      <c r="D29" s="1301"/>
      <c r="E29" s="1301"/>
      <c r="F29" s="1302"/>
    </row>
    <row r="30" spans="1:8" ht="57.75" customHeight="1" x14ac:dyDescent="0.15">
      <c r="A30" s="1300" t="s">
        <v>667</v>
      </c>
      <c r="B30" s="1301"/>
      <c r="C30" s="1301"/>
      <c r="D30" s="1301"/>
      <c r="E30" s="1301"/>
      <c r="F30" s="1302"/>
    </row>
    <row r="31" spans="1:8" ht="39" customHeight="1" x14ac:dyDescent="0.15">
      <c r="A31" s="1300" t="s">
        <v>668</v>
      </c>
      <c r="B31" s="1301"/>
      <c r="C31" s="1301"/>
      <c r="D31" s="1301"/>
      <c r="E31" s="1301"/>
      <c r="F31" s="1302"/>
    </row>
    <row r="32" spans="1:8" ht="18.75" customHeight="1" x14ac:dyDescent="0.15">
      <c r="A32" s="1306" t="s">
        <v>669</v>
      </c>
      <c r="B32" s="1287"/>
      <c r="C32" s="1287"/>
      <c r="D32" s="1287"/>
      <c r="E32" s="1287"/>
      <c r="F32" s="1307"/>
    </row>
    <row r="33" spans="1:6" s="173" customFormat="1" ht="51" customHeight="1" x14ac:dyDescent="0.15">
      <c r="A33" s="1300" t="s">
        <v>670</v>
      </c>
      <c r="B33" s="1301"/>
      <c r="C33" s="1301"/>
      <c r="D33" s="1301"/>
      <c r="E33" s="1301"/>
      <c r="F33" s="1302"/>
    </row>
    <row r="34" spans="1:6" s="173" customFormat="1" ht="114" customHeight="1" x14ac:dyDescent="0.15">
      <c r="A34" s="1300" t="s">
        <v>671</v>
      </c>
      <c r="B34" s="1301"/>
      <c r="C34" s="1301"/>
      <c r="D34" s="1301"/>
      <c r="E34" s="1301"/>
      <c r="F34" s="1302"/>
    </row>
    <row r="35" spans="1:6" s="173" customFormat="1" ht="16.5" customHeight="1" x14ac:dyDescent="0.15">
      <c r="A35" s="1283" t="s">
        <v>1971</v>
      </c>
      <c r="B35" s="1284"/>
      <c r="C35" s="1284"/>
      <c r="D35" s="1284"/>
      <c r="E35" s="1284"/>
      <c r="F35" s="1285"/>
    </row>
    <row r="36" spans="1:6" s="173" customFormat="1" ht="21" customHeight="1" x14ac:dyDescent="0.15">
      <c r="A36" s="1294" t="s">
        <v>672</v>
      </c>
      <c r="B36" s="1295"/>
      <c r="C36" s="1295"/>
      <c r="D36" s="1295"/>
      <c r="E36" s="1295"/>
      <c r="F36" s="1296"/>
    </row>
    <row r="37" spans="1:6" s="173" customFormat="1" ht="53.25" customHeight="1" x14ac:dyDescent="0.15">
      <c r="A37" s="1297" t="s">
        <v>673</v>
      </c>
      <c r="B37" s="1298"/>
      <c r="C37" s="1298"/>
      <c r="D37" s="1298"/>
      <c r="E37" s="1298"/>
      <c r="F37" s="1299"/>
    </row>
    <row r="38" spans="1:6" s="173" customFormat="1" ht="39.75" customHeight="1" x14ac:dyDescent="0.15">
      <c r="A38" s="1300" t="s">
        <v>675</v>
      </c>
      <c r="B38" s="1301"/>
      <c r="C38" s="1301"/>
      <c r="D38" s="1301"/>
      <c r="E38" s="1301"/>
      <c r="F38" s="1302"/>
    </row>
    <row r="39" spans="1:6" s="173" customFormat="1" ht="47.25" customHeight="1" x14ac:dyDescent="0.15">
      <c r="A39" s="1300" t="s">
        <v>676</v>
      </c>
      <c r="B39" s="1301"/>
      <c r="C39" s="1301"/>
      <c r="D39" s="1301"/>
      <c r="E39" s="1301"/>
      <c r="F39" s="1302"/>
    </row>
    <row r="40" spans="1:6" s="173" customFormat="1" ht="66" customHeight="1" x14ac:dyDescent="0.15">
      <c r="A40" s="1300" t="s">
        <v>677</v>
      </c>
      <c r="B40" s="1301"/>
      <c r="C40" s="1301"/>
      <c r="D40" s="1301"/>
      <c r="E40" s="1301"/>
      <c r="F40" s="1302"/>
    </row>
    <row r="41" spans="1:6" s="173" customFormat="1" ht="39.75" customHeight="1" x14ac:dyDescent="0.15">
      <c r="A41" s="1283" t="s">
        <v>678</v>
      </c>
      <c r="B41" s="1284"/>
      <c r="C41" s="1284"/>
      <c r="D41" s="1284"/>
      <c r="E41" s="1284"/>
      <c r="F41" s="1285"/>
    </row>
    <row r="42" spans="1:6" s="173" customFormat="1" ht="30.75" customHeight="1" x14ac:dyDescent="0.15">
      <c r="A42" s="1283" t="s">
        <v>679</v>
      </c>
      <c r="B42" s="1284"/>
      <c r="C42" s="1284"/>
      <c r="D42" s="1284"/>
      <c r="E42" s="1284"/>
      <c r="F42" s="1285"/>
    </row>
    <row r="43" spans="1:6" s="173" customFormat="1" ht="34.5" customHeight="1" x14ac:dyDescent="0.15">
      <c r="A43" s="1283" t="s">
        <v>680</v>
      </c>
      <c r="B43" s="1284"/>
      <c r="C43" s="1284"/>
      <c r="D43" s="1284"/>
      <c r="E43" s="1284"/>
      <c r="F43" s="1285"/>
    </row>
    <row r="44" spans="1:6" s="173" customFormat="1" ht="37.5" customHeight="1" x14ac:dyDescent="0.15">
      <c r="A44" s="1283" t="s">
        <v>681</v>
      </c>
      <c r="B44" s="1284"/>
      <c r="C44" s="1284"/>
      <c r="D44" s="1284"/>
      <c r="E44" s="1284"/>
      <c r="F44" s="1285"/>
    </row>
    <row r="45" spans="1:6" s="173" customFormat="1" ht="63" customHeight="1" x14ac:dyDescent="0.15">
      <c r="A45" s="1283" t="s">
        <v>682</v>
      </c>
      <c r="B45" s="1284"/>
      <c r="C45" s="1284"/>
      <c r="D45" s="1284"/>
      <c r="E45" s="1284"/>
      <c r="F45" s="1285"/>
    </row>
    <row r="46" spans="1:6" s="173" customFormat="1" ht="66" customHeight="1" x14ac:dyDescent="0.15">
      <c r="A46" s="1283" t="s">
        <v>683</v>
      </c>
      <c r="B46" s="1284"/>
      <c r="C46" s="1284"/>
      <c r="D46" s="1284"/>
      <c r="E46" s="1284"/>
      <c r="F46" s="1285"/>
    </row>
    <row r="47" spans="1:6" s="173" customFormat="1" ht="61.5" customHeight="1" x14ac:dyDescent="0.15">
      <c r="A47" s="1283" t="s">
        <v>1202</v>
      </c>
      <c r="B47" s="1284"/>
      <c r="C47" s="1284"/>
      <c r="D47" s="1284"/>
      <c r="E47" s="1284"/>
      <c r="F47" s="1285"/>
    </row>
    <row r="48" spans="1:6" s="173" customFormat="1" ht="48" customHeight="1" x14ac:dyDescent="0.15">
      <c r="A48" s="1283" t="s">
        <v>684</v>
      </c>
      <c r="B48" s="1284"/>
      <c r="C48" s="1284"/>
      <c r="D48" s="1284"/>
      <c r="E48" s="1284"/>
      <c r="F48" s="1285"/>
    </row>
    <row r="49" spans="1:6" s="173" customFormat="1" ht="93.75" customHeight="1" x14ac:dyDescent="0.15">
      <c r="A49" s="1283" t="s">
        <v>1996</v>
      </c>
      <c r="B49" s="1284"/>
      <c r="C49" s="1284"/>
      <c r="D49" s="1284"/>
      <c r="E49" s="1284"/>
      <c r="F49" s="1285"/>
    </row>
    <row r="50" spans="1:6" s="173" customFormat="1" ht="40.5" customHeight="1" x14ac:dyDescent="0.15">
      <c r="A50" s="1283" t="s">
        <v>685</v>
      </c>
      <c r="B50" s="1284"/>
      <c r="C50" s="1284"/>
      <c r="D50" s="1284"/>
      <c r="E50" s="1284"/>
      <c r="F50" s="1285"/>
    </row>
    <row r="51" spans="1:6" s="173" customFormat="1" ht="33.5" customHeight="1" x14ac:dyDescent="0.15">
      <c r="A51" s="1283" t="s">
        <v>886</v>
      </c>
      <c r="B51" s="1284"/>
      <c r="C51" s="1284"/>
      <c r="D51" s="1284"/>
      <c r="E51" s="1284"/>
      <c r="F51" s="1285"/>
    </row>
    <row r="52" spans="1:6" s="173" customFormat="1" ht="27.5" customHeight="1" x14ac:dyDescent="0.15">
      <c r="A52" s="1286" t="s">
        <v>686</v>
      </c>
      <c r="B52" s="1287"/>
      <c r="C52" s="1287"/>
      <c r="D52" s="1287"/>
      <c r="E52" s="1288" t="s">
        <v>687</v>
      </c>
      <c r="F52" s="1289"/>
    </row>
    <row r="53" spans="1:6" s="173" customFormat="1" ht="21.75" customHeight="1" x14ac:dyDescent="0.15">
      <c r="A53" s="1290" t="s">
        <v>672</v>
      </c>
      <c r="B53" s="1291"/>
      <c r="C53" s="1291"/>
      <c r="D53" s="1291"/>
      <c r="E53" s="369" t="s">
        <v>688</v>
      </c>
      <c r="F53" s="375" t="s">
        <v>1197</v>
      </c>
    </row>
    <row r="54" spans="1:6" s="173" customFormat="1" ht="51" customHeight="1" x14ac:dyDescent="0.15">
      <c r="A54" s="1263" t="s">
        <v>1203</v>
      </c>
      <c r="B54" s="1264"/>
      <c r="C54" s="1264"/>
      <c r="D54" s="1265"/>
      <c r="E54" s="372"/>
      <c r="F54" s="376">
        <v>75</v>
      </c>
    </row>
    <row r="55" spans="1:6" s="173" customFormat="1" ht="121.25" customHeight="1" x14ac:dyDescent="0.15">
      <c r="A55" s="1266" t="s">
        <v>1985</v>
      </c>
      <c r="B55" s="1267"/>
      <c r="C55" s="1267"/>
      <c r="D55" s="1267"/>
      <c r="E55" s="372"/>
      <c r="F55" s="376">
        <v>75</v>
      </c>
    </row>
    <row r="56" spans="1:6" s="173" customFormat="1" ht="22.5" customHeight="1" x14ac:dyDescent="0.15">
      <c r="A56" s="1292" t="s">
        <v>126</v>
      </c>
      <c r="B56" s="1292"/>
      <c r="C56" s="1292"/>
      <c r="D56" s="1293"/>
      <c r="E56" s="373"/>
      <c r="F56" s="374"/>
    </row>
    <row r="57" spans="1:6" s="173" customFormat="1" ht="47.25" customHeight="1" thickBot="1" x14ac:dyDescent="0.2">
      <c r="A57" s="1268" t="s">
        <v>689</v>
      </c>
      <c r="B57" s="1269"/>
      <c r="C57" s="1269"/>
      <c r="D57" s="1269"/>
      <c r="E57" s="1269"/>
      <c r="F57" s="1270"/>
    </row>
    <row r="58" spans="1:6" s="173" customFormat="1" ht="22.5" customHeight="1" thickTop="1" thickBot="1" x14ac:dyDescent="0.2">
      <c r="A58" s="1271" t="s">
        <v>690</v>
      </c>
      <c r="B58" s="1272"/>
      <c r="C58" s="1272"/>
      <c r="D58" s="1272"/>
      <c r="E58" s="1272"/>
      <c r="F58" s="1273"/>
    </row>
    <row r="59" spans="1:6" s="173" customFormat="1" ht="26.25" customHeight="1" thickTop="1" x14ac:dyDescent="0.15">
      <c r="A59" s="1274" t="s">
        <v>144</v>
      </c>
      <c r="B59" s="1275"/>
      <c r="C59" s="1275"/>
      <c r="D59" s="1275"/>
      <c r="E59" s="1275"/>
      <c r="F59" s="1276"/>
    </row>
    <row r="60" spans="1:6" s="173" customFormat="1" ht="26.25" customHeight="1" x14ac:dyDescent="0.15">
      <c r="A60" s="1277" t="s">
        <v>691</v>
      </c>
      <c r="B60" s="1278"/>
      <c r="C60" s="1278"/>
      <c r="D60" s="1278"/>
      <c r="E60" s="1278"/>
      <c r="F60" s="1279"/>
    </row>
    <row r="61" spans="1:6" ht="39.75" customHeight="1" x14ac:dyDescent="0.15">
      <c r="A61" s="1280"/>
      <c r="B61" s="1281"/>
      <c r="C61" s="1281"/>
      <c r="D61" s="1281"/>
      <c r="E61" s="1281"/>
      <c r="F61" s="1282"/>
    </row>
    <row r="62" spans="1:6" ht="38.5" customHeight="1" x14ac:dyDescent="0.15">
      <c r="A62" s="1262"/>
      <c r="B62" s="1262"/>
      <c r="C62" s="1262"/>
      <c r="D62" s="1262"/>
      <c r="E62" s="1262"/>
      <c r="F62" s="1262"/>
    </row>
    <row r="63" spans="1:6" ht="32.25" customHeight="1" x14ac:dyDescent="0.15">
      <c r="A63" s="1262"/>
      <c r="B63" s="1262"/>
      <c r="C63" s="1262"/>
      <c r="D63" s="1262"/>
      <c r="E63" s="1262"/>
      <c r="F63" s="1262"/>
    </row>
    <row r="64" spans="1:6" ht="47.5" customHeight="1" x14ac:dyDescent="0.15">
      <c r="A64" s="1262"/>
      <c r="B64" s="1262"/>
      <c r="C64" s="1262"/>
      <c r="D64" s="1262"/>
      <c r="E64" s="1262"/>
      <c r="F64" s="1262"/>
    </row>
    <row r="65" spans="1:6" ht="27" customHeight="1" x14ac:dyDescent="0.15">
      <c r="A65" s="1262"/>
      <c r="B65" s="1262"/>
      <c r="C65" s="1262"/>
      <c r="D65" s="1262"/>
      <c r="E65" s="1262"/>
      <c r="F65" s="1262"/>
    </row>
    <row r="66" spans="1:6" x14ac:dyDescent="0.2">
      <c r="F66" s="173"/>
    </row>
    <row r="67" spans="1:6" x14ac:dyDescent="0.2">
      <c r="F67" s="173"/>
    </row>
    <row r="68" spans="1:6" x14ac:dyDescent="0.2">
      <c r="D68" s="194"/>
      <c r="F68" s="173"/>
    </row>
    <row r="69" spans="1:6" x14ac:dyDescent="0.2">
      <c r="F69" s="173"/>
    </row>
    <row r="70" spans="1:6" x14ac:dyDescent="0.2">
      <c r="D70" s="195"/>
      <c r="F70" s="173"/>
    </row>
    <row r="71" spans="1:6" x14ac:dyDescent="0.2">
      <c r="F71" s="173"/>
    </row>
    <row r="72" spans="1:6" x14ac:dyDescent="0.2">
      <c r="F72" s="173"/>
    </row>
    <row r="73" spans="1:6" x14ac:dyDescent="0.2">
      <c r="F73" s="173"/>
    </row>
    <row r="74" spans="1:6" x14ac:dyDescent="0.2">
      <c r="F74" s="173"/>
    </row>
    <row r="75" spans="1:6" x14ac:dyDescent="0.2">
      <c r="F75" s="173"/>
    </row>
    <row r="76" spans="1:6" x14ac:dyDescent="0.2">
      <c r="F76" s="173"/>
    </row>
    <row r="77" spans="1:6" x14ac:dyDescent="0.2">
      <c r="F77" s="173"/>
    </row>
    <row r="78" spans="1:6" x14ac:dyDescent="0.2">
      <c r="F78" s="173"/>
    </row>
    <row r="79" spans="1:6" x14ac:dyDescent="0.2">
      <c r="F79" s="173"/>
    </row>
    <row r="80" spans="1:6" x14ac:dyDescent="0.2">
      <c r="F80" s="173"/>
    </row>
    <row r="81" spans="6:6" x14ac:dyDescent="0.2">
      <c r="F81" s="173"/>
    </row>
    <row r="82" spans="6:6" x14ac:dyDescent="0.2">
      <c r="F82" s="173"/>
    </row>
    <row r="83" spans="6:6" x14ac:dyDescent="0.2">
      <c r="F83" s="173"/>
    </row>
    <row r="84" spans="6:6" x14ac:dyDescent="0.2">
      <c r="F84" s="173"/>
    </row>
    <row r="85" spans="6:6" x14ac:dyDescent="0.2">
      <c r="F85" s="173"/>
    </row>
    <row r="86" spans="6:6" x14ac:dyDescent="0.2">
      <c r="F86" s="173"/>
    </row>
    <row r="87" spans="6:6" x14ac:dyDescent="0.2">
      <c r="F87" s="173"/>
    </row>
    <row r="88" spans="6:6" x14ac:dyDescent="0.2">
      <c r="F88" s="173"/>
    </row>
    <row r="89" spans="6:6" x14ac:dyDescent="0.2">
      <c r="F89" s="173"/>
    </row>
    <row r="90" spans="6:6" x14ac:dyDescent="0.2">
      <c r="F90" s="173"/>
    </row>
    <row r="91" spans="6:6" x14ac:dyDescent="0.2">
      <c r="F91" s="173"/>
    </row>
    <row r="92" spans="6:6" x14ac:dyDescent="0.2">
      <c r="F92" s="173"/>
    </row>
    <row r="93" spans="6:6" x14ac:dyDescent="0.2">
      <c r="F93" s="173"/>
    </row>
    <row r="94" spans="6:6" x14ac:dyDescent="0.2">
      <c r="F94" s="173"/>
    </row>
    <row r="95" spans="6:6" x14ac:dyDescent="0.2">
      <c r="F95" s="173"/>
    </row>
    <row r="96" spans="6:6" x14ac:dyDescent="0.2">
      <c r="F96" s="173"/>
    </row>
    <row r="97" spans="6:6" x14ac:dyDescent="0.2">
      <c r="F97" s="173"/>
    </row>
    <row r="98" spans="6:6" x14ac:dyDescent="0.2">
      <c r="F98" s="173"/>
    </row>
    <row r="99" spans="6:6" x14ac:dyDescent="0.2">
      <c r="F99" s="173"/>
    </row>
    <row r="100" spans="6:6" x14ac:dyDescent="0.2">
      <c r="F100" s="173"/>
    </row>
    <row r="101" spans="6:6" x14ac:dyDescent="0.2">
      <c r="F101" s="173"/>
    </row>
    <row r="102" spans="6:6" x14ac:dyDescent="0.2">
      <c r="F102" s="173"/>
    </row>
    <row r="103" spans="6:6" x14ac:dyDescent="0.2">
      <c r="F103" s="173"/>
    </row>
    <row r="104" spans="6:6" x14ac:dyDescent="0.2">
      <c r="F104" s="173"/>
    </row>
    <row r="105" spans="6:6" x14ac:dyDescent="0.2">
      <c r="F105" s="173"/>
    </row>
    <row r="106" spans="6:6" x14ac:dyDescent="0.2">
      <c r="F106" s="173"/>
    </row>
    <row r="107" spans="6:6" x14ac:dyDescent="0.2">
      <c r="F107" s="173"/>
    </row>
    <row r="108" spans="6:6" x14ac:dyDescent="0.2">
      <c r="F108" s="173"/>
    </row>
    <row r="109" spans="6:6" x14ac:dyDescent="0.2">
      <c r="F109" s="173"/>
    </row>
    <row r="110" spans="6:6" x14ac:dyDescent="0.2">
      <c r="F110" s="173"/>
    </row>
    <row r="111" spans="6:6" x14ac:dyDescent="0.2">
      <c r="F111" s="173"/>
    </row>
    <row r="112" spans="6:6" x14ac:dyDescent="0.2">
      <c r="F112" s="173"/>
    </row>
    <row r="113" spans="6:6" x14ac:dyDescent="0.2">
      <c r="F113" s="173"/>
    </row>
    <row r="114" spans="6:6" x14ac:dyDescent="0.2">
      <c r="F114" s="173"/>
    </row>
    <row r="115" spans="6:6" x14ac:dyDescent="0.2">
      <c r="F115" s="173"/>
    </row>
    <row r="116" spans="6:6" x14ac:dyDescent="0.2">
      <c r="F116" s="173"/>
    </row>
    <row r="117" spans="6:6" x14ac:dyDescent="0.2">
      <c r="F117" s="173"/>
    </row>
    <row r="118" spans="6:6" x14ac:dyDescent="0.2">
      <c r="F118" s="173"/>
    </row>
    <row r="119" spans="6:6" x14ac:dyDescent="0.2">
      <c r="F119" s="173"/>
    </row>
    <row r="120" spans="6:6" x14ac:dyDescent="0.2">
      <c r="F120" s="173"/>
    </row>
    <row r="121" spans="6:6" x14ac:dyDescent="0.2">
      <c r="F121" s="173"/>
    </row>
    <row r="122" spans="6:6" x14ac:dyDescent="0.2">
      <c r="F122" s="173"/>
    </row>
    <row r="123" spans="6:6" x14ac:dyDescent="0.2">
      <c r="F123" s="173"/>
    </row>
    <row r="124" spans="6:6" x14ac:dyDescent="0.2">
      <c r="F124" s="173"/>
    </row>
    <row r="125" spans="6:6" x14ac:dyDescent="0.2">
      <c r="F125" s="173"/>
    </row>
    <row r="126" spans="6:6" x14ac:dyDescent="0.2">
      <c r="F126" s="173"/>
    </row>
    <row r="127" spans="6:6" x14ac:dyDescent="0.2">
      <c r="F127" s="173"/>
    </row>
    <row r="128" spans="6:6" x14ac:dyDescent="0.2">
      <c r="F128" s="173"/>
    </row>
    <row r="129" spans="6:6" x14ac:dyDescent="0.2">
      <c r="F129" s="173"/>
    </row>
    <row r="130" spans="6:6" x14ac:dyDescent="0.2">
      <c r="F130" s="173"/>
    </row>
    <row r="131" spans="6:6" x14ac:dyDescent="0.2">
      <c r="F131" s="173"/>
    </row>
    <row r="132" spans="6:6" x14ac:dyDescent="0.2">
      <c r="F132" s="173"/>
    </row>
    <row r="133" spans="6:6" x14ac:dyDescent="0.2">
      <c r="F133" s="173"/>
    </row>
    <row r="134" spans="6:6" x14ac:dyDescent="0.2">
      <c r="F134" s="173"/>
    </row>
    <row r="135" spans="6:6" x14ac:dyDescent="0.2">
      <c r="F135" s="173"/>
    </row>
    <row r="136" spans="6:6" x14ac:dyDescent="0.2">
      <c r="F136" s="173"/>
    </row>
    <row r="137" spans="6:6" x14ac:dyDescent="0.2">
      <c r="F137" s="173"/>
    </row>
  </sheetData>
  <mergeCells count="70">
    <mergeCell ref="B6:F6"/>
    <mergeCell ref="A1:F1"/>
    <mergeCell ref="B2:F2"/>
    <mergeCell ref="B3:F3"/>
    <mergeCell ref="B4:F4"/>
    <mergeCell ref="B5:F5"/>
    <mergeCell ref="D18:F18"/>
    <mergeCell ref="B16:D16"/>
    <mergeCell ref="A17:F17"/>
    <mergeCell ref="A18:C18"/>
    <mergeCell ref="B7:F7"/>
    <mergeCell ref="B8:F8"/>
    <mergeCell ref="A9:F9"/>
    <mergeCell ref="A11:A15"/>
    <mergeCell ref="E11:E15"/>
    <mergeCell ref="F11:F15"/>
    <mergeCell ref="B19:F19"/>
    <mergeCell ref="B21:C21"/>
    <mergeCell ref="D21:F21"/>
    <mergeCell ref="B22:C22"/>
    <mergeCell ref="D22:F22"/>
    <mergeCell ref="A20:F20"/>
    <mergeCell ref="A34:F34"/>
    <mergeCell ref="B23:C23"/>
    <mergeCell ref="D23:F23"/>
    <mergeCell ref="A32:F32"/>
    <mergeCell ref="B24:C24"/>
    <mergeCell ref="D24:F24"/>
    <mergeCell ref="B25:C25"/>
    <mergeCell ref="D25:F25"/>
    <mergeCell ref="B26:C26"/>
    <mergeCell ref="D26:F26"/>
    <mergeCell ref="A27:F27"/>
    <mergeCell ref="B28:F28"/>
    <mergeCell ref="A29:F29"/>
    <mergeCell ref="A30:F30"/>
    <mergeCell ref="A31:F31"/>
    <mergeCell ref="A33:F33"/>
    <mergeCell ref="A35:F35"/>
    <mergeCell ref="A36:F36"/>
    <mergeCell ref="A37:F37"/>
    <mergeCell ref="A50:F50"/>
    <mergeCell ref="A51:F51"/>
    <mergeCell ref="A38:F38"/>
    <mergeCell ref="A39:F39"/>
    <mergeCell ref="A40:F40"/>
    <mergeCell ref="A41:F41"/>
    <mergeCell ref="A42:F42"/>
    <mergeCell ref="A43:F43"/>
    <mergeCell ref="A49:F49"/>
    <mergeCell ref="A44:F44"/>
    <mergeCell ref="A45:F45"/>
    <mergeCell ref="A46:F46"/>
    <mergeCell ref="A47:F47"/>
    <mergeCell ref="A48:F48"/>
    <mergeCell ref="A52:D52"/>
    <mergeCell ref="E52:F52"/>
    <mergeCell ref="A53:D53"/>
    <mergeCell ref="A56:D56"/>
    <mergeCell ref="A63:F63"/>
    <mergeCell ref="A54:D54"/>
    <mergeCell ref="A55:D55"/>
    <mergeCell ref="A65:F65"/>
    <mergeCell ref="A57:F57"/>
    <mergeCell ref="A58:F58"/>
    <mergeCell ref="A59:F59"/>
    <mergeCell ref="A60:F60"/>
    <mergeCell ref="A61:F61"/>
    <mergeCell ref="A62:F62"/>
    <mergeCell ref="A64:F64"/>
  </mergeCells>
  <printOptions horizontalCentered="1"/>
  <pageMargins left="0" right="0" top="0" bottom="0" header="0" footer="0"/>
  <pageSetup scale="55" orientation="portrait"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472"/>
  <sheetViews>
    <sheetView zoomScaleSheetLayoutView="80" workbookViewId="0">
      <selection activeCell="D470" sqref="D470"/>
    </sheetView>
  </sheetViews>
  <sheetFormatPr baseColWidth="10" defaultColWidth="11.5" defaultRowHeight="15" x14ac:dyDescent="0.2"/>
  <cols>
    <col min="1" max="1" width="26.83203125" style="197" bestFit="1" customWidth="1"/>
    <col min="2" max="2" width="15.1640625" style="197" bestFit="1" customWidth="1"/>
    <col min="3" max="3" width="15.6640625" style="197" bestFit="1" customWidth="1"/>
    <col min="4" max="4" width="15" style="197" customWidth="1"/>
    <col min="5" max="5" width="13.33203125" style="198" customWidth="1"/>
    <col min="6" max="6" width="11.1640625" style="199" hidden="1" customWidth="1"/>
    <col min="7" max="7" width="51.1640625" style="199" customWidth="1"/>
    <col min="8" max="8" width="16.83203125" style="197" hidden="1" customWidth="1"/>
    <col min="9" max="16384" width="11.5" style="197"/>
  </cols>
  <sheetData>
    <row r="1" spans="1:9" x14ac:dyDescent="0.2">
      <c r="A1" s="380"/>
      <c r="B1" s="380"/>
      <c r="C1" s="380"/>
      <c r="D1" s="380"/>
      <c r="E1" s="381"/>
      <c r="F1" s="382"/>
      <c r="G1" s="382"/>
      <c r="H1" s="380"/>
    </row>
    <row r="2" spans="1:9" ht="20" x14ac:dyDescent="0.25">
      <c r="A2" s="1343" t="s">
        <v>1966</v>
      </c>
      <c r="B2" s="1343"/>
      <c r="C2" s="1343"/>
      <c r="D2" s="1343"/>
      <c r="E2" s="1343"/>
      <c r="F2" s="1343"/>
      <c r="G2" s="1343"/>
      <c r="H2" s="1343"/>
    </row>
    <row r="3" spans="1:9" ht="42" customHeight="1" x14ac:dyDescent="0.2">
      <c r="A3" s="1344" t="s">
        <v>1965</v>
      </c>
      <c r="B3" s="1344"/>
      <c r="C3" s="1344"/>
      <c r="D3" s="1344"/>
      <c r="E3" s="1344"/>
      <c r="F3" s="1344"/>
      <c r="G3" s="1344"/>
      <c r="H3" s="383"/>
    </row>
    <row r="4" spans="1:9" ht="16" x14ac:dyDescent="0.2">
      <c r="A4" s="202"/>
      <c r="B4" s="202"/>
      <c r="C4" s="202"/>
      <c r="D4" s="202"/>
      <c r="E4" s="202"/>
      <c r="F4" s="202"/>
      <c r="G4" s="202"/>
      <c r="H4" s="383"/>
    </row>
    <row r="5" spans="1:9" ht="28" x14ac:dyDescent="0.2">
      <c r="A5" s="303" t="s">
        <v>692</v>
      </c>
      <c r="B5" s="384" t="s">
        <v>1963</v>
      </c>
      <c r="C5" s="384" t="s">
        <v>1963</v>
      </c>
      <c r="D5" s="304" t="s">
        <v>694</v>
      </c>
      <c r="E5" s="305" t="s">
        <v>695</v>
      </c>
      <c r="F5" s="306" t="s">
        <v>696</v>
      </c>
      <c r="G5" s="306" t="s">
        <v>1964</v>
      </c>
      <c r="H5" s="385"/>
    </row>
    <row r="6" spans="1:9" x14ac:dyDescent="0.2">
      <c r="A6" s="129" t="s">
        <v>1206</v>
      </c>
      <c r="B6" s="129" t="s">
        <v>1568</v>
      </c>
      <c r="C6" s="129"/>
      <c r="D6" s="386">
        <v>20835</v>
      </c>
      <c r="E6" s="129">
        <v>16254603</v>
      </c>
      <c r="F6" s="207"/>
      <c r="G6" s="387">
        <v>20000000</v>
      </c>
      <c r="H6" s="388"/>
      <c r="I6" s="197">
        <v>1</v>
      </c>
    </row>
    <row r="7" spans="1:9" x14ac:dyDescent="0.2">
      <c r="A7" s="129" t="s">
        <v>1207</v>
      </c>
      <c r="B7" s="129" t="s">
        <v>1569</v>
      </c>
      <c r="C7" s="129" t="s">
        <v>1570</v>
      </c>
      <c r="D7" s="386">
        <v>21923</v>
      </c>
      <c r="E7" s="129">
        <v>31156545</v>
      </c>
      <c r="F7" s="207"/>
      <c r="G7" s="387">
        <v>20000000</v>
      </c>
      <c r="H7" s="388"/>
      <c r="I7" s="197">
        <v>2</v>
      </c>
    </row>
    <row r="8" spans="1:9" x14ac:dyDescent="0.2">
      <c r="A8" s="129" t="s">
        <v>1208</v>
      </c>
      <c r="B8" s="129" t="s">
        <v>1571</v>
      </c>
      <c r="C8" s="129" t="s">
        <v>1572</v>
      </c>
      <c r="D8" s="386">
        <v>20915</v>
      </c>
      <c r="E8" s="129">
        <v>31151560</v>
      </c>
      <c r="F8" s="211"/>
      <c r="G8" s="387">
        <v>20000000</v>
      </c>
      <c r="H8" s="388"/>
      <c r="I8" s="197">
        <v>3</v>
      </c>
    </row>
    <row r="9" spans="1:9" x14ac:dyDescent="0.2">
      <c r="A9" s="129" t="s">
        <v>1209</v>
      </c>
      <c r="B9" s="129" t="s">
        <v>1573</v>
      </c>
      <c r="C9" s="129" t="s">
        <v>1574</v>
      </c>
      <c r="D9" s="386">
        <v>27223</v>
      </c>
      <c r="E9" s="129">
        <v>16861211</v>
      </c>
      <c r="F9" s="211"/>
      <c r="G9" s="387">
        <v>20000000</v>
      </c>
      <c r="H9" s="388"/>
      <c r="I9" s="197">
        <v>4</v>
      </c>
    </row>
    <row r="10" spans="1:9" x14ac:dyDescent="0.2">
      <c r="A10" s="129" t="s">
        <v>1210</v>
      </c>
      <c r="B10" s="129" t="s">
        <v>1575</v>
      </c>
      <c r="C10" s="129" t="s">
        <v>1576</v>
      </c>
      <c r="D10" s="386">
        <v>22178</v>
      </c>
      <c r="E10" s="129">
        <v>16266255</v>
      </c>
      <c r="F10" s="207"/>
      <c r="G10" s="387">
        <v>20000000</v>
      </c>
      <c r="H10" s="388"/>
      <c r="I10" s="197">
        <v>5</v>
      </c>
    </row>
    <row r="11" spans="1:9" x14ac:dyDescent="0.2">
      <c r="A11" s="129" t="s">
        <v>1211</v>
      </c>
      <c r="B11" s="129" t="s">
        <v>1577</v>
      </c>
      <c r="C11" s="129" t="s">
        <v>1578</v>
      </c>
      <c r="D11" s="386">
        <v>24413</v>
      </c>
      <c r="E11" s="129">
        <v>31172794</v>
      </c>
      <c r="F11" s="207"/>
      <c r="G11" s="387">
        <v>20000000</v>
      </c>
      <c r="H11" s="388"/>
      <c r="I11" s="197">
        <v>6</v>
      </c>
    </row>
    <row r="12" spans="1:9" x14ac:dyDescent="0.2">
      <c r="A12" s="129" t="s">
        <v>1212</v>
      </c>
      <c r="B12" s="129" t="s">
        <v>1579</v>
      </c>
      <c r="C12" s="129" t="s">
        <v>1580</v>
      </c>
      <c r="D12" s="386">
        <v>22045</v>
      </c>
      <c r="E12" s="129">
        <v>31154181</v>
      </c>
      <c r="F12" s="211"/>
      <c r="G12" s="387">
        <v>20000000</v>
      </c>
      <c r="H12" s="388"/>
      <c r="I12" s="197">
        <v>7</v>
      </c>
    </row>
    <row r="13" spans="1:9" x14ac:dyDescent="0.2">
      <c r="A13" s="129" t="s">
        <v>1213</v>
      </c>
      <c r="B13" s="129" t="s">
        <v>1581</v>
      </c>
      <c r="C13" s="129" t="s">
        <v>1582</v>
      </c>
      <c r="D13" s="386">
        <v>19991</v>
      </c>
      <c r="E13" s="129">
        <v>16820938</v>
      </c>
      <c r="F13" s="207"/>
      <c r="G13" s="387">
        <v>20000000</v>
      </c>
      <c r="H13" s="388"/>
      <c r="I13" s="197">
        <v>8</v>
      </c>
    </row>
    <row r="14" spans="1:9" x14ac:dyDescent="0.2">
      <c r="A14" s="129" t="s">
        <v>1214</v>
      </c>
      <c r="B14" s="129" t="s">
        <v>1583</v>
      </c>
      <c r="C14" s="129" t="s">
        <v>1583</v>
      </c>
      <c r="D14" s="386">
        <v>22541</v>
      </c>
      <c r="E14" s="129">
        <v>16268050</v>
      </c>
      <c r="F14" s="211"/>
      <c r="G14" s="387">
        <v>20000000</v>
      </c>
      <c r="H14" s="388"/>
      <c r="I14" s="197">
        <v>9</v>
      </c>
    </row>
    <row r="15" spans="1:9" x14ac:dyDescent="0.2">
      <c r="A15" s="129" t="s">
        <v>1215</v>
      </c>
      <c r="B15" s="129" t="s">
        <v>1584</v>
      </c>
      <c r="C15" s="129" t="s">
        <v>1585</v>
      </c>
      <c r="D15" s="386">
        <v>17943</v>
      </c>
      <c r="E15" s="129">
        <v>16243318</v>
      </c>
      <c r="F15" s="211"/>
      <c r="G15" s="387">
        <v>20000000</v>
      </c>
      <c r="H15" s="388"/>
      <c r="I15" s="197">
        <v>10</v>
      </c>
    </row>
    <row r="16" spans="1:9" x14ac:dyDescent="0.2">
      <c r="A16" s="129" t="s">
        <v>1216</v>
      </c>
      <c r="B16" s="129" t="s">
        <v>1581</v>
      </c>
      <c r="C16" s="129" t="s">
        <v>1586</v>
      </c>
      <c r="D16" s="386">
        <v>31956</v>
      </c>
      <c r="E16" s="389">
        <v>1113627605</v>
      </c>
      <c r="F16" s="207"/>
      <c r="G16" s="387">
        <v>20000000</v>
      </c>
      <c r="H16" s="388"/>
      <c r="I16" s="197">
        <v>11</v>
      </c>
    </row>
    <row r="17" spans="1:9" x14ac:dyDescent="0.2">
      <c r="A17" s="129" t="s">
        <v>1217</v>
      </c>
      <c r="B17" s="129" t="s">
        <v>1587</v>
      </c>
      <c r="C17" s="129" t="s">
        <v>1588</v>
      </c>
      <c r="D17" s="386">
        <v>32757</v>
      </c>
      <c r="E17" s="389">
        <v>1113642899</v>
      </c>
      <c r="F17" s="211"/>
      <c r="G17" s="387">
        <v>20000000</v>
      </c>
      <c r="H17" s="388"/>
      <c r="I17" s="197">
        <v>12</v>
      </c>
    </row>
    <row r="18" spans="1:9" x14ac:dyDescent="0.2">
      <c r="A18" s="129" t="s">
        <v>1218</v>
      </c>
      <c r="B18" s="129" t="s">
        <v>1589</v>
      </c>
      <c r="C18" s="129" t="s">
        <v>1575</v>
      </c>
      <c r="D18" s="386">
        <v>31918</v>
      </c>
      <c r="E18" s="389">
        <v>1113627823</v>
      </c>
      <c r="F18" s="211"/>
      <c r="G18" s="387">
        <v>20000000</v>
      </c>
      <c r="H18" s="388"/>
      <c r="I18" s="197">
        <v>13</v>
      </c>
    </row>
    <row r="19" spans="1:9" x14ac:dyDescent="0.2">
      <c r="A19" s="129" t="s">
        <v>1213</v>
      </c>
      <c r="B19" s="129" t="s">
        <v>1590</v>
      </c>
      <c r="C19" s="129" t="s">
        <v>1591</v>
      </c>
      <c r="D19" s="386">
        <v>19720</v>
      </c>
      <c r="E19" s="129">
        <v>16252629</v>
      </c>
      <c r="F19" s="211"/>
      <c r="G19" s="387">
        <v>20000000</v>
      </c>
      <c r="H19" s="388"/>
      <c r="I19" s="197">
        <v>14</v>
      </c>
    </row>
    <row r="20" spans="1:9" x14ac:dyDescent="0.2">
      <c r="A20" s="129" t="s">
        <v>1219</v>
      </c>
      <c r="B20" s="129" t="s">
        <v>1592</v>
      </c>
      <c r="C20" s="129" t="s">
        <v>1593</v>
      </c>
      <c r="D20" s="386">
        <v>18323</v>
      </c>
      <c r="E20" s="129">
        <v>6750700</v>
      </c>
      <c r="F20" s="211"/>
      <c r="G20" s="387">
        <v>20000000</v>
      </c>
      <c r="H20" s="388"/>
      <c r="I20" s="197">
        <v>15</v>
      </c>
    </row>
    <row r="21" spans="1:9" x14ac:dyDescent="0.2">
      <c r="A21" s="129" t="s">
        <v>1220</v>
      </c>
      <c r="B21" s="129" t="s">
        <v>1594</v>
      </c>
      <c r="C21" s="129" t="s">
        <v>1595</v>
      </c>
      <c r="D21" s="386">
        <v>22554</v>
      </c>
      <c r="E21" s="129">
        <v>6220183</v>
      </c>
      <c r="F21" s="211"/>
      <c r="G21" s="387">
        <v>20000000</v>
      </c>
      <c r="H21" s="388"/>
      <c r="I21" s="197">
        <v>16</v>
      </c>
    </row>
    <row r="22" spans="1:9" x14ac:dyDescent="0.2">
      <c r="A22" s="129" t="s">
        <v>1221</v>
      </c>
      <c r="B22" s="129" t="s">
        <v>1596</v>
      </c>
      <c r="C22" s="129" t="s">
        <v>1575</v>
      </c>
      <c r="D22" s="386">
        <v>21038</v>
      </c>
      <c r="E22" s="129">
        <v>6387999</v>
      </c>
      <c r="F22" s="207"/>
      <c r="G22" s="387">
        <v>20000000</v>
      </c>
      <c r="H22" s="388"/>
      <c r="I22" s="197">
        <v>17</v>
      </c>
    </row>
    <row r="23" spans="1:9" x14ac:dyDescent="0.2">
      <c r="A23" s="129" t="s">
        <v>1222</v>
      </c>
      <c r="B23" s="129" t="s">
        <v>1584</v>
      </c>
      <c r="C23" s="129" t="s">
        <v>1597</v>
      </c>
      <c r="D23" s="386">
        <v>32696</v>
      </c>
      <c r="E23" s="389">
        <v>1113640250</v>
      </c>
      <c r="F23" s="207"/>
      <c r="G23" s="387">
        <v>20000000</v>
      </c>
      <c r="H23" s="388"/>
      <c r="I23" s="197">
        <v>18</v>
      </c>
    </row>
    <row r="24" spans="1:9" x14ac:dyDescent="0.2">
      <c r="A24" s="129" t="s">
        <v>1223</v>
      </c>
      <c r="B24" s="129" t="s">
        <v>1598</v>
      </c>
      <c r="C24" s="129" t="s">
        <v>1599</v>
      </c>
      <c r="D24" s="386">
        <v>21540</v>
      </c>
      <c r="E24" s="129">
        <v>16258486</v>
      </c>
      <c r="F24" s="207"/>
      <c r="G24" s="387">
        <v>20000000</v>
      </c>
      <c r="H24" s="388"/>
      <c r="I24" s="197">
        <v>19</v>
      </c>
    </row>
    <row r="25" spans="1:9" x14ac:dyDescent="0.2">
      <c r="A25" s="129" t="s">
        <v>1224</v>
      </c>
      <c r="B25" s="129" t="s">
        <v>1600</v>
      </c>
      <c r="C25" s="129" t="s">
        <v>1601</v>
      </c>
      <c r="D25" s="386">
        <v>30747</v>
      </c>
      <c r="E25" s="129">
        <v>29680862</v>
      </c>
      <c r="F25" s="211"/>
      <c r="G25" s="387">
        <v>20000000</v>
      </c>
      <c r="H25" s="388"/>
      <c r="I25" s="197">
        <v>20</v>
      </c>
    </row>
    <row r="26" spans="1:9" x14ac:dyDescent="0.2">
      <c r="A26" s="129" t="s">
        <v>1225</v>
      </c>
      <c r="B26" s="129" t="s">
        <v>1602</v>
      </c>
      <c r="C26" s="129" t="s">
        <v>1603</v>
      </c>
      <c r="D26" s="386">
        <v>25043</v>
      </c>
      <c r="E26" s="129">
        <v>31176942</v>
      </c>
      <c r="F26" s="207"/>
      <c r="G26" s="387">
        <v>20000000</v>
      </c>
      <c r="H26" s="388"/>
      <c r="I26" s="197">
        <v>21</v>
      </c>
    </row>
    <row r="27" spans="1:9" x14ac:dyDescent="0.2">
      <c r="A27" s="129" t="s">
        <v>1226</v>
      </c>
      <c r="B27" s="129" t="s">
        <v>1604</v>
      </c>
      <c r="C27" s="129"/>
      <c r="D27" s="386">
        <v>26126</v>
      </c>
      <c r="E27" s="129">
        <v>66767200</v>
      </c>
      <c r="F27" s="207"/>
      <c r="G27" s="387">
        <v>20000000</v>
      </c>
      <c r="H27" s="388"/>
      <c r="I27" s="197">
        <v>22</v>
      </c>
    </row>
    <row r="28" spans="1:9" x14ac:dyDescent="0.2">
      <c r="A28" s="129" t="s">
        <v>509</v>
      </c>
      <c r="B28" s="129" t="s">
        <v>1605</v>
      </c>
      <c r="C28" s="129" t="s">
        <v>1606</v>
      </c>
      <c r="D28" s="386">
        <v>22377</v>
      </c>
      <c r="E28" s="129">
        <v>29667585</v>
      </c>
      <c r="F28" s="211"/>
      <c r="G28" s="387">
        <v>20000000</v>
      </c>
      <c r="H28" s="388"/>
      <c r="I28" s="197">
        <v>23</v>
      </c>
    </row>
    <row r="29" spans="1:9" x14ac:dyDescent="0.2">
      <c r="A29" s="129" t="s">
        <v>1227</v>
      </c>
      <c r="B29" s="129" t="s">
        <v>1592</v>
      </c>
      <c r="C29" s="129" t="s">
        <v>1607</v>
      </c>
      <c r="D29" s="386">
        <v>27733</v>
      </c>
      <c r="E29" s="129">
        <v>94324657</v>
      </c>
      <c r="F29" s="207"/>
      <c r="G29" s="387">
        <v>20000000</v>
      </c>
      <c r="H29" s="388"/>
      <c r="I29" s="197">
        <v>24</v>
      </c>
    </row>
    <row r="30" spans="1:9" x14ac:dyDescent="0.2">
      <c r="A30" s="129" t="s">
        <v>1228</v>
      </c>
      <c r="B30" s="129" t="s">
        <v>1608</v>
      </c>
      <c r="C30" s="129" t="s">
        <v>1583</v>
      </c>
      <c r="D30" s="386">
        <v>20543</v>
      </c>
      <c r="E30" s="129">
        <v>6292105</v>
      </c>
      <c r="F30" s="207"/>
      <c r="G30" s="387">
        <v>20000000</v>
      </c>
      <c r="H30" s="388"/>
      <c r="I30" s="197">
        <v>25</v>
      </c>
    </row>
    <row r="31" spans="1:9" x14ac:dyDescent="0.2">
      <c r="A31" s="129" t="s">
        <v>1229</v>
      </c>
      <c r="B31" s="129" t="s">
        <v>1609</v>
      </c>
      <c r="C31" s="129"/>
      <c r="D31" s="386">
        <v>24759</v>
      </c>
      <c r="E31" s="129">
        <v>16280719</v>
      </c>
      <c r="F31" s="390"/>
      <c r="G31" s="387">
        <v>20000000</v>
      </c>
      <c r="H31" s="388"/>
      <c r="I31" s="197">
        <v>26</v>
      </c>
    </row>
    <row r="32" spans="1:9" x14ac:dyDescent="0.2">
      <c r="A32" s="129" t="s">
        <v>1230</v>
      </c>
      <c r="B32" s="129" t="s">
        <v>1610</v>
      </c>
      <c r="C32" s="129" t="s">
        <v>1596</v>
      </c>
      <c r="D32" s="386">
        <v>20104</v>
      </c>
      <c r="E32" s="129">
        <v>16255422</v>
      </c>
      <c r="F32" s="207"/>
      <c r="G32" s="387">
        <v>20000000</v>
      </c>
      <c r="H32" s="388"/>
      <c r="I32" s="197">
        <v>27</v>
      </c>
    </row>
    <row r="33" spans="1:9" x14ac:dyDescent="0.2">
      <c r="A33" s="129" t="s">
        <v>1231</v>
      </c>
      <c r="B33" s="129" t="s">
        <v>1611</v>
      </c>
      <c r="C33" s="129" t="s">
        <v>1568</v>
      </c>
      <c r="D33" s="386">
        <v>21284</v>
      </c>
      <c r="E33" s="129">
        <v>31152396</v>
      </c>
      <c r="F33" s="211"/>
      <c r="G33" s="387">
        <v>20000000</v>
      </c>
      <c r="H33" s="388"/>
      <c r="I33" s="197">
        <v>28</v>
      </c>
    </row>
    <row r="34" spans="1:9" x14ac:dyDescent="0.2">
      <c r="A34" s="129" t="s">
        <v>1232</v>
      </c>
      <c r="B34" s="129" t="s">
        <v>1612</v>
      </c>
      <c r="C34" s="129" t="s">
        <v>1613</v>
      </c>
      <c r="D34" s="386">
        <v>19963</v>
      </c>
      <c r="E34" s="129">
        <v>16255091</v>
      </c>
      <c r="F34" s="207"/>
      <c r="G34" s="387">
        <v>20000000</v>
      </c>
      <c r="H34" s="388"/>
      <c r="I34" s="197">
        <v>29</v>
      </c>
    </row>
    <row r="35" spans="1:9" x14ac:dyDescent="0.2">
      <c r="A35" s="129" t="s">
        <v>1233</v>
      </c>
      <c r="B35" s="129" t="s">
        <v>1614</v>
      </c>
      <c r="C35" s="129" t="s">
        <v>1615</v>
      </c>
      <c r="D35" s="386">
        <v>30228</v>
      </c>
      <c r="E35" s="129">
        <v>14695825</v>
      </c>
      <c r="F35" s="207"/>
      <c r="G35" s="387">
        <v>20000000</v>
      </c>
      <c r="H35" s="388"/>
      <c r="I35" s="197">
        <v>30</v>
      </c>
    </row>
    <row r="36" spans="1:9" x14ac:dyDescent="0.2">
      <c r="A36" s="129" t="s">
        <v>1234</v>
      </c>
      <c r="B36" s="129" t="s">
        <v>1568</v>
      </c>
      <c r="C36" s="129" t="s">
        <v>1571</v>
      </c>
      <c r="D36" s="386">
        <v>22610</v>
      </c>
      <c r="E36" s="129">
        <v>10255524</v>
      </c>
      <c r="F36" s="207"/>
      <c r="G36" s="387">
        <v>20000000</v>
      </c>
      <c r="H36" s="388"/>
      <c r="I36" s="197">
        <v>31</v>
      </c>
    </row>
    <row r="37" spans="1:9" x14ac:dyDescent="0.2">
      <c r="A37" s="129" t="s">
        <v>1235</v>
      </c>
      <c r="B37" s="129" t="s">
        <v>1616</v>
      </c>
      <c r="C37" s="129" t="s">
        <v>1617</v>
      </c>
      <c r="D37" s="386">
        <v>28983</v>
      </c>
      <c r="E37" s="129">
        <v>29435376</v>
      </c>
      <c r="F37" s="211"/>
      <c r="G37" s="387">
        <v>20000000</v>
      </c>
      <c r="H37" s="388"/>
      <c r="I37" s="197">
        <v>32</v>
      </c>
    </row>
    <row r="38" spans="1:9" x14ac:dyDescent="0.2">
      <c r="A38" s="129" t="s">
        <v>1236</v>
      </c>
      <c r="B38" s="129" t="s">
        <v>1583</v>
      </c>
      <c r="C38" s="129" t="s">
        <v>1618</v>
      </c>
      <c r="D38" s="386">
        <v>20727</v>
      </c>
      <c r="E38" s="129">
        <v>31164865</v>
      </c>
      <c r="F38" s="207"/>
      <c r="G38" s="387">
        <v>20000000</v>
      </c>
      <c r="H38" s="388"/>
      <c r="I38" s="197">
        <v>33</v>
      </c>
    </row>
    <row r="39" spans="1:9" x14ac:dyDescent="0.2">
      <c r="A39" s="129" t="s">
        <v>1237</v>
      </c>
      <c r="B39" s="129" t="s">
        <v>1619</v>
      </c>
      <c r="C39" s="129" t="s">
        <v>1620</v>
      </c>
      <c r="D39" s="386">
        <v>30263</v>
      </c>
      <c r="E39" s="129">
        <v>29675677</v>
      </c>
      <c r="F39" s="211"/>
      <c r="G39" s="387">
        <v>20000000</v>
      </c>
      <c r="H39" s="388"/>
      <c r="I39" s="197">
        <v>34</v>
      </c>
    </row>
    <row r="40" spans="1:9" x14ac:dyDescent="0.2">
      <c r="A40" s="129" t="s">
        <v>1238</v>
      </c>
      <c r="B40" s="129" t="s">
        <v>1621</v>
      </c>
      <c r="C40" s="129" t="s">
        <v>1578</v>
      </c>
      <c r="D40" s="386">
        <v>21737</v>
      </c>
      <c r="E40" s="129">
        <v>16261492</v>
      </c>
      <c r="F40" s="211"/>
      <c r="G40" s="387">
        <v>20000000</v>
      </c>
      <c r="H40" s="388"/>
      <c r="I40" s="197">
        <v>35</v>
      </c>
    </row>
    <row r="41" spans="1:9" x14ac:dyDescent="0.2">
      <c r="A41" s="129" t="s">
        <v>1239</v>
      </c>
      <c r="B41" s="129" t="s">
        <v>1622</v>
      </c>
      <c r="C41" s="129" t="s">
        <v>1623</v>
      </c>
      <c r="D41" s="386">
        <v>20983</v>
      </c>
      <c r="E41" s="129">
        <v>19432943</v>
      </c>
      <c r="F41" s="207"/>
      <c r="G41" s="387">
        <v>20000000</v>
      </c>
      <c r="H41" s="388"/>
      <c r="I41" s="197">
        <v>36</v>
      </c>
    </row>
    <row r="42" spans="1:9" x14ac:dyDescent="0.2">
      <c r="A42" s="129" t="s">
        <v>1240</v>
      </c>
      <c r="B42" s="129" t="s">
        <v>1624</v>
      </c>
      <c r="C42" s="129" t="s">
        <v>1606</v>
      </c>
      <c r="D42" s="386">
        <v>26580</v>
      </c>
      <c r="E42" s="129">
        <v>94314302</v>
      </c>
      <c r="F42" s="207"/>
      <c r="G42" s="387">
        <v>20000000</v>
      </c>
      <c r="H42" s="388"/>
      <c r="I42" s="197">
        <v>37</v>
      </c>
    </row>
    <row r="43" spans="1:9" x14ac:dyDescent="0.2">
      <c r="A43" s="129" t="s">
        <v>1241</v>
      </c>
      <c r="B43" s="129" t="s">
        <v>1625</v>
      </c>
      <c r="C43" s="129" t="s">
        <v>1626</v>
      </c>
      <c r="D43" s="386">
        <v>23370</v>
      </c>
      <c r="E43" s="129">
        <v>16272984</v>
      </c>
      <c r="F43" s="207"/>
      <c r="G43" s="387">
        <v>20000000</v>
      </c>
      <c r="H43" s="388"/>
      <c r="I43" s="197">
        <v>38</v>
      </c>
    </row>
    <row r="44" spans="1:9" x14ac:dyDescent="0.2">
      <c r="A44" s="129" t="s">
        <v>1242</v>
      </c>
      <c r="B44" s="129" t="s">
        <v>1627</v>
      </c>
      <c r="C44" s="129" t="s">
        <v>1628</v>
      </c>
      <c r="D44" s="386">
        <v>30386</v>
      </c>
      <c r="E44" s="129">
        <v>29676918</v>
      </c>
      <c r="F44" s="391"/>
      <c r="G44" s="387">
        <v>20000000</v>
      </c>
      <c r="H44" s="388"/>
      <c r="I44" s="197">
        <v>39</v>
      </c>
    </row>
    <row r="45" spans="1:9" x14ac:dyDescent="0.2">
      <c r="A45" s="129" t="s">
        <v>1243</v>
      </c>
      <c r="B45" s="129" t="s">
        <v>1606</v>
      </c>
      <c r="C45" s="129" t="s">
        <v>1629</v>
      </c>
      <c r="D45" s="386">
        <v>19411</v>
      </c>
      <c r="E45" s="129">
        <v>31142147</v>
      </c>
      <c r="F45" s="391"/>
      <c r="G45" s="387">
        <v>20000000</v>
      </c>
      <c r="H45" s="383"/>
      <c r="I45" s="197">
        <v>40</v>
      </c>
    </row>
    <row r="46" spans="1:9" x14ac:dyDescent="0.2">
      <c r="A46" s="129" t="s">
        <v>1230</v>
      </c>
      <c r="B46" s="129" t="s">
        <v>1629</v>
      </c>
      <c r="C46" s="129" t="s">
        <v>1630</v>
      </c>
      <c r="D46" s="386">
        <v>18740</v>
      </c>
      <c r="E46" s="129">
        <v>7459264</v>
      </c>
      <c r="F46" s="391"/>
      <c r="G46" s="387">
        <v>20000000</v>
      </c>
      <c r="H46" s="383"/>
      <c r="I46" s="197">
        <v>41</v>
      </c>
    </row>
    <row r="47" spans="1:9" x14ac:dyDescent="0.2">
      <c r="A47" s="129" t="s">
        <v>1244</v>
      </c>
      <c r="B47" s="129" t="s">
        <v>1624</v>
      </c>
      <c r="C47" s="129" t="s">
        <v>1631</v>
      </c>
      <c r="D47" s="386">
        <v>21278</v>
      </c>
      <c r="E47" s="129">
        <v>31146347</v>
      </c>
      <c r="F47" s="391"/>
      <c r="G47" s="387">
        <v>20000000</v>
      </c>
      <c r="H47" s="383"/>
      <c r="I47" s="197">
        <v>42</v>
      </c>
    </row>
    <row r="48" spans="1:9" x14ac:dyDescent="0.2">
      <c r="A48" s="129" t="s">
        <v>1245</v>
      </c>
      <c r="B48" s="129" t="s">
        <v>1614</v>
      </c>
      <c r="C48" s="129" t="s">
        <v>1632</v>
      </c>
      <c r="D48" s="386">
        <v>20043</v>
      </c>
      <c r="E48" s="129">
        <v>38705050</v>
      </c>
      <c r="F48" s="391"/>
      <c r="G48" s="387">
        <v>20000000</v>
      </c>
      <c r="H48" s="383"/>
      <c r="I48" s="197">
        <v>43</v>
      </c>
    </row>
    <row r="49" spans="1:9" x14ac:dyDescent="0.2">
      <c r="A49" s="129" t="s">
        <v>1246</v>
      </c>
      <c r="B49" s="129" t="s">
        <v>1615</v>
      </c>
      <c r="C49" s="129" t="s">
        <v>1633</v>
      </c>
      <c r="D49" s="386">
        <v>22164</v>
      </c>
      <c r="E49" s="129">
        <v>9805418</v>
      </c>
      <c r="F49" s="391"/>
      <c r="G49" s="387">
        <v>20000000</v>
      </c>
      <c r="H49" s="383"/>
      <c r="I49" s="197">
        <v>44</v>
      </c>
    </row>
    <row r="50" spans="1:9" x14ac:dyDescent="0.2">
      <c r="A50" s="129" t="s">
        <v>1247</v>
      </c>
      <c r="B50" s="129" t="s">
        <v>1634</v>
      </c>
      <c r="C50" s="129" t="s">
        <v>1635</v>
      </c>
      <c r="D50" s="386">
        <v>22221</v>
      </c>
      <c r="E50" s="129">
        <v>31156455</v>
      </c>
      <c r="F50" s="391"/>
      <c r="G50" s="387">
        <v>20000000</v>
      </c>
      <c r="H50" s="383"/>
      <c r="I50" s="197">
        <v>45</v>
      </c>
    </row>
    <row r="51" spans="1:9" x14ac:dyDescent="0.2">
      <c r="A51" s="129" t="s">
        <v>1248</v>
      </c>
      <c r="B51" s="129" t="s">
        <v>1636</v>
      </c>
      <c r="C51" s="129" t="s">
        <v>1590</v>
      </c>
      <c r="D51" s="386">
        <v>20184</v>
      </c>
      <c r="E51" s="129">
        <v>16258520</v>
      </c>
      <c r="F51" s="391"/>
      <c r="G51" s="387">
        <v>20000000</v>
      </c>
      <c r="H51" s="383"/>
      <c r="I51" s="197">
        <v>46</v>
      </c>
    </row>
    <row r="52" spans="1:9" x14ac:dyDescent="0.2">
      <c r="A52" s="129" t="s">
        <v>1249</v>
      </c>
      <c r="B52" s="129" t="s">
        <v>1637</v>
      </c>
      <c r="C52" s="129" t="s">
        <v>1638</v>
      </c>
      <c r="D52" s="386">
        <v>22905</v>
      </c>
      <c r="E52" s="129">
        <v>31164146</v>
      </c>
      <c r="F52" s="391"/>
      <c r="G52" s="387">
        <v>20000000</v>
      </c>
      <c r="H52" s="383"/>
      <c r="I52" s="197">
        <v>47</v>
      </c>
    </row>
    <row r="53" spans="1:9" x14ac:dyDescent="0.2">
      <c r="A53" s="129" t="s">
        <v>1250</v>
      </c>
      <c r="B53" s="129" t="s">
        <v>1639</v>
      </c>
      <c r="C53" s="129" t="s">
        <v>1640</v>
      </c>
      <c r="D53" s="386">
        <v>23241</v>
      </c>
      <c r="E53" s="129">
        <v>31167299</v>
      </c>
      <c r="F53" s="391"/>
      <c r="G53" s="387">
        <v>20000000</v>
      </c>
      <c r="H53" s="383"/>
      <c r="I53" s="197">
        <v>48</v>
      </c>
    </row>
    <row r="54" spans="1:9" x14ac:dyDescent="0.2">
      <c r="A54" s="129" t="s">
        <v>1251</v>
      </c>
      <c r="B54" s="129" t="s">
        <v>1641</v>
      </c>
      <c r="C54" s="129" t="s">
        <v>1642</v>
      </c>
      <c r="D54" s="386">
        <v>21827</v>
      </c>
      <c r="E54" s="129">
        <v>16264223</v>
      </c>
      <c r="F54" s="391"/>
      <c r="G54" s="387">
        <v>20000000</v>
      </c>
      <c r="H54" s="383"/>
      <c r="I54" s="197">
        <v>49</v>
      </c>
    </row>
    <row r="55" spans="1:9" x14ac:dyDescent="0.2">
      <c r="A55" s="129" t="s">
        <v>1252</v>
      </c>
      <c r="B55" s="129" t="s">
        <v>1643</v>
      </c>
      <c r="C55" s="129" t="s">
        <v>1644</v>
      </c>
      <c r="D55" s="386">
        <v>21782</v>
      </c>
      <c r="E55" s="129">
        <v>31159249</v>
      </c>
      <c r="F55" s="392"/>
      <c r="G55" s="387">
        <v>20000000</v>
      </c>
      <c r="H55" s="380"/>
      <c r="I55" s="197">
        <v>50</v>
      </c>
    </row>
    <row r="56" spans="1:9" x14ac:dyDescent="0.2">
      <c r="A56" s="129" t="s">
        <v>1253</v>
      </c>
      <c r="B56" s="129" t="s">
        <v>1645</v>
      </c>
      <c r="C56" s="129" t="s">
        <v>1646</v>
      </c>
      <c r="D56" s="386">
        <v>20119</v>
      </c>
      <c r="E56" s="129">
        <v>16253491</v>
      </c>
      <c r="F56" s="392"/>
      <c r="G56" s="387">
        <v>20000000</v>
      </c>
      <c r="H56" s="380"/>
      <c r="I56" s="197">
        <v>51</v>
      </c>
    </row>
    <row r="57" spans="1:9" x14ac:dyDescent="0.2">
      <c r="A57" s="129" t="s">
        <v>1254</v>
      </c>
      <c r="B57" s="129" t="s">
        <v>1615</v>
      </c>
      <c r="C57" s="129" t="s">
        <v>1647</v>
      </c>
      <c r="D57" s="386">
        <v>22946</v>
      </c>
      <c r="E57" s="129">
        <v>16677495</v>
      </c>
      <c r="F57" s="392"/>
      <c r="G57" s="387">
        <v>20000000</v>
      </c>
      <c r="H57" s="380"/>
      <c r="I57" s="197">
        <v>52</v>
      </c>
    </row>
    <row r="58" spans="1:9" x14ac:dyDescent="0.2">
      <c r="A58" s="129" t="s">
        <v>1255</v>
      </c>
      <c r="B58" s="129" t="s">
        <v>1648</v>
      </c>
      <c r="C58" s="129" t="s">
        <v>1649</v>
      </c>
      <c r="D58" s="386">
        <v>13653</v>
      </c>
      <c r="E58" s="129">
        <v>27107216</v>
      </c>
      <c r="F58" s="392"/>
      <c r="G58" s="387">
        <v>20000000</v>
      </c>
      <c r="H58" s="380"/>
      <c r="I58" s="197">
        <v>53</v>
      </c>
    </row>
    <row r="59" spans="1:9" x14ac:dyDescent="0.2">
      <c r="A59" s="129" t="s">
        <v>1256</v>
      </c>
      <c r="B59" s="129" t="s">
        <v>1650</v>
      </c>
      <c r="C59" s="129" t="s">
        <v>1651</v>
      </c>
      <c r="D59" s="386">
        <v>21670</v>
      </c>
      <c r="E59" s="129">
        <v>16263101</v>
      </c>
      <c r="F59" s="392"/>
      <c r="G59" s="387">
        <v>20000000</v>
      </c>
      <c r="H59" s="380"/>
      <c r="I59" s="197">
        <v>54</v>
      </c>
    </row>
    <row r="60" spans="1:9" x14ac:dyDescent="0.2">
      <c r="A60" s="129" t="s">
        <v>1257</v>
      </c>
      <c r="B60" s="129" t="s">
        <v>1590</v>
      </c>
      <c r="C60" s="129" t="s">
        <v>1614</v>
      </c>
      <c r="D60" s="386">
        <v>21533</v>
      </c>
      <c r="E60" s="129">
        <v>16258750</v>
      </c>
      <c r="F60" s="392"/>
      <c r="G60" s="387">
        <v>20000000</v>
      </c>
      <c r="H60" s="380"/>
      <c r="I60" s="197">
        <v>55</v>
      </c>
    </row>
    <row r="61" spans="1:9" x14ac:dyDescent="0.2">
      <c r="A61" s="129" t="s">
        <v>1258</v>
      </c>
      <c r="B61" s="129" t="s">
        <v>1652</v>
      </c>
      <c r="C61" s="129" t="s">
        <v>1652</v>
      </c>
      <c r="D61" s="386">
        <v>28964</v>
      </c>
      <c r="E61" s="129">
        <v>43866752</v>
      </c>
      <c r="F61" s="392"/>
      <c r="G61" s="387">
        <v>20000000</v>
      </c>
      <c r="H61" s="380"/>
      <c r="I61" s="197">
        <v>56</v>
      </c>
    </row>
    <row r="62" spans="1:9" x14ac:dyDescent="0.2">
      <c r="A62" s="129" t="s">
        <v>1259</v>
      </c>
      <c r="B62" s="129" t="s">
        <v>1645</v>
      </c>
      <c r="C62" s="129" t="s">
        <v>1653</v>
      </c>
      <c r="D62" s="386">
        <v>24354</v>
      </c>
      <c r="E62" s="129">
        <v>29670600</v>
      </c>
      <c r="F62" s="392"/>
      <c r="G62" s="387">
        <v>20000000</v>
      </c>
      <c r="H62" s="380"/>
      <c r="I62" s="197">
        <v>57</v>
      </c>
    </row>
    <row r="63" spans="1:9" x14ac:dyDescent="0.2">
      <c r="A63" s="129" t="s">
        <v>1260</v>
      </c>
      <c r="B63" s="129" t="s">
        <v>1633</v>
      </c>
      <c r="C63" s="129" t="s">
        <v>1652</v>
      </c>
      <c r="D63" s="386">
        <v>19334</v>
      </c>
      <c r="E63" s="129">
        <v>16204703</v>
      </c>
      <c r="F63" s="392"/>
      <c r="G63" s="387">
        <v>20000000</v>
      </c>
      <c r="H63" s="380"/>
      <c r="I63" s="197">
        <v>58</v>
      </c>
    </row>
    <row r="64" spans="1:9" x14ac:dyDescent="0.2">
      <c r="A64" s="129" t="s">
        <v>1261</v>
      </c>
      <c r="B64" s="129" t="s">
        <v>1654</v>
      </c>
      <c r="C64" s="129" t="s">
        <v>1655</v>
      </c>
      <c r="D64" s="386">
        <v>27988</v>
      </c>
      <c r="E64" s="129">
        <v>94326006</v>
      </c>
      <c r="F64" s="392"/>
      <c r="G64" s="387">
        <v>20000000</v>
      </c>
      <c r="H64" s="380"/>
      <c r="I64" s="197">
        <v>59</v>
      </c>
    </row>
    <row r="65" spans="1:9" x14ac:dyDescent="0.2">
      <c r="A65" s="129" t="s">
        <v>1262</v>
      </c>
      <c r="B65" s="129" t="s">
        <v>1609</v>
      </c>
      <c r="C65" s="129" t="s">
        <v>1656</v>
      </c>
      <c r="D65" s="386">
        <v>23529</v>
      </c>
      <c r="E65" s="129">
        <v>31165566</v>
      </c>
      <c r="F65" s="392"/>
      <c r="G65" s="387">
        <v>20000000</v>
      </c>
      <c r="H65" s="380"/>
      <c r="I65" s="197">
        <v>60</v>
      </c>
    </row>
    <row r="66" spans="1:9" x14ac:dyDescent="0.2">
      <c r="A66" s="129" t="s">
        <v>1263</v>
      </c>
      <c r="B66" s="129" t="s">
        <v>1657</v>
      </c>
      <c r="C66" s="129" t="s">
        <v>1658</v>
      </c>
      <c r="D66" s="386">
        <v>25636</v>
      </c>
      <c r="E66" s="129">
        <v>66758877</v>
      </c>
      <c r="F66" s="392"/>
      <c r="G66" s="387">
        <v>20000000</v>
      </c>
      <c r="H66" s="380"/>
      <c r="I66" s="197">
        <v>61</v>
      </c>
    </row>
    <row r="67" spans="1:9" x14ac:dyDescent="0.2">
      <c r="A67" s="129" t="s">
        <v>1264</v>
      </c>
      <c r="B67" s="129" t="s">
        <v>1659</v>
      </c>
      <c r="C67" s="129" t="s">
        <v>1660</v>
      </c>
      <c r="D67" s="386">
        <v>29627</v>
      </c>
      <c r="E67" s="129">
        <v>29665638</v>
      </c>
      <c r="F67" s="392"/>
      <c r="G67" s="387">
        <v>20000000</v>
      </c>
      <c r="H67" s="380"/>
      <c r="I67" s="197">
        <v>62</v>
      </c>
    </row>
    <row r="68" spans="1:9" x14ac:dyDescent="0.2">
      <c r="A68" s="129" t="s">
        <v>1265</v>
      </c>
      <c r="B68" s="129" t="s">
        <v>1581</v>
      </c>
      <c r="C68" s="129" t="s">
        <v>1661</v>
      </c>
      <c r="D68" s="386">
        <v>23341</v>
      </c>
      <c r="E68" s="129">
        <v>29667170</v>
      </c>
      <c r="F68" s="392"/>
      <c r="G68" s="387">
        <v>20000000</v>
      </c>
      <c r="H68" s="380"/>
      <c r="I68" s="197">
        <v>63</v>
      </c>
    </row>
    <row r="69" spans="1:9" x14ac:dyDescent="0.2">
      <c r="A69" s="129" t="s">
        <v>1266</v>
      </c>
      <c r="B69" s="129" t="s">
        <v>1651</v>
      </c>
      <c r="C69" s="129" t="s">
        <v>1662</v>
      </c>
      <c r="D69" s="386">
        <v>31120</v>
      </c>
      <c r="E69" s="129">
        <v>29684403</v>
      </c>
      <c r="F69" s="392"/>
      <c r="G69" s="387">
        <v>20000000</v>
      </c>
      <c r="H69" s="380"/>
      <c r="I69" s="197">
        <v>64</v>
      </c>
    </row>
    <row r="70" spans="1:9" x14ac:dyDescent="0.2">
      <c r="A70" s="129" t="s">
        <v>1267</v>
      </c>
      <c r="B70" s="129" t="s">
        <v>1663</v>
      </c>
      <c r="C70" s="129" t="s">
        <v>1663</v>
      </c>
      <c r="D70" s="386">
        <v>25614</v>
      </c>
      <c r="E70" s="129">
        <v>94307613</v>
      </c>
      <c r="F70" s="392"/>
      <c r="G70" s="387">
        <v>20000000</v>
      </c>
      <c r="H70" s="380"/>
      <c r="I70" s="197">
        <v>65</v>
      </c>
    </row>
    <row r="71" spans="1:9" x14ac:dyDescent="0.2">
      <c r="A71" s="129" t="s">
        <v>1268</v>
      </c>
      <c r="B71" s="129" t="s">
        <v>1664</v>
      </c>
      <c r="C71" s="129" t="s">
        <v>1664</v>
      </c>
      <c r="D71" s="386">
        <v>26414</v>
      </c>
      <c r="E71" s="129">
        <v>94312547</v>
      </c>
      <c r="F71" s="392"/>
      <c r="G71" s="387">
        <v>20000000</v>
      </c>
      <c r="H71" s="380"/>
      <c r="I71" s="197">
        <v>66</v>
      </c>
    </row>
    <row r="72" spans="1:9" x14ac:dyDescent="0.2">
      <c r="A72" s="129" t="s">
        <v>1269</v>
      </c>
      <c r="B72" s="129" t="s">
        <v>1665</v>
      </c>
      <c r="C72" s="129" t="s">
        <v>1666</v>
      </c>
      <c r="D72" s="386">
        <v>19471</v>
      </c>
      <c r="E72" s="129">
        <v>16250073</v>
      </c>
      <c r="F72" s="392"/>
      <c r="G72" s="387">
        <v>20000000</v>
      </c>
      <c r="H72" s="380"/>
      <c r="I72" s="197">
        <v>67</v>
      </c>
    </row>
    <row r="73" spans="1:9" x14ac:dyDescent="0.2">
      <c r="A73" s="129" t="s">
        <v>1270</v>
      </c>
      <c r="B73" s="129" t="s">
        <v>1585</v>
      </c>
      <c r="C73" s="129" t="s">
        <v>1667</v>
      </c>
      <c r="D73" s="386">
        <v>25282</v>
      </c>
      <c r="E73" s="129">
        <v>66756640</v>
      </c>
      <c r="F73" s="392"/>
      <c r="G73" s="387">
        <v>20000000</v>
      </c>
      <c r="H73" s="380"/>
      <c r="I73" s="197">
        <v>68</v>
      </c>
    </row>
    <row r="74" spans="1:9" x14ac:dyDescent="0.2">
      <c r="A74" s="129" t="s">
        <v>1229</v>
      </c>
      <c r="B74" s="129" t="s">
        <v>1662</v>
      </c>
      <c r="C74" s="129" t="s">
        <v>1593</v>
      </c>
      <c r="D74" s="386">
        <v>31167</v>
      </c>
      <c r="E74" s="129">
        <v>14702746</v>
      </c>
      <c r="F74" s="392"/>
      <c r="G74" s="387">
        <v>20000000</v>
      </c>
      <c r="H74" s="380"/>
      <c r="I74" s="197">
        <v>69</v>
      </c>
    </row>
    <row r="75" spans="1:9" x14ac:dyDescent="0.2">
      <c r="A75" s="129" t="s">
        <v>1271</v>
      </c>
      <c r="B75" s="129" t="s">
        <v>1668</v>
      </c>
      <c r="C75" s="129" t="s">
        <v>1597</v>
      </c>
      <c r="D75" s="386">
        <v>21611</v>
      </c>
      <c r="E75" s="129">
        <v>16261060</v>
      </c>
      <c r="F75" s="392"/>
      <c r="G75" s="387">
        <v>20000000</v>
      </c>
      <c r="H75" s="380"/>
      <c r="I75" s="197">
        <v>70</v>
      </c>
    </row>
    <row r="76" spans="1:9" x14ac:dyDescent="0.2">
      <c r="A76" s="129" t="s">
        <v>1272</v>
      </c>
      <c r="B76" s="129" t="s">
        <v>1571</v>
      </c>
      <c r="C76" s="129" t="s">
        <v>1669</v>
      </c>
      <c r="D76" s="386">
        <v>22705</v>
      </c>
      <c r="E76" s="129">
        <v>31164613</v>
      </c>
      <c r="F76" s="392"/>
      <c r="G76" s="387">
        <v>20000000</v>
      </c>
      <c r="H76" s="380"/>
      <c r="I76" s="197">
        <v>71</v>
      </c>
    </row>
    <row r="77" spans="1:9" x14ac:dyDescent="0.2">
      <c r="A77" s="129" t="s">
        <v>1273</v>
      </c>
      <c r="B77" s="129" t="s">
        <v>1670</v>
      </c>
      <c r="C77" s="129" t="s">
        <v>1671</v>
      </c>
      <c r="D77" s="386">
        <v>30006</v>
      </c>
      <c r="E77" s="129">
        <v>29673332</v>
      </c>
      <c r="F77" s="392"/>
      <c r="G77" s="387">
        <v>20000000</v>
      </c>
      <c r="H77" s="380"/>
      <c r="I77" s="197">
        <v>72</v>
      </c>
    </row>
    <row r="78" spans="1:9" x14ac:dyDescent="0.2">
      <c r="A78" s="129" t="s">
        <v>1274</v>
      </c>
      <c r="B78" s="129" t="s">
        <v>1672</v>
      </c>
      <c r="C78" s="129" t="s">
        <v>1673</v>
      </c>
      <c r="D78" s="386">
        <v>23747</v>
      </c>
      <c r="E78" s="129">
        <v>31166624</v>
      </c>
      <c r="F78" s="392"/>
      <c r="G78" s="387">
        <v>20000000</v>
      </c>
      <c r="H78" s="380"/>
      <c r="I78" s="197">
        <v>73</v>
      </c>
    </row>
    <row r="79" spans="1:9" x14ac:dyDescent="0.2">
      <c r="A79" s="129" t="s">
        <v>1275</v>
      </c>
      <c r="B79" s="129" t="s">
        <v>1575</v>
      </c>
      <c r="C79" s="129" t="s">
        <v>1674</v>
      </c>
      <c r="D79" s="386">
        <v>28457</v>
      </c>
      <c r="E79" s="129">
        <v>66785497</v>
      </c>
      <c r="F79" s="392"/>
      <c r="G79" s="387">
        <v>20000000</v>
      </c>
      <c r="H79" s="380"/>
      <c r="I79" s="197">
        <v>74</v>
      </c>
    </row>
    <row r="80" spans="1:9" x14ac:dyDescent="0.2">
      <c r="A80" s="129" t="s">
        <v>1276</v>
      </c>
      <c r="B80" s="129" t="s">
        <v>1640</v>
      </c>
      <c r="C80" s="129" t="s">
        <v>1675</v>
      </c>
      <c r="D80" s="386">
        <v>27189</v>
      </c>
      <c r="E80" s="129">
        <v>66772245</v>
      </c>
      <c r="F80" s="392"/>
      <c r="G80" s="387">
        <v>20000000</v>
      </c>
      <c r="H80" s="380"/>
      <c r="I80" s="197">
        <v>75</v>
      </c>
    </row>
    <row r="81" spans="1:9" x14ac:dyDescent="0.2">
      <c r="A81" s="129" t="s">
        <v>1277</v>
      </c>
      <c r="B81" s="129" t="s">
        <v>1676</v>
      </c>
      <c r="C81" s="129" t="s">
        <v>1677</v>
      </c>
      <c r="D81" s="386">
        <v>28556</v>
      </c>
      <c r="E81" s="129">
        <v>66784948</v>
      </c>
      <c r="F81" s="392"/>
      <c r="G81" s="387">
        <v>20000000</v>
      </c>
      <c r="H81" s="380"/>
      <c r="I81" s="197">
        <v>76</v>
      </c>
    </row>
    <row r="82" spans="1:9" x14ac:dyDescent="0.2">
      <c r="A82" s="129" t="s">
        <v>1278</v>
      </c>
      <c r="B82" s="129" t="s">
        <v>1678</v>
      </c>
      <c r="C82" s="129" t="s">
        <v>1679</v>
      </c>
      <c r="D82" s="386">
        <v>24288</v>
      </c>
      <c r="E82" s="129">
        <v>16277217</v>
      </c>
      <c r="F82" s="392"/>
      <c r="G82" s="387">
        <v>20000000</v>
      </c>
      <c r="H82" s="380"/>
      <c r="I82" s="197">
        <v>77</v>
      </c>
    </row>
    <row r="83" spans="1:9" x14ac:dyDescent="0.2">
      <c r="A83" s="129" t="s">
        <v>1279</v>
      </c>
      <c r="B83" s="129" t="s">
        <v>1662</v>
      </c>
      <c r="C83" s="129"/>
      <c r="D83" s="386">
        <v>23081</v>
      </c>
      <c r="E83" s="129">
        <v>16269857</v>
      </c>
      <c r="F83" s="392"/>
      <c r="G83" s="387">
        <v>20000000</v>
      </c>
      <c r="H83" s="380"/>
      <c r="I83" s="197">
        <v>78</v>
      </c>
    </row>
    <row r="84" spans="1:9" x14ac:dyDescent="0.2">
      <c r="A84" s="129" t="s">
        <v>1249</v>
      </c>
      <c r="B84" s="129" t="s">
        <v>1680</v>
      </c>
      <c r="C84" s="129" t="s">
        <v>1655</v>
      </c>
      <c r="D84" s="386">
        <v>24004</v>
      </c>
      <c r="E84" s="129">
        <v>31170627</v>
      </c>
      <c r="F84" s="392"/>
      <c r="G84" s="387">
        <v>20000000</v>
      </c>
      <c r="H84" s="380"/>
      <c r="I84" s="197">
        <v>79</v>
      </c>
    </row>
    <row r="85" spans="1:9" x14ac:dyDescent="0.2">
      <c r="A85" s="129" t="s">
        <v>1280</v>
      </c>
      <c r="B85" s="129" t="s">
        <v>1595</v>
      </c>
      <c r="C85" s="129" t="s">
        <v>1590</v>
      </c>
      <c r="D85" s="386">
        <v>21691</v>
      </c>
      <c r="E85" s="129">
        <v>29700298</v>
      </c>
      <c r="F85" s="392"/>
      <c r="G85" s="387">
        <v>20000000</v>
      </c>
      <c r="H85" s="380"/>
      <c r="I85" s="197">
        <v>80</v>
      </c>
    </row>
    <row r="86" spans="1:9" x14ac:dyDescent="0.2">
      <c r="A86" s="129" t="s">
        <v>1281</v>
      </c>
      <c r="B86" s="129" t="s">
        <v>1681</v>
      </c>
      <c r="C86" s="129" t="s">
        <v>1682</v>
      </c>
      <c r="D86" s="386">
        <v>24606</v>
      </c>
      <c r="E86" s="129">
        <v>16755490</v>
      </c>
      <c r="F86" s="392"/>
      <c r="G86" s="387">
        <v>20000000</v>
      </c>
      <c r="H86" s="380"/>
      <c r="I86" s="197">
        <v>81</v>
      </c>
    </row>
    <row r="87" spans="1:9" x14ac:dyDescent="0.2">
      <c r="A87" s="129" t="s">
        <v>1282</v>
      </c>
      <c r="B87" s="129" t="s">
        <v>1683</v>
      </c>
      <c r="C87" s="129" t="s">
        <v>1593</v>
      </c>
      <c r="D87" s="386">
        <v>24027</v>
      </c>
      <c r="E87" s="129">
        <v>16276173</v>
      </c>
      <c r="F87" s="392"/>
      <c r="G87" s="387">
        <v>20000000</v>
      </c>
      <c r="H87" s="380"/>
      <c r="I87" s="197">
        <v>82</v>
      </c>
    </row>
    <row r="88" spans="1:9" x14ac:dyDescent="0.2">
      <c r="A88" s="129" t="s">
        <v>1283</v>
      </c>
      <c r="B88" s="129" t="s">
        <v>1684</v>
      </c>
      <c r="C88" s="129" t="s">
        <v>1578</v>
      </c>
      <c r="D88" s="386">
        <v>21307</v>
      </c>
      <c r="E88" s="129">
        <v>6398555</v>
      </c>
      <c r="F88" s="392"/>
      <c r="G88" s="387">
        <v>20000000</v>
      </c>
      <c r="H88" s="380"/>
      <c r="I88" s="197">
        <v>83</v>
      </c>
    </row>
    <row r="89" spans="1:9" x14ac:dyDescent="0.2">
      <c r="A89" s="129" t="s">
        <v>1284</v>
      </c>
      <c r="B89" s="129" t="s">
        <v>1685</v>
      </c>
      <c r="C89" s="129" t="s">
        <v>1645</v>
      </c>
      <c r="D89" s="386">
        <v>20739</v>
      </c>
      <c r="E89" s="129">
        <v>31146772</v>
      </c>
      <c r="F89" s="392"/>
      <c r="G89" s="387">
        <v>20000000</v>
      </c>
      <c r="H89" s="380"/>
      <c r="I89" s="197">
        <v>84</v>
      </c>
    </row>
    <row r="90" spans="1:9" x14ac:dyDescent="0.2">
      <c r="A90" s="129" t="s">
        <v>1285</v>
      </c>
      <c r="B90" s="129" t="s">
        <v>1686</v>
      </c>
      <c r="C90" s="129" t="s">
        <v>1687</v>
      </c>
      <c r="D90" s="386">
        <v>25239</v>
      </c>
      <c r="E90" s="129">
        <v>66653137</v>
      </c>
      <c r="F90" s="392"/>
      <c r="G90" s="387">
        <v>20000000</v>
      </c>
      <c r="H90" s="380"/>
      <c r="I90" s="197">
        <v>85</v>
      </c>
    </row>
    <row r="91" spans="1:9" x14ac:dyDescent="0.2">
      <c r="A91" s="129" t="s">
        <v>1286</v>
      </c>
      <c r="B91" s="129" t="s">
        <v>1688</v>
      </c>
      <c r="C91" s="129" t="s">
        <v>1689</v>
      </c>
      <c r="D91" s="386">
        <v>24079</v>
      </c>
      <c r="E91" s="129">
        <v>16280416</v>
      </c>
      <c r="F91" s="392"/>
      <c r="G91" s="387">
        <v>20000000</v>
      </c>
      <c r="H91" s="380"/>
      <c r="I91" s="197">
        <v>86</v>
      </c>
    </row>
    <row r="92" spans="1:9" x14ac:dyDescent="0.2">
      <c r="A92" s="129" t="s">
        <v>1287</v>
      </c>
      <c r="B92" s="129" t="s">
        <v>1583</v>
      </c>
      <c r="C92" s="129" t="s">
        <v>1690</v>
      </c>
      <c r="D92" s="386">
        <v>31232</v>
      </c>
      <c r="E92" s="129">
        <v>66661765</v>
      </c>
      <c r="F92" s="392"/>
      <c r="G92" s="387">
        <v>20000000</v>
      </c>
      <c r="H92" s="380"/>
      <c r="I92" s="197">
        <v>87</v>
      </c>
    </row>
    <row r="93" spans="1:9" x14ac:dyDescent="0.2">
      <c r="A93" s="129" t="s">
        <v>1232</v>
      </c>
      <c r="B93" s="129" t="s">
        <v>1691</v>
      </c>
      <c r="C93" s="129" t="s">
        <v>1602</v>
      </c>
      <c r="D93" s="386">
        <v>19365</v>
      </c>
      <c r="E93" s="129">
        <v>16249834</v>
      </c>
      <c r="F93" s="392"/>
      <c r="G93" s="387">
        <v>20000000</v>
      </c>
      <c r="H93" s="380"/>
      <c r="I93" s="197">
        <v>88</v>
      </c>
    </row>
    <row r="94" spans="1:9" x14ac:dyDescent="0.2">
      <c r="A94" s="129" t="s">
        <v>1288</v>
      </c>
      <c r="B94" s="129" t="s">
        <v>1692</v>
      </c>
      <c r="C94" s="129" t="s">
        <v>1692</v>
      </c>
      <c r="D94" s="386">
        <v>22998</v>
      </c>
      <c r="E94" s="129">
        <v>16269750</v>
      </c>
      <c r="F94" s="392"/>
      <c r="G94" s="387">
        <v>20000000</v>
      </c>
      <c r="H94" s="380"/>
      <c r="I94" s="197">
        <v>89</v>
      </c>
    </row>
    <row r="95" spans="1:9" x14ac:dyDescent="0.2">
      <c r="A95" s="129" t="s">
        <v>1289</v>
      </c>
      <c r="B95" s="129" t="s">
        <v>1693</v>
      </c>
      <c r="C95" s="129" t="s">
        <v>1592</v>
      </c>
      <c r="D95" s="386">
        <v>21472</v>
      </c>
      <c r="E95" s="129">
        <v>16257493</v>
      </c>
      <c r="F95" s="392"/>
      <c r="G95" s="387">
        <v>20000000</v>
      </c>
      <c r="H95" s="380"/>
      <c r="I95" s="197">
        <v>90</v>
      </c>
    </row>
    <row r="96" spans="1:9" x14ac:dyDescent="0.2">
      <c r="A96" s="129" t="s">
        <v>1290</v>
      </c>
      <c r="B96" s="129" t="s">
        <v>1578</v>
      </c>
      <c r="C96" s="129" t="s">
        <v>1694</v>
      </c>
      <c r="D96" s="386">
        <v>21110</v>
      </c>
      <c r="E96" s="129">
        <v>16264594</v>
      </c>
      <c r="F96" s="392"/>
      <c r="G96" s="387">
        <v>20000000</v>
      </c>
      <c r="H96" s="380"/>
      <c r="I96" s="197">
        <v>91</v>
      </c>
    </row>
    <row r="97" spans="1:9" x14ac:dyDescent="0.2">
      <c r="A97" s="129" t="s">
        <v>1291</v>
      </c>
      <c r="B97" s="129" t="s">
        <v>1695</v>
      </c>
      <c r="C97" s="129" t="s">
        <v>1696</v>
      </c>
      <c r="D97" s="386">
        <v>24160</v>
      </c>
      <c r="E97" s="129">
        <v>31176332</v>
      </c>
      <c r="F97" s="392"/>
      <c r="G97" s="387">
        <v>20000000</v>
      </c>
      <c r="H97" s="380"/>
      <c r="I97" s="197">
        <v>92</v>
      </c>
    </row>
    <row r="98" spans="1:9" x14ac:dyDescent="0.2">
      <c r="A98" s="129" t="s">
        <v>1292</v>
      </c>
      <c r="B98" s="129" t="s">
        <v>1697</v>
      </c>
      <c r="C98" s="129" t="s">
        <v>1698</v>
      </c>
      <c r="D98" s="386">
        <v>24024</v>
      </c>
      <c r="E98" s="129">
        <v>16276060</v>
      </c>
      <c r="F98" s="392"/>
      <c r="G98" s="387">
        <v>20000000</v>
      </c>
      <c r="H98" s="380"/>
      <c r="I98" s="197">
        <v>93</v>
      </c>
    </row>
    <row r="99" spans="1:9" x14ac:dyDescent="0.2">
      <c r="A99" s="129" t="s">
        <v>1293</v>
      </c>
      <c r="B99" s="129" t="s">
        <v>1699</v>
      </c>
      <c r="C99" s="129" t="s">
        <v>1700</v>
      </c>
      <c r="D99" s="386">
        <v>30955</v>
      </c>
      <c r="E99" s="129">
        <v>38795788</v>
      </c>
      <c r="F99" s="392"/>
      <c r="G99" s="387">
        <v>20000000</v>
      </c>
      <c r="H99" s="380"/>
      <c r="I99" s="197">
        <v>94</v>
      </c>
    </row>
    <row r="100" spans="1:9" x14ac:dyDescent="0.2">
      <c r="A100" s="129" t="s">
        <v>1294</v>
      </c>
      <c r="B100" s="129" t="s">
        <v>1601</v>
      </c>
      <c r="C100" s="129" t="s">
        <v>1660</v>
      </c>
      <c r="D100" s="386">
        <v>20517</v>
      </c>
      <c r="E100" s="129">
        <v>31150275</v>
      </c>
      <c r="F100" s="392"/>
      <c r="G100" s="387">
        <v>20000000</v>
      </c>
      <c r="H100" s="380"/>
      <c r="I100" s="197">
        <v>95</v>
      </c>
    </row>
    <row r="101" spans="1:9" x14ac:dyDescent="0.2">
      <c r="A101" s="129" t="s">
        <v>1295</v>
      </c>
      <c r="B101" s="129" t="s">
        <v>1701</v>
      </c>
      <c r="C101" s="129" t="s">
        <v>1596</v>
      </c>
      <c r="D101" s="386">
        <v>24842</v>
      </c>
      <c r="E101" s="129">
        <v>16282358</v>
      </c>
      <c r="F101" s="392"/>
      <c r="G101" s="387">
        <v>20000000</v>
      </c>
      <c r="H101" s="380"/>
      <c r="I101" s="197">
        <v>96</v>
      </c>
    </row>
    <row r="102" spans="1:9" x14ac:dyDescent="0.2">
      <c r="A102" s="129" t="s">
        <v>1296</v>
      </c>
      <c r="B102" s="129" t="s">
        <v>1702</v>
      </c>
      <c r="C102" s="129" t="s">
        <v>1703</v>
      </c>
      <c r="D102" s="386">
        <v>30869</v>
      </c>
      <c r="E102" s="129">
        <v>14701043</v>
      </c>
      <c r="F102" s="392"/>
      <c r="G102" s="387">
        <v>20000000</v>
      </c>
      <c r="H102" s="380"/>
      <c r="I102" s="197">
        <v>97</v>
      </c>
    </row>
    <row r="103" spans="1:9" x14ac:dyDescent="0.2">
      <c r="A103" s="129" t="s">
        <v>1297</v>
      </c>
      <c r="B103" s="129" t="s">
        <v>1633</v>
      </c>
      <c r="C103" s="129" t="s">
        <v>1660</v>
      </c>
      <c r="D103" s="386">
        <v>30271</v>
      </c>
      <c r="E103" s="129">
        <v>6254434</v>
      </c>
      <c r="F103" s="392"/>
      <c r="G103" s="387">
        <v>20000000</v>
      </c>
      <c r="H103" s="380"/>
      <c r="I103" s="197">
        <v>98</v>
      </c>
    </row>
    <row r="104" spans="1:9" x14ac:dyDescent="0.2">
      <c r="A104" s="129" t="s">
        <v>1298</v>
      </c>
      <c r="B104" s="129" t="s">
        <v>1704</v>
      </c>
      <c r="C104" s="129" t="s">
        <v>1596</v>
      </c>
      <c r="D104" s="386">
        <v>31050</v>
      </c>
      <c r="E104" s="129">
        <v>14702294</v>
      </c>
      <c r="F104" s="392"/>
      <c r="G104" s="387">
        <v>20000000</v>
      </c>
      <c r="H104" s="380"/>
      <c r="I104" s="197">
        <v>99</v>
      </c>
    </row>
    <row r="105" spans="1:9" x14ac:dyDescent="0.2">
      <c r="A105" s="129" t="s">
        <v>1299</v>
      </c>
      <c r="B105" s="129" t="s">
        <v>1705</v>
      </c>
      <c r="C105" s="129"/>
      <c r="D105" s="386">
        <v>22523</v>
      </c>
      <c r="E105" s="129">
        <v>16266786</v>
      </c>
      <c r="F105" s="392"/>
      <c r="G105" s="387">
        <v>20000000</v>
      </c>
      <c r="H105" s="380"/>
      <c r="I105" s="197">
        <v>100</v>
      </c>
    </row>
    <row r="106" spans="1:9" x14ac:dyDescent="0.2">
      <c r="A106" s="129" t="s">
        <v>1300</v>
      </c>
      <c r="B106" s="129" t="s">
        <v>1581</v>
      </c>
      <c r="C106" s="129" t="s">
        <v>1706</v>
      </c>
      <c r="D106" s="386">
        <v>25980</v>
      </c>
      <c r="E106" s="129">
        <v>94309886</v>
      </c>
      <c r="F106" s="392"/>
      <c r="G106" s="387">
        <v>20000000</v>
      </c>
      <c r="H106" s="380"/>
      <c r="I106" s="197">
        <v>101</v>
      </c>
    </row>
    <row r="107" spans="1:9" x14ac:dyDescent="0.2">
      <c r="A107" s="129" t="s">
        <v>1301</v>
      </c>
      <c r="B107" s="129" t="s">
        <v>1707</v>
      </c>
      <c r="C107" s="129" t="s">
        <v>1684</v>
      </c>
      <c r="D107" s="386">
        <v>30316</v>
      </c>
      <c r="E107" s="129">
        <v>29678903</v>
      </c>
      <c r="F107" s="392"/>
      <c r="G107" s="387">
        <v>20000000</v>
      </c>
      <c r="H107" s="380"/>
      <c r="I107" s="197">
        <v>102</v>
      </c>
    </row>
    <row r="108" spans="1:9" x14ac:dyDescent="0.2">
      <c r="A108" s="129" t="s">
        <v>1302</v>
      </c>
      <c r="B108" s="129" t="s">
        <v>1708</v>
      </c>
      <c r="C108" s="129" t="s">
        <v>1568</v>
      </c>
      <c r="D108" s="386">
        <v>22368</v>
      </c>
      <c r="E108" s="129">
        <v>31162645</v>
      </c>
      <c r="F108" s="392"/>
      <c r="G108" s="387">
        <v>20000000</v>
      </c>
      <c r="H108" s="380"/>
      <c r="I108" s="197">
        <v>103</v>
      </c>
    </row>
    <row r="109" spans="1:9" x14ac:dyDescent="0.2">
      <c r="A109" s="129" t="s">
        <v>1303</v>
      </c>
      <c r="B109" s="129" t="s">
        <v>1709</v>
      </c>
      <c r="C109" s="129" t="s">
        <v>1710</v>
      </c>
      <c r="D109" s="386">
        <v>24265</v>
      </c>
      <c r="E109" s="129">
        <v>31171947</v>
      </c>
      <c r="F109" s="392"/>
      <c r="G109" s="387">
        <v>20000000</v>
      </c>
      <c r="H109" s="380"/>
      <c r="I109" s="197">
        <v>104</v>
      </c>
    </row>
    <row r="110" spans="1:9" x14ac:dyDescent="0.2">
      <c r="A110" s="129" t="s">
        <v>1288</v>
      </c>
      <c r="B110" s="129" t="s">
        <v>1711</v>
      </c>
      <c r="C110" s="129" t="s">
        <v>1712</v>
      </c>
      <c r="D110" s="386">
        <v>21306</v>
      </c>
      <c r="E110" s="129">
        <v>6394139</v>
      </c>
      <c r="F110" s="392"/>
      <c r="G110" s="387">
        <v>20000000</v>
      </c>
      <c r="H110" s="380"/>
      <c r="I110" s="197">
        <v>105</v>
      </c>
    </row>
    <row r="111" spans="1:9" x14ac:dyDescent="0.2">
      <c r="A111" s="129" t="s">
        <v>1304</v>
      </c>
      <c r="B111" s="129" t="s">
        <v>1713</v>
      </c>
      <c r="C111" s="129" t="s">
        <v>1714</v>
      </c>
      <c r="D111" s="386">
        <v>26897</v>
      </c>
      <c r="E111" s="129">
        <v>66769556</v>
      </c>
      <c r="F111" s="392"/>
      <c r="G111" s="387">
        <v>20000000</v>
      </c>
      <c r="H111" s="380"/>
      <c r="I111" s="197">
        <v>106</v>
      </c>
    </row>
    <row r="112" spans="1:9" x14ac:dyDescent="0.2">
      <c r="A112" s="129" t="s">
        <v>1305</v>
      </c>
      <c r="B112" s="129" t="s">
        <v>1715</v>
      </c>
      <c r="C112" s="129"/>
      <c r="D112" s="386">
        <v>19624</v>
      </c>
      <c r="E112" s="129">
        <v>16251761</v>
      </c>
      <c r="F112" s="392"/>
      <c r="G112" s="387">
        <v>20000000</v>
      </c>
      <c r="H112" s="380"/>
      <c r="I112" s="197">
        <v>107</v>
      </c>
    </row>
    <row r="113" spans="1:9" x14ac:dyDescent="0.2">
      <c r="A113" s="129" t="s">
        <v>1306</v>
      </c>
      <c r="B113" s="129" t="s">
        <v>1716</v>
      </c>
      <c r="C113" s="129" t="s">
        <v>1616</v>
      </c>
      <c r="D113" s="386">
        <v>25681</v>
      </c>
      <c r="E113" s="129">
        <v>94307755</v>
      </c>
      <c r="F113" s="392"/>
      <c r="G113" s="387">
        <v>20000000</v>
      </c>
      <c r="H113" s="380"/>
      <c r="I113" s="197">
        <v>108</v>
      </c>
    </row>
    <row r="114" spans="1:9" x14ac:dyDescent="0.2">
      <c r="A114" s="129" t="s">
        <v>1307</v>
      </c>
      <c r="B114" s="129" t="s">
        <v>1633</v>
      </c>
      <c r="C114" s="129" t="s">
        <v>1717</v>
      </c>
      <c r="D114" s="386">
        <v>21689</v>
      </c>
      <c r="E114" s="129">
        <v>31151775</v>
      </c>
      <c r="F114" s="392"/>
      <c r="G114" s="387">
        <v>20000000</v>
      </c>
      <c r="H114" s="380"/>
      <c r="I114" s="197">
        <v>109</v>
      </c>
    </row>
    <row r="115" spans="1:9" s="379" customFormat="1" x14ac:dyDescent="0.2">
      <c r="A115" s="393" t="s">
        <v>1308</v>
      </c>
      <c r="B115" s="393" t="s">
        <v>1718</v>
      </c>
      <c r="C115" s="393" t="s">
        <v>1592</v>
      </c>
      <c r="D115" s="394">
        <v>17729</v>
      </c>
      <c r="E115" s="393">
        <v>16243122</v>
      </c>
      <c r="F115" s="395"/>
      <c r="G115" s="396">
        <v>20000000</v>
      </c>
      <c r="H115" s="397"/>
      <c r="I115" s="379">
        <v>110</v>
      </c>
    </row>
    <row r="116" spans="1:9" x14ac:dyDescent="0.2">
      <c r="A116" s="129" t="s">
        <v>1309</v>
      </c>
      <c r="B116" s="129" t="s">
        <v>1719</v>
      </c>
      <c r="C116" s="129" t="s">
        <v>1720</v>
      </c>
      <c r="D116" s="386">
        <v>19500</v>
      </c>
      <c r="E116" s="129">
        <v>16251563</v>
      </c>
      <c r="F116" s="392"/>
      <c r="G116" s="387">
        <v>20000000</v>
      </c>
      <c r="H116" s="380"/>
      <c r="I116" s="197">
        <v>111</v>
      </c>
    </row>
    <row r="117" spans="1:9" x14ac:dyDescent="0.2">
      <c r="A117" s="129" t="s">
        <v>1310</v>
      </c>
      <c r="B117" s="129" t="s">
        <v>1721</v>
      </c>
      <c r="C117" s="129" t="s">
        <v>1698</v>
      </c>
      <c r="D117" s="386">
        <v>25689</v>
      </c>
      <c r="E117" s="129">
        <v>14705332</v>
      </c>
      <c r="F117" s="392"/>
      <c r="G117" s="387">
        <v>20000000</v>
      </c>
      <c r="H117" s="380"/>
      <c r="I117" s="197">
        <v>112</v>
      </c>
    </row>
    <row r="118" spans="1:9" x14ac:dyDescent="0.2">
      <c r="A118" s="129" t="s">
        <v>1311</v>
      </c>
      <c r="B118" s="129" t="s">
        <v>1722</v>
      </c>
      <c r="C118" s="129" t="s">
        <v>1598</v>
      </c>
      <c r="D118" s="386">
        <v>20189</v>
      </c>
      <c r="E118" s="129">
        <v>16253839</v>
      </c>
      <c r="F118" s="392"/>
      <c r="G118" s="387">
        <v>20000000</v>
      </c>
      <c r="H118" s="380"/>
      <c r="I118" s="197">
        <v>113</v>
      </c>
    </row>
    <row r="119" spans="1:9" x14ac:dyDescent="0.2">
      <c r="A119" s="129" t="s">
        <v>1312</v>
      </c>
      <c r="B119" s="129" t="s">
        <v>1723</v>
      </c>
      <c r="C119" s="129" t="s">
        <v>1707</v>
      </c>
      <c r="D119" s="386">
        <v>23432</v>
      </c>
      <c r="E119" s="129">
        <v>31166798</v>
      </c>
      <c r="F119" s="392"/>
      <c r="G119" s="387">
        <v>20000000</v>
      </c>
      <c r="H119" s="380"/>
      <c r="I119" s="197">
        <v>114</v>
      </c>
    </row>
    <row r="120" spans="1:9" x14ac:dyDescent="0.2">
      <c r="A120" s="129" t="s">
        <v>1313</v>
      </c>
      <c r="B120" s="129" t="s">
        <v>1724</v>
      </c>
      <c r="C120" s="129" t="s">
        <v>1725</v>
      </c>
      <c r="D120" s="386">
        <v>19976</v>
      </c>
      <c r="E120" s="129">
        <v>31146632</v>
      </c>
      <c r="F120" s="392"/>
      <c r="G120" s="387">
        <v>20000000</v>
      </c>
      <c r="H120" s="380"/>
      <c r="I120" s="197">
        <v>115</v>
      </c>
    </row>
    <row r="121" spans="1:9" x14ac:dyDescent="0.2">
      <c r="A121" s="129" t="s">
        <v>1314</v>
      </c>
      <c r="B121" s="129" t="s">
        <v>1576</v>
      </c>
      <c r="C121" s="129" t="s">
        <v>1585</v>
      </c>
      <c r="D121" s="386">
        <v>22214</v>
      </c>
      <c r="E121" s="129">
        <v>16264207</v>
      </c>
      <c r="F121" s="392"/>
      <c r="G121" s="387">
        <v>20000000</v>
      </c>
      <c r="H121" s="380"/>
      <c r="I121" s="197">
        <v>116</v>
      </c>
    </row>
    <row r="122" spans="1:9" x14ac:dyDescent="0.2">
      <c r="A122" s="129" t="s">
        <v>1315</v>
      </c>
      <c r="B122" s="129" t="s">
        <v>1726</v>
      </c>
      <c r="C122" s="129" t="s">
        <v>1727</v>
      </c>
      <c r="D122" s="386">
        <v>19398</v>
      </c>
      <c r="E122" s="129">
        <v>14992589</v>
      </c>
      <c r="F122" s="392"/>
      <c r="G122" s="387">
        <v>20000000</v>
      </c>
      <c r="H122" s="380"/>
      <c r="I122" s="197">
        <v>117</v>
      </c>
    </row>
    <row r="123" spans="1:9" x14ac:dyDescent="0.2">
      <c r="A123" s="129" t="s">
        <v>1316</v>
      </c>
      <c r="B123" s="129" t="s">
        <v>1598</v>
      </c>
      <c r="C123" s="129" t="s">
        <v>1585</v>
      </c>
      <c r="D123" s="386">
        <v>21312</v>
      </c>
      <c r="E123" s="129">
        <v>31149276</v>
      </c>
      <c r="F123" s="392"/>
      <c r="G123" s="387">
        <v>20000000</v>
      </c>
      <c r="H123" s="380"/>
      <c r="I123" s="197">
        <v>118</v>
      </c>
    </row>
    <row r="124" spans="1:9" x14ac:dyDescent="0.2">
      <c r="A124" s="129" t="s">
        <v>1210</v>
      </c>
      <c r="B124" s="129" t="s">
        <v>1660</v>
      </c>
      <c r="C124" s="129" t="s">
        <v>1728</v>
      </c>
      <c r="D124" s="386">
        <v>19945</v>
      </c>
      <c r="E124" s="129">
        <v>6294124</v>
      </c>
      <c r="F124" s="392"/>
      <c r="G124" s="387">
        <v>20000000</v>
      </c>
      <c r="H124" s="380"/>
      <c r="I124" s="197">
        <v>119</v>
      </c>
    </row>
    <row r="125" spans="1:9" x14ac:dyDescent="0.2">
      <c r="A125" s="129" t="s">
        <v>1317</v>
      </c>
      <c r="B125" s="129" t="s">
        <v>1615</v>
      </c>
      <c r="C125" s="129" t="s">
        <v>1729</v>
      </c>
      <c r="D125" s="386">
        <v>30775</v>
      </c>
      <c r="E125" s="129">
        <v>14701051</v>
      </c>
      <c r="F125" s="392"/>
      <c r="G125" s="387">
        <v>20000000</v>
      </c>
      <c r="H125" s="380"/>
      <c r="I125" s="197">
        <v>120</v>
      </c>
    </row>
    <row r="126" spans="1:9" x14ac:dyDescent="0.2">
      <c r="A126" s="129" t="s">
        <v>1318</v>
      </c>
      <c r="B126" s="129" t="s">
        <v>1627</v>
      </c>
      <c r="C126" s="129" t="s">
        <v>1730</v>
      </c>
      <c r="D126" s="386">
        <v>21527</v>
      </c>
      <c r="E126" s="129">
        <v>16258136</v>
      </c>
      <c r="F126" s="392"/>
      <c r="G126" s="387">
        <v>20000000</v>
      </c>
      <c r="H126" s="380"/>
      <c r="I126" s="197">
        <v>121</v>
      </c>
    </row>
    <row r="127" spans="1:9" x14ac:dyDescent="0.2">
      <c r="A127" s="129" t="s">
        <v>1319</v>
      </c>
      <c r="B127" s="129" t="s">
        <v>1731</v>
      </c>
      <c r="C127" s="129" t="s">
        <v>1732</v>
      </c>
      <c r="D127" s="386">
        <v>25381</v>
      </c>
      <c r="E127" s="129">
        <v>6388956</v>
      </c>
      <c r="F127" s="392"/>
      <c r="G127" s="387">
        <v>20000000</v>
      </c>
      <c r="H127" s="380"/>
      <c r="I127" s="197">
        <v>122</v>
      </c>
    </row>
    <row r="128" spans="1:9" x14ac:dyDescent="0.2">
      <c r="A128" s="129" t="s">
        <v>1320</v>
      </c>
      <c r="B128" s="129" t="s">
        <v>1733</v>
      </c>
      <c r="C128" s="129" t="s">
        <v>1734</v>
      </c>
      <c r="D128" s="386">
        <v>19430</v>
      </c>
      <c r="E128" s="129">
        <v>14216281</v>
      </c>
      <c r="F128" s="392"/>
      <c r="G128" s="387">
        <v>20000000</v>
      </c>
      <c r="H128" s="380"/>
      <c r="I128" s="197">
        <v>123</v>
      </c>
    </row>
    <row r="129" spans="1:9" x14ac:dyDescent="0.2">
      <c r="A129" s="129" t="s">
        <v>1321</v>
      </c>
      <c r="B129" s="129" t="s">
        <v>1735</v>
      </c>
      <c r="C129" s="129" t="s">
        <v>1736</v>
      </c>
      <c r="D129" s="386">
        <v>20548</v>
      </c>
      <c r="E129" s="129">
        <v>16257259</v>
      </c>
      <c r="F129" s="392"/>
      <c r="G129" s="387">
        <v>20000000</v>
      </c>
      <c r="H129" s="380"/>
      <c r="I129" s="197">
        <v>124</v>
      </c>
    </row>
    <row r="130" spans="1:9" x14ac:dyDescent="0.2">
      <c r="A130" s="129" t="s">
        <v>1322</v>
      </c>
      <c r="B130" s="129" t="s">
        <v>1635</v>
      </c>
      <c r="C130" s="129" t="s">
        <v>1679</v>
      </c>
      <c r="D130" s="386">
        <v>31737</v>
      </c>
      <c r="E130" s="389">
        <v>1073230918</v>
      </c>
      <c r="F130" s="392"/>
      <c r="G130" s="387">
        <v>20000000</v>
      </c>
      <c r="H130" s="380"/>
      <c r="I130" s="197">
        <v>125</v>
      </c>
    </row>
    <row r="131" spans="1:9" x14ac:dyDescent="0.2">
      <c r="A131" s="129" t="s">
        <v>1323</v>
      </c>
      <c r="B131" s="129" t="s">
        <v>1628</v>
      </c>
      <c r="C131" s="129" t="s">
        <v>1737</v>
      </c>
      <c r="D131" s="386">
        <v>24751</v>
      </c>
      <c r="E131" s="129">
        <v>31176846</v>
      </c>
      <c r="F131" s="392"/>
      <c r="G131" s="387">
        <v>20000000</v>
      </c>
      <c r="H131" s="380"/>
      <c r="I131" s="197">
        <v>126</v>
      </c>
    </row>
    <row r="132" spans="1:9" x14ac:dyDescent="0.2">
      <c r="A132" s="129" t="s">
        <v>1324</v>
      </c>
      <c r="B132" s="129" t="s">
        <v>1615</v>
      </c>
      <c r="C132" s="129" t="s">
        <v>1738</v>
      </c>
      <c r="D132" s="386">
        <v>23254</v>
      </c>
      <c r="E132" s="129">
        <v>31168392</v>
      </c>
      <c r="F132" s="392"/>
      <c r="G132" s="387">
        <v>20000000</v>
      </c>
      <c r="H132" s="380"/>
      <c r="I132" s="197">
        <v>127</v>
      </c>
    </row>
    <row r="133" spans="1:9" x14ac:dyDescent="0.2">
      <c r="A133" s="129" t="s">
        <v>1325</v>
      </c>
      <c r="B133" s="129" t="s">
        <v>1739</v>
      </c>
      <c r="C133" s="129" t="s">
        <v>1740</v>
      </c>
      <c r="D133" s="386">
        <v>24399</v>
      </c>
      <c r="E133" s="129">
        <v>16278157</v>
      </c>
      <c r="F133" s="392"/>
      <c r="G133" s="387">
        <v>20000000</v>
      </c>
      <c r="H133" s="380"/>
      <c r="I133" s="197">
        <v>128</v>
      </c>
    </row>
    <row r="134" spans="1:9" x14ac:dyDescent="0.2">
      <c r="A134" s="129" t="s">
        <v>1263</v>
      </c>
      <c r="B134" s="129" t="s">
        <v>1741</v>
      </c>
      <c r="C134" s="129" t="s">
        <v>1742</v>
      </c>
      <c r="D134" s="386">
        <v>23181</v>
      </c>
      <c r="E134" s="129">
        <v>31163496</v>
      </c>
      <c r="F134" s="392"/>
      <c r="G134" s="387">
        <v>20000000</v>
      </c>
      <c r="H134" s="380"/>
      <c r="I134" s="197">
        <v>129</v>
      </c>
    </row>
    <row r="135" spans="1:9" x14ac:dyDescent="0.2">
      <c r="A135" s="129" t="s">
        <v>1326</v>
      </c>
      <c r="B135" s="129" t="s">
        <v>1585</v>
      </c>
      <c r="C135" s="129" t="s">
        <v>1667</v>
      </c>
      <c r="D135" s="386">
        <v>22683</v>
      </c>
      <c r="E135" s="129">
        <v>31161320</v>
      </c>
      <c r="F135" s="392"/>
      <c r="G135" s="387">
        <v>20000000</v>
      </c>
      <c r="H135" s="380"/>
      <c r="I135" s="197">
        <v>130</v>
      </c>
    </row>
    <row r="136" spans="1:9" x14ac:dyDescent="0.2">
      <c r="A136" s="129" t="s">
        <v>1327</v>
      </c>
      <c r="B136" s="129" t="s">
        <v>1743</v>
      </c>
      <c r="C136" s="129" t="s">
        <v>1744</v>
      </c>
      <c r="D136" s="386">
        <v>29474</v>
      </c>
      <c r="E136" s="129">
        <v>6390795</v>
      </c>
      <c r="F136" s="392"/>
      <c r="G136" s="387">
        <v>20000000</v>
      </c>
      <c r="H136" s="380"/>
      <c r="I136" s="197">
        <v>131</v>
      </c>
    </row>
    <row r="137" spans="1:9" x14ac:dyDescent="0.2">
      <c r="A137" s="129" t="s">
        <v>1328</v>
      </c>
      <c r="B137" s="129" t="s">
        <v>1578</v>
      </c>
      <c r="C137" s="129" t="s">
        <v>1745</v>
      </c>
      <c r="D137" s="386">
        <v>26227</v>
      </c>
      <c r="E137" s="129">
        <v>66765721</v>
      </c>
      <c r="F137" s="392"/>
      <c r="G137" s="387">
        <v>20000000</v>
      </c>
      <c r="H137" s="380"/>
      <c r="I137" s="197">
        <v>132</v>
      </c>
    </row>
    <row r="138" spans="1:9" x14ac:dyDescent="0.2">
      <c r="A138" s="129" t="s">
        <v>1329</v>
      </c>
      <c r="B138" s="129" t="s">
        <v>1746</v>
      </c>
      <c r="C138" s="129" t="s">
        <v>1747</v>
      </c>
      <c r="D138" s="386">
        <v>27900</v>
      </c>
      <c r="E138" s="129">
        <v>66779086</v>
      </c>
      <c r="F138" s="392"/>
      <c r="G138" s="387">
        <v>20000000</v>
      </c>
      <c r="H138" s="380"/>
      <c r="I138" s="197">
        <v>133</v>
      </c>
    </row>
    <row r="139" spans="1:9" x14ac:dyDescent="0.2">
      <c r="A139" s="129" t="s">
        <v>1330</v>
      </c>
      <c r="B139" s="129" t="s">
        <v>1685</v>
      </c>
      <c r="C139" s="129" t="s">
        <v>1695</v>
      </c>
      <c r="D139" s="386">
        <v>28869</v>
      </c>
      <c r="E139" s="129">
        <v>66967522</v>
      </c>
      <c r="F139" s="392"/>
      <c r="G139" s="387">
        <v>20000000</v>
      </c>
      <c r="H139" s="380"/>
      <c r="I139" s="197">
        <v>134</v>
      </c>
    </row>
    <row r="140" spans="1:9" x14ac:dyDescent="0.2">
      <c r="A140" s="129" t="s">
        <v>1331</v>
      </c>
      <c r="B140" s="129" t="s">
        <v>1748</v>
      </c>
      <c r="C140" s="129" t="s">
        <v>1609</v>
      </c>
      <c r="D140" s="386">
        <v>22853</v>
      </c>
      <c r="E140" s="129">
        <v>31161233</v>
      </c>
      <c r="F140" s="392"/>
      <c r="G140" s="387">
        <v>20000000</v>
      </c>
      <c r="H140" s="380"/>
      <c r="I140" s="197">
        <v>135</v>
      </c>
    </row>
    <row r="141" spans="1:9" x14ac:dyDescent="0.2">
      <c r="A141" s="129" t="s">
        <v>1332</v>
      </c>
      <c r="B141" s="129" t="s">
        <v>1664</v>
      </c>
      <c r="C141" s="129" t="s">
        <v>1725</v>
      </c>
      <c r="D141" s="386">
        <v>22972</v>
      </c>
      <c r="E141" s="129">
        <v>17325933</v>
      </c>
      <c r="F141" s="392"/>
      <c r="G141" s="387">
        <v>20000000</v>
      </c>
      <c r="H141" s="380"/>
      <c r="I141" s="197">
        <v>136</v>
      </c>
    </row>
    <row r="142" spans="1:9" x14ac:dyDescent="0.2">
      <c r="A142" s="129" t="s">
        <v>1220</v>
      </c>
      <c r="B142" s="129" t="s">
        <v>1598</v>
      </c>
      <c r="C142" s="129" t="s">
        <v>1749</v>
      </c>
      <c r="D142" s="386">
        <v>22155</v>
      </c>
      <c r="E142" s="129">
        <v>16264034</v>
      </c>
      <c r="F142" s="392"/>
      <c r="G142" s="387">
        <v>20000000</v>
      </c>
      <c r="H142" s="380"/>
      <c r="I142" s="197">
        <v>137</v>
      </c>
    </row>
    <row r="143" spans="1:9" x14ac:dyDescent="0.2">
      <c r="A143" s="129" t="s">
        <v>1333</v>
      </c>
      <c r="B143" s="129" t="s">
        <v>1750</v>
      </c>
      <c r="C143" s="129" t="s">
        <v>1625</v>
      </c>
      <c r="D143" s="386">
        <v>21827</v>
      </c>
      <c r="E143" s="129">
        <v>6384842</v>
      </c>
      <c r="F143" s="392"/>
      <c r="G143" s="387">
        <v>20000000</v>
      </c>
      <c r="H143" s="380"/>
      <c r="I143" s="197">
        <v>138</v>
      </c>
    </row>
    <row r="144" spans="1:9" x14ac:dyDescent="0.2">
      <c r="A144" s="129" t="s">
        <v>1334</v>
      </c>
      <c r="B144" s="129" t="s">
        <v>1751</v>
      </c>
      <c r="C144" s="129" t="s">
        <v>1650</v>
      </c>
      <c r="D144" s="386">
        <v>25573</v>
      </c>
      <c r="E144" s="129">
        <v>66761370</v>
      </c>
      <c r="F144" s="392"/>
      <c r="G144" s="387">
        <v>20000000</v>
      </c>
      <c r="H144" s="380"/>
      <c r="I144" s="197">
        <v>139</v>
      </c>
    </row>
    <row r="145" spans="1:9" x14ac:dyDescent="0.2">
      <c r="A145" s="129" t="s">
        <v>1335</v>
      </c>
      <c r="B145" s="129" t="s">
        <v>1638</v>
      </c>
      <c r="C145" s="129" t="s">
        <v>1573</v>
      </c>
      <c r="D145" s="386">
        <v>24548</v>
      </c>
      <c r="E145" s="129">
        <v>31174443</v>
      </c>
      <c r="F145" s="392"/>
      <c r="G145" s="387">
        <v>20000000</v>
      </c>
      <c r="H145" s="380"/>
      <c r="I145" s="197">
        <v>140</v>
      </c>
    </row>
    <row r="146" spans="1:9" x14ac:dyDescent="0.2">
      <c r="A146" s="129" t="s">
        <v>1248</v>
      </c>
      <c r="B146" s="129" t="s">
        <v>1650</v>
      </c>
      <c r="C146" s="129" t="s">
        <v>1752</v>
      </c>
      <c r="D146" s="386">
        <v>26663</v>
      </c>
      <c r="E146" s="129">
        <v>94316218</v>
      </c>
      <c r="F146" s="392"/>
      <c r="G146" s="387">
        <v>20000000</v>
      </c>
      <c r="H146" s="380"/>
      <c r="I146" s="197">
        <v>141</v>
      </c>
    </row>
    <row r="147" spans="1:9" x14ac:dyDescent="0.2">
      <c r="A147" s="129" t="s">
        <v>1336</v>
      </c>
      <c r="B147" s="129" t="s">
        <v>1674</v>
      </c>
      <c r="C147" s="129" t="s">
        <v>1753</v>
      </c>
      <c r="D147" s="386">
        <v>22142</v>
      </c>
      <c r="E147" s="129">
        <v>16263792</v>
      </c>
      <c r="F147" s="392"/>
      <c r="G147" s="387">
        <v>20000000</v>
      </c>
      <c r="H147" s="380"/>
      <c r="I147" s="197">
        <v>142</v>
      </c>
    </row>
    <row r="148" spans="1:9" x14ac:dyDescent="0.2">
      <c r="A148" s="129" t="s">
        <v>1337</v>
      </c>
      <c r="B148" s="129" t="s">
        <v>1601</v>
      </c>
      <c r="C148" s="129" t="s">
        <v>1584</v>
      </c>
      <c r="D148" s="386">
        <v>24646</v>
      </c>
      <c r="E148" s="129">
        <v>31175540</v>
      </c>
      <c r="F148" s="392"/>
      <c r="G148" s="387">
        <v>20000000</v>
      </c>
      <c r="H148" s="380"/>
      <c r="I148" s="197">
        <v>143</v>
      </c>
    </row>
    <row r="149" spans="1:9" x14ac:dyDescent="0.2">
      <c r="A149" s="129" t="s">
        <v>1338</v>
      </c>
      <c r="B149" s="129" t="s">
        <v>1754</v>
      </c>
      <c r="C149" s="129" t="s">
        <v>1755</v>
      </c>
      <c r="D149" s="386">
        <v>27947</v>
      </c>
      <c r="E149" s="129">
        <v>66929580</v>
      </c>
      <c r="F149" s="392"/>
      <c r="G149" s="387">
        <v>20000000</v>
      </c>
      <c r="H149" s="380"/>
      <c r="I149" s="197">
        <v>144</v>
      </c>
    </row>
    <row r="150" spans="1:9" x14ac:dyDescent="0.2">
      <c r="A150" s="129" t="s">
        <v>1339</v>
      </c>
      <c r="B150" s="129" t="s">
        <v>1734</v>
      </c>
      <c r="C150" s="129" t="s">
        <v>1637</v>
      </c>
      <c r="D150" s="386">
        <v>22575</v>
      </c>
      <c r="E150" s="129">
        <v>31160283</v>
      </c>
      <c r="F150" s="392"/>
      <c r="G150" s="387">
        <v>20000000</v>
      </c>
      <c r="H150" s="380"/>
      <c r="I150" s="197">
        <v>145</v>
      </c>
    </row>
    <row r="151" spans="1:9" x14ac:dyDescent="0.2">
      <c r="A151" s="129" t="s">
        <v>1294</v>
      </c>
      <c r="B151" s="129" t="s">
        <v>1629</v>
      </c>
      <c r="C151" s="129" t="s">
        <v>1597</v>
      </c>
      <c r="D151" s="386">
        <v>23510</v>
      </c>
      <c r="E151" s="129">
        <v>31165924</v>
      </c>
      <c r="F151" s="392"/>
      <c r="G151" s="387">
        <v>20000000</v>
      </c>
      <c r="H151" s="380"/>
      <c r="I151" s="197">
        <v>146</v>
      </c>
    </row>
    <row r="152" spans="1:9" x14ac:dyDescent="0.2">
      <c r="A152" s="129" t="s">
        <v>1340</v>
      </c>
      <c r="B152" s="129" t="s">
        <v>1579</v>
      </c>
      <c r="C152" s="129" t="s">
        <v>1581</v>
      </c>
      <c r="D152" s="386">
        <v>23137</v>
      </c>
      <c r="E152" s="129">
        <v>31170154</v>
      </c>
      <c r="F152" s="392"/>
      <c r="G152" s="387">
        <v>20000000</v>
      </c>
      <c r="H152" s="380"/>
      <c r="I152" s="197">
        <v>147</v>
      </c>
    </row>
    <row r="153" spans="1:9" x14ac:dyDescent="0.2">
      <c r="A153" s="129" t="s">
        <v>1341</v>
      </c>
      <c r="B153" s="129" t="s">
        <v>1756</v>
      </c>
      <c r="C153" s="129" t="s">
        <v>1757</v>
      </c>
      <c r="D153" s="386">
        <v>26309</v>
      </c>
      <c r="E153" s="129">
        <v>94313511</v>
      </c>
      <c r="F153" s="392"/>
      <c r="G153" s="387">
        <v>20000000</v>
      </c>
      <c r="H153" s="380"/>
      <c r="I153" s="197">
        <v>148</v>
      </c>
    </row>
    <row r="154" spans="1:9" x14ac:dyDescent="0.2">
      <c r="A154" s="129" t="s">
        <v>1342</v>
      </c>
      <c r="B154" s="129" t="s">
        <v>1758</v>
      </c>
      <c r="C154" s="129" t="s">
        <v>1568</v>
      </c>
      <c r="D154" s="386">
        <v>23496</v>
      </c>
      <c r="E154" s="129">
        <v>31165277</v>
      </c>
      <c r="F154" s="392"/>
      <c r="G154" s="387">
        <v>20000000</v>
      </c>
      <c r="H154" s="380"/>
      <c r="I154" s="197">
        <v>149</v>
      </c>
    </row>
    <row r="155" spans="1:9" x14ac:dyDescent="0.2">
      <c r="A155" s="129" t="s">
        <v>1343</v>
      </c>
      <c r="B155" s="129" t="s">
        <v>1575</v>
      </c>
      <c r="C155" s="129" t="s">
        <v>1759</v>
      </c>
      <c r="D155" s="386">
        <v>27517</v>
      </c>
      <c r="E155" s="129">
        <v>66775406</v>
      </c>
      <c r="F155" s="392"/>
      <c r="G155" s="387">
        <v>20000000</v>
      </c>
      <c r="H155" s="380"/>
      <c r="I155" s="197">
        <v>150</v>
      </c>
    </row>
    <row r="156" spans="1:9" x14ac:dyDescent="0.2">
      <c r="A156" s="129" t="s">
        <v>1344</v>
      </c>
      <c r="B156" s="129" t="s">
        <v>1699</v>
      </c>
      <c r="C156" s="129" t="s">
        <v>1760</v>
      </c>
      <c r="D156" s="386">
        <v>26338</v>
      </c>
      <c r="E156" s="129">
        <v>94312263</v>
      </c>
      <c r="F156" s="392"/>
      <c r="G156" s="387">
        <v>20000000</v>
      </c>
      <c r="H156" s="380"/>
      <c r="I156" s="197">
        <v>151</v>
      </c>
    </row>
    <row r="157" spans="1:9" x14ac:dyDescent="0.2">
      <c r="A157" s="129" t="s">
        <v>1274</v>
      </c>
      <c r="B157" s="129" t="s">
        <v>1749</v>
      </c>
      <c r="C157" s="129" t="s">
        <v>1761</v>
      </c>
      <c r="D157" s="386">
        <v>21560</v>
      </c>
      <c r="E157" s="129">
        <v>31160901</v>
      </c>
      <c r="F157" s="392"/>
      <c r="G157" s="387">
        <v>20000000</v>
      </c>
      <c r="H157" s="380"/>
      <c r="I157" s="197">
        <v>152</v>
      </c>
    </row>
    <row r="158" spans="1:9" x14ac:dyDescent="0.2">
      <c r="A158" s="129" t="s">
        <v>1345</v>
      </c>
      <c r="B158" s="129" t="s">
        <v>1626</v>
      </c>
      <c r="C158" s="129" t="s">
        <v>1718</v>
      </c>
      <c r="D158" s="386">
        <v>29606</v>
      </c>
      <c r="E158" s="129">
        <v>6390818</v>
      </c>
      <c r="F158" s="392"/>
      <c r="G158" s="387">
        <v>20000000</v>
      </c>
      <c r="H158" s="380"/>
      <c r="I158" s="197">
        <v>153</v>
      </c>
    </row>
    <row r="159" spans="1:9" x14ac:dyDescent="0.2">
      <c r="A159" s="129" t="s">
        <v>1346</v>
      </c>
      <c r="B159" s="129" t="s">
        <v>1762</v>
      </c>
      <c r="C159" s="129" t="s">
        <v>1763</v>
      </c>
      <c r="D159" s="386">
        <v>20670</v>
      </c>
      <c r="E159" s="129">
        <v>16254416</v>
      </c>
      <c r="F159" s="392"/>
      <c r="G159" s="387">
        <v>20000000</v>
      </c>
      <c r="H159" s="380"/>
      <c r="I159" s="197">
        <v>154</v>
      </c>
    </row>
    <row r="160" spans="1:9" x14ac:dyDescent="0.2">
      <c r="A160" s="129" t="s">
        <v>1347</v>
      </c>
      <c r="B160" s="129" t="s">
        <v>1764</v>
      </c>
      <c r="C160" s="129" t="s">
        <v>1765</v>
      </c>
      <c r="D160" s="386">
        <v>22926</v>
      </c>
      <c r="E160" s="129">
        <v>16269537</v>
      </c>
      <c r="F160" s="392"/>
      <c r="G160" s="387">
        <v>20000000</v>
      </c>
      <c r="H160" s="380"/>
      <c r="I160" s="197">
        <v>155</v>
      </c>
    </row>
    <row r="161" spans="1:9" x14ac:dyDescent="0.2">
      <c r="A161" s="129" t="s">
        <v>1348</v>
      </c>
      <c r="B161" s="129" t="s">
        <v>1695</v>
      </c>
      <c r="C161" s="129" t="s">
        <v>1696</v>
      </c>
      <c r="D161" s="386">
        <v>19581</v>
      </c>
      <c r="E161" s="129">
        <v>16250676</v>
      </c>
      <c r="F161" s="392"/>
      <c r="G161" s="387">
        <v>20000000</v>
      </c>
      <c r="H161" s="380"/>
      <c r="I161" s="197">
        <v>156</v>
      </c>
    </row>
    <row r="162" spans="1:9" x14ac:dyDescent="0.2">
      <c r="A162" s="129" t="s">
        <v>1349</v>
      </c>
      <c r="B162" s="129" t="s">
        <v>1766</v>
      </c>
      <c r="C162" s="129" t="s">
        <v>1767</v>
      </c>
      <c r="D162" s="386">
        <v>29190</v>
      </c>
      <c r="E162" s="129">
        <v>16986948</v>
      </c>
      <c r="F162" s="392"/>
      <c r="G162" s="387">
        <v>20000000</v>
      </c>
      <c r="H162" s="380"/>
      <c r="I162" s="197">
        <v>157</v>
      </c>
    </row>
    <row r="163" spans="1:9" x14ac:dyDescent="0.2">
      <c r="A163" s="129" t="s">
        <v>1350</v>
      </c>
      <c r="B163" s="129" t="s">
        <v>1664</v>
      </c>
      <c r="C163" s="129" t="s">
        <v>1627</v>
      </c>
      <c r="D163" s="386">
        <v>27416</v>
      </c>
      <c r="E163" s="129">
        <v>66774555</v>
      </c>
      <c r="F163" s="392"/>
      <c r="G163" s="387">
        <v>20000000</v>
      </c>
      <c r="H163" s="380"/>
      <c r="I163" s="197">
        <v>158</v>
      </c>
    </row>
    <row r="164" spans="1:9" x14ac:dyDescent="0.2">
      <c r="A164" s="129" t="s">
        <v>1351</v>
      </c>
      <c r="B164" s="129" t="s">
        <v>1768</v>
      </c>
      <c r="C164" s="129" t="s">
        <v>1638</v>
      </c>
      <c r="D164" s="386">
        <v>28806</v>
      </c>
      <c r="E164" s="129">
        <v>29658495</v>
      </c>
      <c r="F164" s="392"/>
      <c r="G164" s="387">
        <v>20000000</v>
      </c>
      <c r="H164" s="380"/>
      <c r="I164" s="197">
        <v>159</v>
      </c>
    </row>
    <row r="165" spans="1:9" x14ac:dyDescent="0.2">
      <c r="A165" s="129" t="s">
        <v>1352</v>
      </c>
      <c r="B165" s="129" t="s">
        <v>1769</v>
      </c>
      <c r="C165" s="129" t="s">
        <v>1592</v>
      </c>
      <c r="D165" s="386">
        <v>29944</v>
      </c>
      <c r="E165" s="129">
        <v>29674759</v>
      </c>
      <c r="F165" s="392"/>
      <c r="G165" s="387">
        <v>20000000</v>
      </c>
      <c r="H165" s="380"/>
      <c r="I165" s="197">
        <v>160</v>
      </c>
    </row>
    <row r="166" spans="1:9" x14ac:dyDescent="0.2">
      <c r="A166" s="129" t="s">
        <v>1224</v>
      </c>
      <c r="B166" s="129" t="s">
        <v>1770</v>
      </c>
      <c r="C166" s="129" t="s">
        <v>1584</v>
      </c>
      <c r="D166" s="386">
        <v>28098</v>
      </c>
      <c r="E166" s="129">
        <v>29662642</v>
      </c>
      <c r="F166" s="392"/>
      <c r="G166" s="387">
        <v>20000000</v>
      </c>
      <c r="H166" s="380"/>
      <c r="I166" s="197">
        <v>161</v>
      </c>
    </row>
    <row r="167" spans="1:9" x14ac:dyDescent="0.2">
      <c r="A167" s="129" t="s">
        <v>1353</v>
      </c>
      <c r="B167" s="129" t="s">
        <v>1771</v>
      </c>
      <c r="C167" s="129" t="s">
        <v>1772</v>
      </c>
      <c r="D167" s="386">
        <v>22107</v>
      </c>
      <c r="E167" s="129">
        <v>16265340</v>
      </c>
      <c r="F167" s="392"/>
      <c r="G167" s="387">
        <v>20000000</v>
      </c>
      <c r="H167" s="380"/>
      <c r="I167" s="197">
        <v>162</v>
      </c>
    </row>
    <row r="168" spans="1:9" x14ac:dyDescent="0.2">
      <c r="A168" s="129" t="s">
        <v>1354</v>
      </c>
      <c r="B168" s="129" t="s">
        <v>1773</v>
      </c>
      <c r="C168" s="129" t="s">
        <v>1646</v>
      </c>
      <c r="D168" s="386">
        <v>24546</v>
      </c>
      <c r="E168" s="129">
        <v>31174246</v>
      </c>
      <c r="F168" s="392"/>
      <c r="G168" s="387">
        <v>20000000</v>
      </c>
      <c r="H168" s="380"/>
      <c r="I168" s="197">
        <v>163</v>
      </c>
    </row>
    <row r="169" spans="1:9" x14ac:dyDescent="0.2">
      <c r="A169" s="129" t="s">
        <v>1274</v>
      </c>
      <c r="B169" s="129" t="s">
        <v>1774</v>
      </c>
      <c r="C169" s="129" t="s">
        <v>1761</v>
      </c>
      <c r="D169" s="386">
        <v>26103</v>
      </c>
      <c r="E169" s="129">
        <v>66763547</v>
      </c>
      <c r="F169" s="392"/>
      <c r="G169" s="387">
        <v>20000000</v>
      </c>
      <c r="H169" s="380"/>
      <c r="I169" s="197">
        <v>164</v>
      </c>
    </row>
    <row r="170" spans="1:9" x14ac:dyDescent="0.2">
      <c r="A170" s="129" t="s">
        <v>1355</v>
      </c>
      <c r="B170" s="129" t="s">
        <v>1637</v>
      </c>
      <c r="C170" s="129" t="s">
        <v>1611</v>
      </c>
      <c r="D170" s="386">
        <v>28102</v>
      </c>
      <c r="E170" s="129">
        <v>66780644</v>
      </c>
      <c r="F170" s="392"/>
      <c r="G170" s="387">
        <v>20000000</v>
      </c>
      <c r="H170" s="380"/>
      <c r="I170" s="197">
        <v>165</v>
      </c>
    </row>
    <row r="171" spans="1:9" x14ac:dyDescent="0.2">
      <c r="A171" s="129" t="s">
        <v>1356</v>
      </c>
      <c r="B171" s="129" t="s">
        <v>1775</v>
      </c>
      <c r="C171" s="129" t="s">
        <v>1776</v>
      </c>
      <c r="D171" s="386">
        <v>28544</v>
      </c>
      <c r="E171" s="129">
        <v>66784622</v>
      </c>
      <c r="F171" s="392"/>
      <c r="G171" s="387">
        <v>20000000</v>
      </c>
      <c r="H171" s="380"/>
      <c r="I171" s="197">
        <v>166</v>
      </c>
    </row>
    <row r="172" spans="1:9" x14ac:dyDescent="0.2">
      <c r="A172" s="129" t="s">
        <v>1357</v>
      </c>
      <c r="B172" s="129" t="s">
        <v>1699</v>
      </c>
      <c r="C172" s="129" t="s">
        <v>1757</v>
      </c>
      <c r="D172" s="386">
        <v>27260</v>
      </c>
      <c r="E172" s="129">
        <v>66723838</v>
      </c>
      <c r="F172" s="392"/>
      <c r="G172" s="387">
        <v>20000000</v>
      </c>
      <c r="H172" s="380"/>
      <c r="I172" s="197">
        <v>167</v>
      </c>
    </row>
    <row r="173" spans="1:9" x14ac:dyDescent="0.2">
      <c r="A173" s="129" t="s">
        <v>1358</v>
      </c>
      <c r="B173" s="129" t="s">
        <v>1581</v>
      </c>
      <c r="C173" s="129" t="s">
        <v>1777</v>
      </c>
      <c r="D173" s="386">
        <v>23241</v>
      </c>
      <c r="E173" s="129">
        <v>16271897</v>
      </c>
      <c r="F173" s="392"/>
      <c r="G173" s="387">
        <v>20000000</v>
      </c>
      <c r="H173" s="380"/>
      <c r="I173" s="197">
        <v>168</v>
      </c>
    </row>
    <row r="174" spans="1:9" x14ac:dyDescent="0.2">
      <c r="A174" s="129" t="s">
        <v>1359</v>
      </c>
      <c r="B174" s="129" t="s">
        <v>1716</v>
      </c>
      <c r="C174" s="129" t="s">
        <v>1665</v>
      </c>
      <c r="D174" s="386">
        <v>27304</v>
      </c>
      <c r="E174" s="129">
        <v>66778734</v>
      </c>
      <c r="F174" s="392"/>
      <c r="G174" s="387">
        <v>20000000</v>
      </c>
      <c r="H174" s="380"/>
      <c r="I174" s="197">
        <v>169</v>
      </c>
    </row>
    <row r="175" spans="1:9" x14ac:dyDescent="0.2">
      <c r="A175" s="129" t="s">
        <v>1310</v>
      </c>
      <c r="B175" s="129" t="s">
        <v>1583</v>
      </c>
      <c r="C175" s="129" t="s">
        <v>1778</v>
      </c>
      <c r="D175" s="386">
        <v>27030</v>
      </c>
      <c r="E175" s="129">
        <v>94318296</v>
      </c>
      <c r="F175" s="392"/>
      <c r="G175" s="387">
        <v>20000000</v>
      </c>
      <c r="H175" s="380"/>
      <c r="I175" s="197">
        <v>170</v>
      </c>
    </row>
    <row r="176" spans="1:9" x14ac:dyDescent="0.2">
      <c r="A176" s="129" t="s">
        <v>1360</v>
      </c>
      <c r="B176" s="129" t="s">
        <v>1750</v>
      </c>
      <c r="C176" s="129" t="s">
        <v>1779</v>
      </c>
      <c r="D176" s="386">
        <v>22799</v>
      </c>
      <c r="E176" s="129">
        <v>71932705</v>
      </c>
      <c r="F176" s="392"/>
      <c r="G176" s="387">
        <v>20000000</v>
      </c>
      <c r="H176" s="380"/>
      <c r="I176" s="197">
        <v>171</v>
      </c>
    </row>
    <row r="177" spans="1:9" x14ac:dyDescent="0.2">
      <c r="A177" s="129" t="s">
        <v>1310</v>
      </c>
      <c r="B177" s="129" t="s">
        <v>1606</v>
      </c>
      <c r="C177" s="129" t="s">
        <v>1780</v>
      </c>
      <c r="D177" s="386">
        <v>27558</v>
      </c>
      <c r="E177" s="129">
        <v>94322654</v>
      </c>
      <c r="F177" s="392"/>
      <c r="G177" s="387">
        <v>20000000</v>
      </c>
      <c r="H177" s="380"/>
      <c r="I177" s="197">
        <v>172</v>
      </c>
    </row>
    <row r="178" spans="1:9" x14ac:dyDescent="0.2">
      <c r="A178" s="129" t="s">
        <v>1361</v>
      </c>
      <c r="B178" s="129" t="s">
        <v>1695</v>
      </c>
      <c r="C178" s="129" t="s">
        <v>1781</v>
      </c>
      <c r="D178" s="386">
        <v>24112</v>
      </c>
      <c r="E178" s="129">
        <v>31169860</v>
      </c>
      <c r="F178" s="392"/>
      <c r="G178" s="387">
        <v>20000000</v>
      </c>
      <c r="H178" s="380"/>
      <c r="I178" s="197">
        <v>173</v>
      </c>
    </row>
    <row r="179" spans="1:9" x14ac:dyDescent="0.2">
      <c r="A179" s="129" t="s">
        <v>1362</v>
      </c>
      <c r="B179" s="129" t="s">
        <v>1782</v>
      </c>
      <c r="C179" s="129" t="s">
        <v>1721</v>
      </c>
      <c r="D179" s="386">
        <v>20146</v>
      </c>
      <c r="E179" s="129">
        <v>16256066</v>
      </c>
      <c r="F179" s="392"/>
      <c r="G179" s="387">
        <v>20000000</v>
      </c>
      <c r="H179" s="380"/>
      <c r="I179" s="197">
        <v>174</v>
      </c>
    </row>
    <row r="180" spans="1:9" x14ac:dyDescent="0.2">
      <c r="A180" s="129" t="s">
        <v>1363</v>
      </c>
      <c r="B180" s="129" t="s">
        <v>1769</v>
      </c>
      <c r="C180" s="129" t="s">
        <v>1650</v>
      </c>
      <c r="D180" s="386">
        <v>26441</v>
      </c>
      <c r="E180" s="129">
        <v>94316442</v>
      </c>
      <c r="F180" s="392"/>
      <c r="G180" s="387">
        <v>20000000</v>
      </c>
      <c r="H180" s="380"/>
      <c r="I180" s="197">
        <v>175</v>
      </c>
    </row>
    <row r="181" spans="1:9" x14ac:dyDescent="0.2">
      <c r="A181" s="129" t="s">
        <v>1364</v>
      </c>
      <c r="B181" s="129" t="s">
        <v>1568</v>
      </c>
      <c r="C181" s="129" t="s">
        <v>1783</v>
      </c>
      <c r="D181" s="386">
        <v>21870</v>
      </c>
      <c r="E181" s="129">
        <v>31153361</v>
      </c>
      <c r="F181" s="392"/>
      <c r="G181" s="387">
        <v>20000000</v>
      </c>
      <c r="H181" s="380"/>
      <c r="I181" s="197">
        <v>176</v>
      </c>
    </row>
    <row r="182" spans="1:9" x14ac:dyDescent="0.2">
      <c r="A182" s="129" t="s">
        <v>1365</v>
      </c>
      <c r="B182" s="129" t="s">
        <v>1598</v>
      </c>
      <c r="C182" s="129" t="s">
        <v>1784</v>
      </c>
      <c r="D182" s="386">
        <v>21656</v>
      </c>
      <c r="E182" s="129">
        <v>31154453</v>
      </c>
      <c r="F182" s="392"/>
      <c r="G182" s="387">
        <v>20000000</v>
      </c>
      <c r="H182" s="380"/>
      <c r="I182" s="197">
        <v>177</v>
      </c>
    </row>
    <row r="183" spans="1:9" x14ac:dyDescent="0.2">
      <c r="A183" s="129" t="s">
        <v>1366</v>
      </c>
      <c r="B183" s="129" t="s">
        <v>1785</v>
      </c>
      <c r="C183" s="129" t="s">
        <v>1786</v>
      </c>
      <c r="D183" s="386">
        <v>23508</v>
      </c>
      <c r="E183" s="129">
        <v>16274456</v>
      </c>
      <c r="F183" s="392"/>
      <c r="G183" s="387">
        <v>20000000</v>
      </c>
      <c r="H183" s="380"/>
      <c r="I183" s="197">
        <v>178</v>
      </c>
    </row>
    <row r="184" spans="1:9" x14ac:dyDescent="0.2">
      <c r="A184" s="129" t="s">
        <v>1367</v>
      </c>
      <c r="B184" s="129" t="s">
        <v>1773</v>
      </c>
      <c r="C184" s="129" t="s">
        <v>1646</v>
      </c>
      <c r="D184" s="386">
        <v>21832</v>
      </c>
      <c r="E184" s="129">
        <v>16261153</v>
      </c>
      <c r="F184" s="392"/>
      <c r="G184" s="387">
        <v>20000000</v>
      </c>
      <c r="H184" s="380"/>
      <c r="I184" s="197">
        <v>179</v>
      </c>
    </row>
    <row r="185" spans="1:9" x14ac:dyDescent="0.2">
      <c r="A185" s="129" t="s">
        <v>1368</v>
      </c>
      <c r="B185" s="129" t="s">
        <v>1581</v>
      </c>
      <c r="C185" s="129" t="s">
        <v>1625</v>
      </c>
      <c r="D185" s="386">
        <v>25193</v>
      </c>
      <c r="E185" s="129">
        <v>31178792</v>
      </c>
      <c r="F185" s="392"/>
      <c r="G185" s="387">
        <v>20000000</v>
      </c>
      <c r="H185" s="380"/>
      <c r="I185" s="197">
        <v>180</v>
      </c>
    </row>
    <row r="186" spans="1:9" x14ac:dyDescent="0.2">
      <c r="A186" s="129" t="s">
        <v>1369</v>
      </c>
      <c r="B186" s="129" t="s">
        <v>1601</v>
      </c>
      <c r="C186" s="129" t="s">
        <v>1660</v>
      </c>
      <c r="D186" s="386">
        <v>23928</v>
      </c>
      <c r="E186" s="129">
        <v>31168703</v>
      </c>
      <c r="F186" s="392"/>
      <c r="G186" s="387">
        <v>20000000</v>
      </c>
      <c r="H186" s="380"/>
      <c r="I186" s="197">
        <v>181</v>
      </c>
    </row>
    <row r="187" spans="1:9" x14ac:dyDescent="0.2">
      <c r="A187" s="129" t="s">
        <v>1370</v>
      </c>
      <c r="B187" s="129" t="s">
        <v>1617</v>
      </c>
      <c r="C187" s="129" t="s">
        <v>1787</v>
      </c>
      <c r="D187" s="386">
        <v>20165</v>
      </c>
      <c r="E187" s="129">
        <v>31145117</v>
      </c>
      <c r="F187" s="392"/>
      <c r="G187" s="387">
        <v>20000000</v>
      </c>
      <c r="H187" s="380"/>
      <c r="I187" s="197">
        <v>182</v>
      </c>
    </row>
    <row r="188" spans="1:9" x14ac:dyDescent="0.2">
      <c r="A188" s="129" t="s">
        <v>1371</v>
      </c>
      <c r="B188" s="129" t="s">
        <v>1585</v>
      </c>
      <c r="C188" s="129" t="s">
        <v>1788</v>
      </c>
      <c r="D188" s="386">
        <v>29484</v>
      </c>
      <c r="E188" s="129">
        <v>6390351</v>
      </c>
      <c r="F188" s="392"/>
      <c r="G188" s="387">
        <v>20000000</v>
      </c>
      <c r="H188" s="380"/>
      <c r="I188" s="197">
        <v>183</v>
      </c>
    </row>
    <row r="189" spans="1:9" x14ac:dyDescent="0.2">
      <c r="A189" s="129" t="s">
        <v>1372</v>
      </c>
      <c r="B189" s="129" t="s">
        <v>1595</v>
      </c>
      <c r="C189" s="129" t="s">
        <v>1789</v>
      </c>
      <c r="D189" s="386">
        <v>20592</v>
      </c>
      <c r="E189" s="129">
        <v>16254335</v>
      </c>
      <c r="F189" s="392"/>
      <c r="G189" s="387">
        <v>20000000</v>
      </c>
      <c r="H189" s="380"/>
      <c r="I189" s="197">
        <v>184</v>
      </c>
    </row>
    <row r="190" spans="1:9" x14ac:dyDescent="0.2">
      <c r="A190" s="129" t="s">
        <v>1373</v>
      </c>
      <c r="B190" s="129" t="s">
        <v>1790</v>
      </c>
      <c r="C190" s="129" t="s">
        <v>1598</v>
      </c>
      <c r="D190" s="386">
        <v>26460</v>
      </c>
      <c r="E190" s="129">
        <v>66765504</v>
      </c>
      <c r="F190" s="392"/>
      <c r="G190" s="387">
        <v>20000000</v>
      </c>
      <c r="H190" s="380"/>
      <c r="I190" s="197">
        <v>185</v>
      </c>
    </row>
    <row r="191" spans="1:9" x14ac:dyDescent="0.2">
      <c r="A191" s="129" t="s">
        <v>1374</v>
      </c>
      <c r="B191" s="129" t="s">
        <v>1737</v>
      </c>
      <c r="C191" s="129" t="s">
        <v>1764</v>
      </c>
      <c r="D191" s="386">
        <v>31331</v>
      </c>
      <c r="E191" s="129">
        <v>29685638</v>
      </c>
      <c r="F191" s="392"/>
      <c r="G191" s="387">
        <v>20000000</v>
      </c>
      <c r="H191" s="380"/>
      <c r="I191" s="197">
        <v>186</v>
      </c>
    </row>
    <row r="192" spans="1:9" x14ac:dyDescent="0.2">
      <c r="A192" s="129" t="s">
        <v>1213</v>
      </c>
      <c r="B192" s="129" t="s">
        <v>1791</v>
      </c>
      <c r="C192" s="129" t="s">
        <v>1792</v>
      </c>
      <c r="D192" s="386">
        <v>20361</v>
      </c>
      <c r="E192" s="129">
        <v>16253121</v>
      </c>
      <c r="F192" s="392"/>
      <c r="G192" s="387">
        <v>20000000</v>
      </c>
      <c r="H192" s="380"/>
      <c r="I192" s="197">
        <v>187</v>
      </c>
    </row>
    <row r="193" spans="1:9" x14ac:dyDescent="0.2">
      <c r="A193" s="129" t="s">
        <v>1375</v>
      </c>
      <c r="B193" s="129" t="s">
        <v>1713</v>
      </c>
      <c r="C193" s="129" t="s">
        <v>1753</v>
      </c>
      <c r="D193" s="386">
        <v>28787</v>
      </c>
      <c r="E193" s="129">
        <v>29659805</v>
      </c>
      <c r="F193" s="392"/>
      <c r="G193" s="387">
        <v>20000000</v>
      </c>
      <c r="H193" s="380"/>
      <c r="I193" s="197">
        <v>188</v>
      </c>
    </row>
    <row r="194" spans="1:9" x14ac:dyDescent="0.2">
      <c r="A194" s="129" t="s">
        <v>1376</v>
      </c>
      <c r="B194" s="129" t="s">
        <v>1596</v>
      </c>
      <c r="C194" s="129" t="s">
        <v>1793</v>
      </c>
      <c r="D194" s="386">
        <v>21677</v>
      </c>
      <c r="E194" s="129">
        <v>6388049</v>
      </c>
      <c r="F194" s="392"/>
      <c r="G194" s="387">
        <v>20000000</v>
      </c>
      <c r="H194" s="380"/>
      <c r="I194" s="197">
        <v>189</v>
      </c>
    </row>
    <row r="195" spans="1:9" x14ac:dyDescent="0.2">
      <c r="A195" s="129" t="s">
        <v>1377</v>
      </c>
      <c r="B195" s="129" t="s">
        <v>1676</v>
      </c>
      <c r="C195" s="129" t="s">
        <v>1794</v>
      </c>
      <c r="D195" s="386">
        <v>22486</v>
      </c>
      <c r="E195" s="129">
        <v>16265864</v>
      </c>
      <c r="F195" s="392"/>
      <c r="G195" s="387">
        <v>20000000</v>
      </c>
      <c r="H195" s="380"/>
      <c r="I195" s="197">
        <v>190</v>
      </c>
    </row>
    <row r="196" spans="1:9" x14ac:dyDescent="0.2">
      <c r="A196" s="129" t="s">
        <v>1378</v>
      </c>
      <c r="B196" s="129" t="s">
        <v>1606</v>
      </c>
      <c r="C196" s="129" t="s">
        <v>1795</v>
      </c>
      <c r="D196" s="386">
        <v>24782</v>
      </c>
      <c r="E196" s="129">
        <v>16280962</v>
      </c>
      <c r="F196" s="392"/>
      <c r="G196" s="387">
        <v>20000000</v>
      </c>
      <c r="H196" s="380"/>
      <c r="I196" s="197">
        <v>191</v>
      </c>
    </row>
    <row r="197" spans="1:9" x14ac:dyDescent="0.2">
      <c r="A197" s="129" t="s">
        <v>1379</v>
      </c>
      <c r="B197" s="129" t="s">
        <v>1650</v>
      </c>
      <c r="C197" s="129" t="s">
        <v>1796</v>
      </c>
      <c r="D197" s="386">
        <v>25839</v>
      </c>
      <c r="E197" s="129">
        <v>94311324</v>
      </c>
      <c r="F197" s="392"/>
      <c r="G197" s="387">
        <v>20000000</v>
      </c>
      <c r="H197" s="380"/>
      <c r="I197" s="197">
        <v>192</v>
      </c>
    </row>
    <row r="198" spans="1:9" x14ac:dyDescent="0.2">
      <c r="A198" s="129" t="s">
        <v>1380</v>
      </c>
      <c r="B198" s="129" t="s">
        <v>1606</v>
      </c>
      <c r="C198" s="129"/>
      <c r="D198" s="386">
        <v>24383</v>
      </c>
      <c r="E198" s="129">
        <v>66758252</v>
      </c>
      <c r="F198" s="392"/>
      <c r="G198" s="387">
        <v>20000000</v>
      </c>
      <c r="H198" s="380"/>
      <c r="I198" s="197">
        <v>193</v>
      </c>
    </row>
    <row r="199" spans="1:9" x14ac:dyDescent="0.2">
      <c r="A199" s="129" t="s">
        <v>1297</v>
      </c>
      <c r="B199" s="129" t="s">
        <v>1584</v>
      </c>
      <c r="C199" s="129" t="s">
        <v>1790</v>
      </c>
      <c r="D199" s="386">
        <v>24622</v>
      </c>
      <c r="E199" s="129">
        <v>16280586</v>
      </c>
      <c r="F199" s="392"/>
      <c r="G199" s="387">
        <v>20000000</v>
      </c>
      <c r="H199" s="380"/>
      <c r="I199" s="197">
        <v>194</v>
      </c>
    </row>
    <row r="200" spans="1:9" x14ac:dyDescent="0.2">
      <c r="A200" s="129" t="s">
        <v>1375</v>
      </c>
      <c r="B200" s="129" t="s">
        <v>1717</v>
      </c>
      <c r="C200" s="129" t="s">
        <v>1613</v>
      </c>
      <c r="D200" s="386">
        <v>30634</v>
      </c>
      <c r="E200" s="129">
        <v>31656481</v>
      </c>
      <c r="F200" s="392"/>
      <c r="G200" s="387">
        <v>20000000</v>
      </c>
      <c r="H200" s="380"/>
      <c r="I200" s="197">
        <v>195</v>
      </c>
    </row>
    <row r="201" spans="1:9" x14ac:dyDescent="0.2">
      <c r="A201" s="129" t="s">
        <v>1377</v>
      </c>
      <c r="B201" s="129" t="s">
        <v>1633</v>
      </c>
      <c r="C201" s="129"/>
      <c r="D201" s="386">
        <v>19949</v>
      </c>
      <c r="E201" s="129">
        <v>16253414</v>
      </c>
      <c r="F201" s="392"/>
      <c r="G201" s="387">
        <v>20000000</v>
      </c>
      <c r="H201" s="380"/>
      <c r="I201" s="197">
        <v>196</v>
      </c>
    </row>
    <row r="202" spans="1:9" x14ac:dyDescent="0.2">
      <c r="A202" s="129" t="s">
        <v>1381</v>
      </c>
      <c r="B202" s="129" t="s">
        <v>1797</v>
      </c>
      <c r="C202" s="129" t="s">
        <v>1720</v>
      </c>
      <c r="D202" s="386">
        <v>27463</v>
      </c>
      <c r="E202" s="129">
        <v>94321894</v>
      </c>
      <c r="F202" s="392"/>
      <c r="G202" s="387">
        <v>20000000</v>
      </c>
      <c r="H202" s="380"/>
      <c r="I202" s="197">
        <v>197</v>
      </c>
    </row>
    <row r="203" spans="1:9" x14ac:dyDescent="0.2">
      <c r="A203" s="129" t="s">
        <v>1382</v>
      </c>
      <c r="B203" s="129" t="s">
        <v>1578</v>
      </c>
      <c r="C203" s="129" t="s">
        <v>1798</v>
      </c>
      <c r="D203" s="386">
        <v>28939</v>
      </c>
      <c r="E203" s="129">
        <v>6384136</v>
      </c>
      <c r="F203" s="392"/>
      <c r="G203" s="387">
        <v>20000000</v>
      </c>
      <c r="H203" s="380"/>
      <c r="I203" s="197">
        <v>198</v>
      </c>
    </row>
    <row r="204" spans="1:9" x14ac:dyDescent="0.2">
      <c r="A204" s="129" t="s">
        <v>1383</v>
      </c>
      <c r="B204" s="129" t="s">
        <v>1799</v>
      </c>
      <c r="C204" s="129" t="s">
        <v>1716</v>
      </c>
      <c r="D204" s="386">
        <v>27067</v>
      </c>
      <c r="E204" s="129">
        <v>94320168</v>
      </c>
      <c r="F204" s="392"/>
      <c r="G204" s="387">
        <v>20000000</v>
      </c>
      <c r="H204" s="380"/>
      <c r="I204" s="197">
        <v>199</v>
      </c>
    </row>
    <row r="205" spans="1:9" x14ac:dyDescent="0.2">
      <c r="A205" s="129" t="s">
        <v>1384</v>
      </c>
      <c r="B205" s="129" t="s">
        <v>1800</v>
      </c>
      <c r="C205" s="129" t="s">
        <v>1801</v>
      </c>
      <c r="D205" s="386">
        <v>27514</v>
      </c>
      <c r="E205" s="129">
        <v>16986075</v>
      </c>
      <c r="F205" s="392"/>
      <c r="G205" s="387">
        <v>20000000</v>
      </c>
      <c r="H205" s="380"/>
      <c r="I205" s="197">
        <v>200</v>
      </c>
    </row>
    <row r="206" spans="1:9" x14ac:dyDescent="0.2">
      <c r="A206" s="129" t="s">
        <v>1351</v>
      </c>
      <c r="B206" s="129" t="s">
        <v>1717</v>
      </c>
      <c r="C206" s="129" t="s">
        <v>1802</v>
      </c>
      <c r="D206" s="386">
        <v>29020</v>
      </c>
      <c r="E206" s="129">
        <v>29661670</v>
      </c>
      <c r="F206" s="392"/>
      <c r="G206" s="387">
        <v>20000000</v>
      </c>
      <c r="H206" s="380"/>
      <c r="I206" s="197">
        <v>201</v>
      </c>
    </row>
    <row r="207" spans="1:9" x14ac:dyDescent="0.2">
      <c r="A207" s="129" t="s">
        <v>1385</v>
      </c>
      <c r="B207" s="129" t="s">
        <v>1772</v>
      </c>
      <c r="C207" s="129" t="s">
        <v>1592</v>
      </c>
      <c r="D207" s="386">
        <v>28175</v>
      </c>
      <c r="E207" s="129">
        <v>94327485</v>
      </c>
      <c r="F207" s="392"/>
      <c r="G207" s="387">
        <v>20000000</v>
      </c>
      <c r="H207" s="380"/>
      <c r="I207" s="197">
        <v>202</v>
      </c>
    </row>
    <row r="208" spans="1:9" x14ac:dyDescent="0.2">
      <c r="A208" s="129" t="s">
        <v>1225</v>
      </c>
      <c r="B208" s="129" t="s">
        <v>1803</v>
      </c>
      <c r="C208" s="129" t="s">
        <v>1783</v>
      </c>
      <c r="D208" s="386">
        <v>23766</v>
      </c>
      <c r="E208" s="129">
        <v>31176706</v>
      </c>
      <c r="F208" s="392"/>
      <c r="G208" s="387">
        <v>20000000</v>
      </c>
      <c r="H208" s="380"/>
      <c r="I208" s="197">
        <v>203</v>
      </c>
    </row>
    <row r="209" spans="1:9" x14ac:dyDescent="0.2">
      <c r="A209" s="129" t="s">
        <v>1386</v>
      </c>
      <c r="B209" s="129" t="s">
        <v>1598</v>
      </c>
      <c r="C209" s="129" t="s">
        <v>1675</v>
      </c>
      <c r="D209" s="386">
        <v>31910</v>
      </c>
      <c r="E209" s="389">
        <v>1113626813</v>
      </c>
      <c r="F209" s="392"/>
      <c r="G209" s="387">
        <v>20000000</v>
      </c>
      <c r="H209" s="380"/>
      <c r="I209" s="197">
        <v>204</v>
      </c>
    </row>
    <row r="210" spans="1:9" x14ac:dyDescent="0.2">
      <c r="A210" s="129" t="s">
        <v>1387</v>
      </c>
      <c r="B210" s="129" t="s">
        <v>1804</v>
      </c>
      <c r="C210" s="129" t="s">
        <v>1805</v>
      </c>
      <c r="D210" s="386">
        <v>25025</v>
      </c>
      <c r="E210" s="129">
        <v>31176584</v>
      </c>
      <c r="F210" s="392"/>
      <c r="G210" s="387">
        <v>20000000</v>
      </c>
      <c r="H210" s="380"/>
      <c r="I210" s="197">
        <v>205</v>
      </c>
    </row>
    <row r="211" spans="1:9" x14ac:dyDescent="0.2">
      <c r="A211" s="129" t="s">
        <v>1388</v>
      </c>
      <c r="B211" s="129" t="s">
        <v>1806</v>
      </c>
      <c r="C211" s="129" t="s">
        <v>1571</v>
      </c>
      <c r="D211" s="386">
        <v>22775</v>
      </c>
      <c r="E211" s="129">
        <v>16268666</v>
      </c>
      <c r="F211" s="392"/>
      <c r="G211" s="387">
        <v>20000000</v>
      </c>
      <c r="H211" s="380"/>
      <c r="I211" s="197">
        <v>206</v>
      </c>
    </row>
    <row r="212" spans="1:9" x14ac:dyDescent="0.2">
      <c r="A212" s="129" t="s">
        <v>1232</v>
      </c>
      <c r="B212" s="129" t="s">
        <v>1807</v>
      </c>
      <c r="C212" s="129" t="s">
        <v>1808</v>
      </c>
      <c r="D212" s="386">
        <v>21301</v>
      </c>
      <c r="E212" s="129">
        <v>16256126</v>
      </c>
      <c r="F212" s="392"/>
      <c r="G212" s="387">
        <v>20000000</v>
      </c>
      <c r="H212" s="380"/>
      <c r="I212" s="197">
        <v>207</v>
      </c>
    </row>
    <row r="213" spans="1:9" x14ac:dyDescent="0.2">
      <c r="A213" s="129" t="s">
        <v>1389</v>
      </c>
      <c r="B213" s="129" t="s">
        <v>1730</v>
      </c>
      <c r="C213" s="129" t="s">
        <v>1756</v>
      </c>
      <c r="D213" s="386">
        <v>26515</v>
      </c>
      <c r="E213" s="129">
        <v>94314595</v>
      </c>
      <c r="F213" s="392"/>
      <c r="G213" s="387">
        <v>20000000</v>
      </c>
      <c r="H213" s="380"/>
      <c r="I213" s="197">
        <v>208</v>
      </c>
    </row>
    <row r="214" spans="1:9" x14ac:dyDescent="0.2">
      <c r="A214" s="129" t="s">
        <v>1390</v>
      </c>
      <c r="B214" s="129" t="s">
        <v>1581</v>
      </c>
      <c r="C214" s="129" t="s">
        <v>1652</v>
      </c>
      <c r="D214" s="386">
        <v>22605</v>
      </c>
      <c r="E214" s="129">
        <v>16266629</v>
      </c>
      <c r="F214" s="392"/>
      <c r="G214" s="387">
        <v>20000000</v>
      </c>
      <c r="H214" s="380"/>
      <c r="I214" s="197">
        <v>209</v>
      </c>
    </row>
    <row r="215" spans="1:9" x14ac:dyDescent="0.2">
      <c r="A215" s="129" t="s">
        <v>1391</v>
      </c>
      <c r="B215" s="129" t="s">
        <v>1809</v>
      </c>
      <c r="C215" s="129" t="s">
        <v>1604</v>
      </c>
      <c r="D215" s="386">
        <v>22835</v>
      </c>
      <c r="E215" s="129">
        <v>31161629</v>
      </c>
      <c r="F215" s="392"/>
      <c r="G215" s="387">
        <v>20000000</v>
      </c>
      <c r="H215" s="380"/>
      <c r="I215" s="197">
        <v>210</v>
      </c>
    </row>
    <row r="216" spans="1:9" x14ac:dyDescent="0.2">
      <c r="A216" s="129" t="s">
        <v>1392</v>
      </c>
      <c r="B216" s="129" t="s">
        <v>1762</v>
      </c>
      <c r="C216" s="129" t="s">
        <v>1592</v>
      </c>
      <c r="D216" s="386">
        <v>22051</v>
      </c>
      <c r="E216" s="129">
        <v>16264891</v>
      </c>
      <c r="F216" s="392"/>
      <c r="G216" s="387">
        <v>20000000</v>
      </c>
      <c r="H216" s="380"/>
      <c r="I216" s="197">
        <v>211</v>
      </c>
    </row>
    <row r="217" spans="1:9" x14ac:dyDescent="0.2">
      <c r="A217" s="129" t="s">
        <v>1393</v>
      </c>
      <c r="B217" s="129" t="s">
        <v>1645</v>
      </c>
      <c r="C217" s="129" t="s">
        <v>1810</v>
      </c>
      <c r="D217" s="386">
        <v>24452</v>
      </c>
      <c r="E217" s="129">
        <v>16278573</v>
      </c>
      <c r="F217" s="392"/>
      <c r="G217" s="387">
        <v>20000000</v>
      </c>
      <c r="H217" s="380"/>
      <c r="I217" s="197">
        <v>212</v>
      </c>
    </row>
    <row r="218" spans="1:9" x14ac:dyDescent="0.2">
      <c r="A218" s="129" t="s">
        <v>1381</v>
      </c>
      <c r="B218" s="129" t="s">
        <v>1716</v>
      </c>
      <c r="C218" s="129" t="s">
        <v>1811</v>
      </c>
      <c r="D218" s="386">
        <v>26690</v>
      </c>
      <c r="E218" s="129">
        <v>94316477</v>
      </c>
      <c r="F218" s="392"/>
      <c r="G218" s="387">
        <v>20000000</v>
      </c>
      <c r="H218" s="380"/>
      <c r="I218" s="197">
        <v>213</v>
      </c>
    </row>
    <row r="219" spans="1:9" x14ac:dyDescent="0.2">
      <c r="A219" s="129" t="s">
        <v>1394</v>
      </c>
      <c r="B219" s="129" t="s">
        <v>1812</v>
      </c>
      <c r="C219" s="129" t="s">
        <v>1633</v>
      </c>
      <c r="D219" s="386">
        <v>26337</v>
      </c>
      <c r="E219" s="129">
        <v>66764392</v>
      </c>
      <c r="F219" s="392"/>
      <c r="G219" s="387">
        <v>20000000</v>
      </c>
      <c r="H219" s="380"/>
      <c r="I219" s="197">
        <v>214</v>
      </c>
    </row>
    <row r="220" spans="1:9" x14ac:dyDescent="0.2">
      <c r="A220" s="129" t="s">
        <v>1345</v>
      </c>
      <c r="B220" s="129" t="s">
        <v>1813</v>
      </c>
      <c r="C220" s="129" t="s">
        <v>1613</v>
      </c>
      <c r="D220" s="386">
        <v>27819</v>
      </c>
      <c r="E220" s="129">
        <v>94326082</v>
      </c>
      <c r="F220" s="392"/>
      <c r="G220" s="387">
        <v>20000000</v>
      </c>
      <c r="H220" s="380"/>
      <c r="I220" s="197">
        <v>215</v>
      </c>
    </row>
    <row r="221" spans="1:9" x14ac:dyDescent="0.2">
      <c r="A221" s="129" t="s">
        <v>1297</v>
      </c>
      <c r="B221" s="129" t="s">
        <v>1814</v>
      </c>
      <c r="C221" s="129" t="s">
        <v>1717</v>
      </c>
      <c r="D221" s="386">
        <v>25469</v>
      </c>
      <c r="E221" s="129">
        <v>94306450</v>
      </c>
      <c r="F221" s="392"/>
      <c r="G221" s="387">
        <v>20000000</v>
      </c>
      <c r="H221" s="380"/>
      <c r="I221" s="197">
        <v>216</v>
      </c>
    </row>
    <row r="222" spans="1:9" x14ac:dyDescent="0.2">
      <c r="A222" s="129" t="s">
        <v>1395</v>
      </c>
      <c r="B222" s="129" t="s">
        <v>1717</v>
      </c>
      <c r="C222" s="129" t="s">
        <v>1714</v>
      </c>
      <c r="D222" s="386">
        <v>26061</v>
      </c>
      <c r="E222" s="129">
        <v>66762331</v>
      </c>
      <c r="F222" s="392"/>
      <c r="G222" s="387">
        <v>20000000</v>
      </c>
      <c r="H222" s="380"/>
      <c r="I222" s="197">
        <v>217</v>
      </c>
    </row>
    <row r="223" spans="1:9" x14ac:dyDescent="0.2">
      <c r="A223" s="129" t="s">
        <v>1396</v>
      </c>
      <c r="B223" s="129" t="s">
        <v>1652</v>
      </c>
      <c r="C223" s="129" t="s">
        <v>1579</v>
      </c>
      <c r="D223" s="386">
        <v>23218</v>
      </c>
      <c r="E223" s="129">
        <v>6524796</v>
      </c>
      <c r="F223" s="392"/>
      <c r="G223" s="387">
        <v>20000000</v>
      </c>
      <c r="H223" s="380"/>
      <c r="I223" s="197">
        <v>218</v>
      </c>
    </row>
    <row r="224" spans="1:9" x14ac:dyDescent="0.2">
      <c r="A224" s="129" t="s">
        <v>1397</v>
      </c>
      <c r="B224" s="129" t="s">
        <v>1815</v>
      </c>
      <c r="C224" s="129" t="s">
        <v>1700</v>
      </c>
      <c r="D224" s="386">
        <v>23593</v>
      </c>
      <c r="E224" s="129">
        <v>16272819</v>
      </c>
      <c r="F224" s="392"/>
      <c r="G224" s="387">
        <v>20000000</v>
      </c>
      <c r="H224" s="380"/>
      <c r="I224" s="197">
        <v>219</v>
      </c>
    </row>
    <row r="225" spans="1:9" x14ac:dyDescent="0.2">
      <c r="A225" s="129" t="s">
        <v>1398</v>
      </c>
      <c r="B225" s="129" t="s">
        <v>1575</v>
      </c>
      <c r="C225" s="129" t="s">
        <v>1674</v>
      </c>
      <c r="D225" s="386">
        <v>27034</v>
      </c>
      <c r="E225" s="129">
        <v>66772090</v>
      </c>
      <c r="F225" s="392"/>
      <c r="G225" s="387">
        <v>20000000</v>
      </c>
      <c r="H225" s="380"/>
      <c r="I225" s="197">
        <v>220</v>
      </c>
    </row>
    <row r="226" spans="1:9" x14ac:dyDescent="0.2">
      <c r="A226" s="129" t="s">
        <v>1399</v>
      </c>
      <c r="B226" s="129" t="s">
        <v>1807</v>
      </c>
      <c r="C226" s="129" t="s">
        <v>1598</v>
      </c>
      <c r="D226" s="386">
        <v>30338</v>
      </c>
      <c r="E226" s="129">
        <v>14696314</v>
      </c>
      <c r="F226" s="392"/>
      <c r="G226" s="387">
        <v>20000000</v>
      </c>
      <c r="H226" s="380"/>
      <c r="I226" s="197">
        <v>221</v>
      </c>
    </row>
    <row r="227" spans="1:9" x14ac:dyDescent="0.2">
      <c r="A227" s="129" t="s">
        <v>1400</v>
      </c>
      <c r="B227" s="129" t="s">
        <v>1816</v>
      </c>
      <c r="C227" s="129" t="s">
        <v>1817</v>
      </c>
      <c r="D227" s="386">
        <v>19179</v>
      </c>
      <c r="E227" s="129">
        <v>31141491</v>
      </c>
      <c r="F227" s="392"/>
      <c r="G227" s="387">
        <v>20000000</v>
      </c>
      <c r="H227" s="380"/>
      <c r="I227" s="197">
        <v>222</v>
      </c>
    </row>
    <row r="228" spans="1:9" x14ac:dyDescent="0.2">
      <c r="A228" s="129" t="s">
        <v>1401</v>
      </c>
      <c r="B228" s="129" t="s">
        <v>1818</v>
      </c>
      <c r="C228" s="129" t="s">
        <v>1721</v>
      </c>
      <c r="D228" s="386">
        <v>25411</v>
      </c>
      <c r="E228" s="129">
        <v>31170547</v>
      </c>
      <c r="F228" s="392"/>
      <c r="G228" s="387">
        <v>20000000</v>
      </c>
      <c r="H228" s="380"/>
      <c r="I228" s="197">
        <v>223</v>
      </c>
    </row>
    <row r="229" spans="1:9" x14ac:dyDescent="0.2">
      <c r="A229" s="129" t="s">
        <v>1402</v>
      </c>
      <c r="B229" s="129" t="s">
        <v>1633</v>
      </c>
      <c r="C229" s="129" t="s">
        <v>1687</v>
      </c>
      <c r="D229" s="386">
        <v>19408</v>
      </c>
      <c r="E229" s="129">
        <v>12719755</v>
      </c>
      <c r="F229" s="392"/>
      <c r="G229" s="387">
        <v>20000000</v>
      </c>
      <c r="H229" s="380"/>
      <c r="I229" s="197">
        <v>224</v>
      </c>
    </row>
    <row r="230" spans="1:9" x14ac:dyDescent="0.2">
      <c r="A230" s="129" t="s">
        <v>1403</v>
      </c>
      <c r="B230" s="129" t="s">
        <v>1640</v>
      </c>
      <c r="C230" s="129" t="s">
        <v>1611</v>
      </c>
      <c r="D230" s="386">
        <v>23712</v>
      </c>
      <c r="E230" s="129">
        <v>16273312</v>
      </c>
      <c r="F230" s="392"/>
      <c r="G230" s="387">
        <v>20000000</v>
      </c>
      <c r="H230" s="380"/>
      <c r="I230" s="197">
        <v>225</v>
      </c>
    </row>
    <row r="231" spans="1:9" x14ac:dyDescent="0.2">
      <c r="A231" s="129" t="s">
        <v>1404</v>
      </c>
      <c r="B231" s="129" t="s">
        <v>1613</v>
      </c>
      <c r="C231" s="129" t="s">
        <v>1717</v>
      </c>
      <c r="D231" s="386">
        <v>29654</v>
      </c>
      <c r="E231" s="129">
        <v>6393938</v>
      </c>
      <c r="F231" s="392"/>
      <c r="G231" s="387">
        <v>20000000</v>
      </c>
      <c r="H231" s="380"/>
      <c r="I231" s="197">
        <v>226</v>
      </c>
    </row>
    <row r="232" spans="1:9" x14ac:dyDescent="0.2">
      <c r="A232" s="129" t="s">
        <v>1405</v>
      </c>
      <c r="B232" s="129" t="s">
        <v>1819</v>
      </c>
      <c r="C232" s="129" t="s">
        <v>1808</v>
      </c>
      <c r="D232" s="386">
        <v>26025</v>
      </c>
      <c r="E232" s="129">
        <v>94310485</v>
      </c>
      <c r="F232" s="392"/>
      <c r="G232" s="387">
        <v>20000000</v>
      </c>
      <c r="H232" s="380"/>
      <c r="I232" s="197">
        <v>227</v>
      </c>
    </row>
    <row r="233" spans="1:9" x14ac:dyDescent="0.2">
      <c r="A233" s="129" t="s">
        <v>1406</v>
      </c>
      <c r="B233" s="129" t="s">
        <v>1820</v>
      </c>
      <c r="C233" s="129" t="s">
        <v>1821</v>
      </c>
      <c r="D233" s="386">
        <v>21982</v>
      </c>
      <c r="E233" s="129">
        <v>31160098</v>
      </c>
      <c r="F233" s="392"/>
      <c r="G233" s="387">
        <v>20000000</v>
      </c>
      <c r="H233" s="380"/>
      <c r="I233" s="197">
        <v>228</v>
      </c>
    </row>
    <row r="234" spans="1:9" x14ac:dyDescent="0.2">
      <c r="A234" s="129" t="s">
        <v>1310</v>
      </c>
      <c r="B234" s="129" t="s">
        <v>1822</v>
      </c>
      <c r="C234" s="129" t="s">
        <v>1581</v>
      </c>
      <c r="D234" s="386">
        <v>27193</v>
      </c>
      <c r="E234" s="129">
        <v>94319772</v>
      </c>
      <c r="F234" s="392"/>
      <c r="G234" s="387">
        <v>20000000</v>
      </c>
      <c r="H234" s="380"/>
      <c r="I234" s="197">
        <v>229</v>
      </c>
    </row>
    <row r="235" spans="1:9" x14ac:dyDescent="0.2">
      <c r="A235" s="129" t="s">
        <v>1407</v>
      </c>
      <c r="B235" s="129" t="s">
        <v>1823</v>
      </c>
      <c r="C235" s="129" t="s">
        <v>1824</v>
      </c>
      <c r="D235" s="386">
        <v>31017</v>
      </c>
      <c r="E235" s="129">
        <v>14702509</v>
      </c>
      <c r="F235" s="392"/>
      <c r="G235" s="387">
        <v>20000000</v>
      </c>
      <c r="H235" s="380"/>
      <c r="I235" s="197">
        <v>230</v>
      </c>
    </row>
    <row r="236" spans="1:9" x14ac:dyDescent="0.2">
      <c r="A236" s="129" t="s">
        <v>1377</v>
      </c>
      <c r="B236" s="129" t="s">
        <v>1730</v>
      </c>
      <c r="C236" s="129" t="s">
        <v>1615</v>
      </c>
      <c r="D236" s="386">
        <v>24459</v>
      </c>
      <c r="E236" s="129">
        <v>16279069</v>
      </c>
      <c r="F236" s="392"/>
      <c r="G236" s="387">
        <v>20000000</v>
      </c>
      <c r="H236" s="380"/>
      <c r="I236" s="197">
        <v>231</v>
      </c>
    </row>
    <row r="237" spans="1:9" x14ac:dyDescent="0.2">
      <c r="A237" s="129" t="s">
        <v>1408</v>
      </c>
      <c r="B237" s="129" t="s">
        <v>1718</v>
      </c>
      <c r="C237" s="129" t="s">
        <v>1613</v>
      </c>
      <c r="D237" s="386">
        <v>26396</v>
      </c>
      <c r="E237" s="129">
        <v>94312604</v>
      </c>
      <c r="F237" s="392"/>
      <c r="G237" s="387">
        <v>20000000</v>
      </c>
      <c r="H237" s="380"/>
      <c r="I237" s="197">
        <v>232</v>
      </c>
    </row>
    <row r="238" spans="1:9" x14ac:dyDescent="0.2">
      <c r="A238" s="129" t="s">
        <v>1230</v>
      </c>
      <c r="B238" s="129" t="s">
        <v>1740</v>
      </c>
      <c r="C238" s="129" t="s">
        <v>1641</v>
      </c>
      <c r="D238" s="386">
        <v>21753</v>
      </c>
      <c r="E238" s="129">
        <v>16260907</v>
      </c>
      <c r="F238" s="392"/>
      <c r="G238" s="387">
        <v>20000000</v>
      </c>
      <c r="H238" s="380"/>
      <c r="I238" s="197">
        <v>233</v>
      </c>
    </row>
    <row r="239" spans="1:9" x14ac:dyDescent="0.2">
      <c r="A239" s="129" t="s">
        <v>1409</v>
      </c>
      <c r="B239" s="129" t="s">
        <v>1594</v>
      </c>
      <c r="C239" s="129"/>
      <c r="D239" s="386">
        <v>22299</v>
      </c>
      <c r="E239" s="129">
        <v>31156878</v>
      </c>
      <c r="F239" s="392"/>
      <c r="G239" s="387">
        <v>20000000</v>
      </c>
      <c r="H239" s="380"/>
      <c r="I239" s="197">
        <v>234</v>
      </c>
    </row>
    <row r="240" spans="1:9" x14ac:dyDescent="0.2">
      <c r="A240" s="129" t="s">
        <v>1208</v>
      </c>
      <c r="B240" s="129" t="s">
        <v>1679</v>
      </c>
      <c r="C240" s="129" t="s">
        <v>1783</v>
      </c>
      <c r="D240" s="386">
        <v>22976</v>
      </c>
      <c r="E240" s="129">
        <v>31164077</v>
      </c>
      <c r="F240" s="392"/>
      <c r="G240" s="387">
        <v>20000000</v>
      </c>
      <c r="H240" s="380"/>
      <c r="I240" s="197">
        <v>235</v>
      </c>
    </row>
    <row r="241" spans="1:9" x14ac:dyDescent="0.2">
      <c r="A241" s="129" t="s">
        <v>1410</v>
      </c>
      <c r="B241" s="129" t="s">
        <v>1825</v>
      </c>
      <c r="C241" s="129" t="s">
        <v>1629</v>
      </c>
      <c r="D241" s="386">
        <v>27242</v>
      </c>
      <c r="E241" s="129">
        <v>66772950</v>
      </c>
      <c r="F241" s="392"/>
      <c r="G241" s="387">
        <v>20000000</v>
      </c>
      <c r="H241" s="380"/>
      <c r="I241" s="197">
        <v>236</v>
      </c>
    </row>
    <row r="242" spans="1:9" x14ac:dyDescent="0.2">
      <c r="A242" s="129" t="s">
        <v>1267</v>
      </c>
      <c r="B242" s="129" t="s">
        <v>1826</v>
      </c>
      <c r="C242" s="129"/>
      <c r="D242" s="386">
        <v>21503</v>
      </c>
      <c r="E242" s="129">
        <v>16263483</v>
      </c>
      <c r="F242" s="392"/>
      <c r="G242" s="387">
        <v>20000000</v>
      </c>
      <c r="H242" s="380"/>
      <c r="I242" s="197">
        <v>237</v>
      </c>
    </row>
    <row r="243" spans="1:9" x14ac:dyDescent="0.2">
      <c r="A243" s="129" t="s">
        <v>1411</v>
      </c>
      <c r="B243" s="129" t="s">
        <v>1592</v>
      </c>
      <c r="C243" s="129" t="s">
        <v>1827</v>
      </c>
      <c r="D243" s="386">
        <v>22709</v>
      </c>
      <c r="E243" s="129">
        <v>31161056</v>
      </c>
      <c r="F243" s="392"/>
      <c r="G243" s="387">
        <v>20000000</v>
      </c>
      <c r="H243" s="380"/>
      <c r="I243" s="197">
        <v>238</v>
      </c>
    </row>
    <row r="244" spans="1:9" x14ac:dyDescent="0.2">
      <c r="A244" s="129" t="s">
        <v>1412</v>
      </c>
      <c r="B244" s="129" t="s">
        <v>1677</v>
      </c>
      <c r="C244" s="129" t="s">
        <v>1593</v>
      </c>
      <c r="D244" s="386">
        <v>22624</v>
      </c>
      <c r="E244" s="129">
        <v>16267291</v>
      </c>
      <c r="F244" s="392"/>
      <c r="G244" s="387">
        <v>20000000</v>
      </c>
      <c r="H244" s="380"/>
      <c r="I244" s="197">
        <v>239</v>
      </c>
    </row>
    <row r="245" spans="1:9" x14ac:dyDescent="0.2">
      <c r="A245" s="129" t="s">
        <v>1413</v>
      </c>
      <c r="B245" s="129" t="s">
        <v>1568</v>
      </c>
      <c r="C245" s="129" t="s">
        <v>1828</v>
      </c>
      <c r="D245" s="386">
        <v>24359</v>
      </c>
      <c r="E245" s="129">
        <v>29703120</v>
      </c>
      <c r="F245" s="392"/>
      <c r="G245" s="387">
        <v>20000000</v>
      </c>
      <c r="H245" s="380"/>
      <c r="I245" s="197">
        <v>240</v>
      </c>
    </row>
    <row r="246" spans="1:9" x14ac:dyDescent="0.2">
      <c r="A246" s="129" t="s">
        <v>1414</v>
      </c>
      <c r="B246" s="129" t="s">
        <v>1640</v>
      </c>
      <c r="C246" s="129" t="s">
        <v>1806</v>
      </c>
      <c r="D246" s="386">
        <v>20555</v>
      </c>
      <c r="E246" s="129">
        <v>31149218</v>
      </c>
      <c r="F246" s="392"/>
      <c r="G246" s="387">
        <v>20000000</v>
      </c>
      <c r="H246" s="380"/>
      <c r="I246" s="197">
        <v>241</v>
      </c>
    </row>
    <row r="247" spans="1:9" x14ac:dyDescent="0.2">
      <c r="A247" s="129" t="s">
        <v>1415</v>
      </c>
      <c r="B247" s="129" t="s">
        <v>1829</v>
      </c>
      <c r="C247" s="129" t="s">
        <v>1571</v>
      </c>
      <c r="D247" s="386">
        <v>25480</v>
      </c>
      <c r="E247" s="129">
        <v>66758042</v>
      </c>
      <c r="F247" s="392"/>
      <c r="G247" s="387">
        <v>20000000</v>
      </c>
      <c r="H247" s="380"/>
      <c r="I247" s="197">
        <v>242</v>
      </c>
    </row>
    <row r="248" spans="1:9" x14ac:dyDescent="0.2">
      <c r="A248" s="129" t="s">
        <v>1416</v>
      </c>
      <c r="B248" s="129" t="s">
        <v>1830</v>
      </c>
      <c r="C248" s="129" t="s">
        <v>1831</v>
      </c>
      <c r="D248" s="386">
        <v>27523</v>
      </c>
      <c r="E248" s="129">
        <v>94322489</v>
      </c>
      <c r="F248" s="392"/>
      <c r="G248" s="387">
        <v>20000000</v>
      </c>
      <c r="H248" s="380"/>
      <c r="I248" s="197">
        <v>243</v>
      </c>
    </row>
    <row r="249" spans="1:9" x14ac:dyDescent="0.2">
      <c r="A249" s="129" t="s">
        <v>1285</v>
      </c>
      <c r="B249" s="129" t="s">
        <v>1743</v>
      </c>
      <c r="C249" s="129" t="s">
        <v>1633</v>
      </c>
      <c r="D249" s="386">
        <v>28146</v>
      </c>
      <c r="E249" s="129">
        <v>66781582</v>
      </c>
      <c r="F249" s="392"/>
      <c r="G249" s="387">
        <v>20000000</v>
      </c>
      <c r="H249" s="380"/>
      <c r="I249" s="197">
        <v>244</v>
      </c>
    </row>
    <row r="250" spans="1:9" x14ac:dyDescent="0.2">
      <c r="A250" s="129" t="s">
        <v>1417</v>
      </c>
      <c r="B250" s="129" t="s">
        <v>1615</v>
      </c>
      <c r="C250" s="129" t="s">
        <v>1643</v>
      </c>
      <c r="D250" s="386">
        <v>29953</v>
      </c>
      <c r="E250" s="129">
        <v>38559210</v>
      </c>
      <c r="F250" s="392"/>
      <c r="G250" s="387">
        <v>20000000</v>
      </c>
      <c r="H250" s="380"/>
      <c r="I250" s="197">
        <v>245</v>
      </c>
    </row>
    <row r="251" spans="1:9" x14ac:dyDescent="0.2">
      <c r="A251" s="129" t="s">
        <v>1418</v>
      </c>
      <c r="B251" s="129" t="s">
        <v>1581</v>
      </c>
      <c r="C251" s="129" t="s">
        <v>1832</v>
      </c>
      <c r="D251" s="386">
        <v>30077</v>
      </c>
      <c r="E251" s="129">
        <v>38565608</v>
      </c>
      <c r="F251" s="392"/>
      <c r="G251" s="387">
        <v>20000000</v>
      </c>
      <c r="H251" s="380"/>
      <c r="I251" s="197">
        <v>246</v>
      </c>
    </row>
    <row r="252" spans="1:9" x14ac:dyDescent="0.2">
      <c r="A252" s="129" t="s">
        <v>1345</v>
      </c>
      <c r="B252" s="129" t="s">
        <v>1833</v>
      </c>
      <c r="C252" s="129" t="s">
        <v>1583</v>
      </c>
      <c r="D252" s="386">
        <v>22037</v>
      </c>
      <c r="E252" s="129">
        <v>16263396</v>
      </c>
      <c r="F252" s="392"/>
      <c r="G252" s="387">
        <v>20000000</v>
      </c>
      <c r="H252" s="380"/>
      <c r="I252" s="197">
        <v>247</v>
      </c>
    </row>
    <row r="253" spans="1:9" x14ac:dyDescent="0.2">
      <c r="A253" s="129" t="s">
        <v>1419</v>
      </c>
      <c r="B253" s="129" t="s">
        <v>1834</v>
      </c>
      <c r="C253" s="129" t="s">
        <v>1835</v>
      </c>
      <c r="D253" s="386">
        <v>26258</v>
      </c>
      <c r="E253" s="129">
        <v>94317123</v>
      </c>
      <c r="F253" s="392"/>
      <c r="G253" s="387">
        <v>20000000</v>
      </c>
      <c r="H253" s="380"/>
      <c r="I253" s="197">
        <v>248</v>
      </c>
    </row>
    <row r="254" spans="1:9" x14ac:dyDescent="0.2">
      <c r="A254" s="129" t="s">
        <v>1226</v>
      </c>
      <c r="B254" s="129" t="s">
        <v>1568</v>
      </c>
      <c r="C254" s="129" t="s">
        <v>1568</v>
      </c>
      <c r="D254" s="386">
        <v>24905</v>
      </c>
      <c r="E254" s="129">
        <v>31177451</v>
      </c>
      <c r="F254" s="392"/>
      <c r="G254" s="387">
        <v>20000000</v>
      </c>
      <c r="H254" s="380"/>
      <c r="I254" s="197">
        <v>249</v>
      </c>
    </row>
    <row r="255" spans="1:9" x14ac:dyDescent="0.2">
      <c r="A255" s="129" t="s">
        <v>1420</v>
      </c>
      <c r="B255" s="129" t="s">
        <v>1836</v>
      </c>
      <c r="C255" s="129" t="s">
        <v>1717</v>
      </c>
      <c r="D255" s="386">
        <v>23736</v>
      </c>
      <c r="E255" s="129">
        <v>16273776</v>
      </c>
      <c r="F255" s="392"/>
      <c r="G255" s="387">
        <v>20000000</v>
      </c>
      <c r="H255" s="380"/>
      <c r="I255" s="197">
        <v>250</v>
      </c>
    </row>
    <row r="256" spans="1:9" x14ac:dyDescent="0.2">
      <c r="A256" s="129" t="s">
        <v>1421</v>
      </c>
      <c r="B256" s="129" t="s">
        <v>1790</v>
      </c>
      <c r="C256" s="129" t="s">
        <v>1579</v>
      </c>
      <c r="D256" s="386">
        <v>31520</v>
      </c>
      <c r="E256" s="389">
        <v>1113620435</v>
      </c>
      <c r="F256" s="392"/>
      <c r="G256" s="387">
        <v>20000000</v>
      </c>
      <c r="H256" s="380"/>
      <c r="I256" s="197">
        <v>251</v>
      </c>
    </row>
    <row r="257" spans="1:9" x14ac:dyDescent="0.2">
      <c r="A257" s="129" t="s">
        <v>1229</v>
      </c>
      <c r="B257" s="129" t="s">
        <v>1837</v>
      </c>
      <c r="C257" s="129" t="s">
        <v>1838</v>
      </c>
      <c r="D257" s="386">
        <v>25961</v>
      </c>
      <c r="E257" s="129">
        <v>94309747</v>
      </c>
      <c r="F257" s="392"/>
      <c r="G257" s="387">
        <v>20000000</v>
      </c>
      <c r="H257" s="380"/>
      <c r="I257" s="197">
        <v>252</v>
      </c>
    </row>
    <row r="258" spans="1:9" x14ac:dyDescent="0.2">
      <c r="A258" s="129" t="s">
        <v>1252</v>
      </c>
      <c r="B258" s="129" t="s">
        <v>1839</v>
      </c>
      <c r="C258" s="129" t="s">
        <v>1840</v>
      </c>
      <c r="D258" s="386">
        <v>23207</v>
      </c>
      <c r="E258" s="129">
        <v>31164317</v>
      </c>
      <c r="F258" s="392"/>
      <c r="G258" s="387">
        <v>20000000</v>
      </c>
      <c r="H258" s="380"/>
      <c r="I258" s="197">
        <v>253</v>
      </c>
    </row>
    <row r="259" spans="1:9" x14ac:dyDescent="0.2">
      <c r="A259" s="129" t="s">
        <v>1422</v>
      </c>
      <c r="B259" s="129" t="s">
        <v>1803</v>
      </c>
      <c r="C259" s="129" t="s">
        <v>1593</v>
      </c>
      <c r="D259" s="386">
        <v>28709</v>
      </c>
      <c r="E259" s="129">
        <v>29542910</v>
      </c>
      <c r="F259" s="392"/>
      <c r="G259" s="387">
        <v>20000000</v>
      </c>
      <c r="H259" s="380"/>
      <c r="I259" s="197">
        <v>254</v>
      </c>
    </row>
    <row r="260" spans="1:9" x14ac:dyDescent="0.2">
      <c r="A260" s="129" t="s">
        <v>1423</v>
      </c>
      <c r="B260" s="129" t="s">
        <v>1808</v>
      </c>
      <c r="C260" s="129" t="s">
        <v>1568</v>
      </c>
      <c r="D260" s="386">
        <v>24218</v>
      </c>
      <c r="E260" s="129">
        <v>31171134</v>
      </c>
      <c r="F260" s="392"/>
      <c r="G260" s="387">
        <v>20000000</v>
      </c>
      <c r="H260" s="380"/>
      <c r="I260" s="197">
        <v>255</v>
      </c>
    </row>
    <row r="261" spans="1:9" x14ac:dyDescent="0.2">
      <c r="A261" s="129" t="s">
        <v>1424</v>
      </c>
      <c r="B261" s="129" t="s">
        <v>1571</v>
      </c>
      <c r="C261" s="129" t="s">
        <v>1707</v>
      </c>
      <c r="D261" s="386">
        <v>23741</v>
      </c>
      <c r="E261" s="129">
        <v>29658153</v>
      </c>
      <c r="F261" s="392"/>
      <c r="G261" s="387">
        <v>20000000</v>
      </c>
      <c r="H261" s="380"/>
      <c r="I261" s="197">
        <v>256</v>
      </c>
    </row>
    <row r="262" spans="1:9" x14ac:dyDescent="0.2">
      <c r="A262" s="129" t="s">
        <v>1425</v>
      </c>
      <c r="B262" s="129" t="s">
        <v>1841</v>
      </c>
      <c r="C262" s="129"/>
      <c r="D262" s="386">
        <v>30767</v>
      </c>
      <c r="E262" s="129">
        <v>14700266</v>
      </c>
      <c r="F262" s="392"/>
      <c r="G262" s="387">
        <v>20000000</v>
      </c>
      <c r="H262" s="380"/>
      <c r="I262" s="197">
        <v>257</v>
      </c>
    </row>
    <row r="263" spans="1:9" x14ac:dyDescent="0.2">
      <c r="A263" s="129" t="s">
        <v>1426</v>
      </c>
      <c r="B263" s="129" t="s">
        <v>1842</v>
      </c>
      <c r="C263" s="129" t="s">
        <v>1632</v>
      </c>
      <c r="D263" s="386">
        <v>27399</v>
      </c>
      <c r="E263" s="129">
        <v>66774125</v>
      </c>
      <c r="F263" s="392"/>
      <c r="G263" s="387">
        <v>20000000</v>
      </c>
      <c r="H263" s="380"/>
      <c r="I263" s="197">
        <v>258</v>
      </c>
    </row>
    <row r="264" spans="1:9" x14ac:dyDescent="0.2">
      <c r="A264" s="129" t="s">
        <v>1294</v>
      </c>
      <c r="B264" s="129" t="s">
        <v>1843</v>
      </c>
      <c r="C264" s="129" t="s">
        <v>1686</v>
      </c>
      <c r="D264" s="386">
        <v>20526</v>
      </c>
      <c r="E264" s="129">
        <v>31153888</v>
      </c>
      <c r="F264" s="392"/>
      <c r="G264" s="387">
        <v>20000000</v>
      </c>
      <c r="H264" s="380"/>
      <c r="I264" s="197">
        <v>259</v>
      </c>
    </row>
    <row r="265" spans="1:9" x14ac:dyDescent="0.2">
      <c r="A265" s="129" t="s">
        <v>1427</v>
      </c>
      <c r="B265" s="129" t="s">
        <v>1705</v>
      </c>
      <c r="C265" s="129" t="s">
        <v>1575</v>
      </c>
      <c r="D265" s="386">
        <v>30134</v>
      </c>
      <c r="E265" s="129">
        <v>29689227</v>
      </c>
      <c r="F265" s="392"/>
      <c r="G265" s="387">
        <v>20000000</v>
      </c>
      <c r="H265" s="380"/>
      <c r="I265" s="197">
        <v>260</v>
      </c>
    </row>
    <row r="266" spans="1:9" x14ac:dyDescent="0.2">
      <c r="A266" s="129" t="s">
        <v>1428</v>
      </c>
      <c r="B266" s="129" t="s">
        <v>1844</v>
      </c>
      <c r="C266" s="129" t="s">
        <v>1845</v>
      </c>
      <c r="D266" s="386">
        <v>20940</v>
      </c>
      <c r="E266" s="129">
        <v>31151232</v>
      </c>
      <c r="F266" s="392"/>
      <c r="G266" s="387">
        <v>20000000</v>
      </c>
      <c r="H266" s="380"/>
      <c r="I266" s="197">
        <v>261</v>
      </c>
    </row>
    <row r="267" spans="1:9" x14ac:dyDescent="0.2">
      <c r="A267" s="129" t="s">
        <v>1429</v>
      </c>
      <c r="B267" s="129" t="s">
        <v>1846</v>
      </c>
      <c r="C267" s="129" t="s">
        <v>1847</v>
      </c>
      <c r="D267" s="386">
        <v>27654</v>
      </c>
      <c r="E267" s="129">
        <v>94323748</v>
      </c>
      <c r="F267" s="392"/>
      <c r="G267" s="387">
        <v>20000000</v>
      </c>
      <c r="H267" s="380"/>
      <c r="I267" s="197">
        <v>262</v>
      </c>
    </row>
    <row r="268" spans="1:9" x14ac:dyDescent="0.2">
      <c r="A268" s="129" t="s">
        <v>1430</v>
      </c>
      <c r="B268" s="129" t="s">
        <v>1611</v>
      </c>
      <c r="C268" s="129" t="s">
        <v>1809</v>
      </c>
      <c r="D268" s="386">
        <v>22638</v>
      </c>
      <c r="E268" s="129">
        <v>16267458</v>
      </c>
      <c r="F268" s="392"/>
      <c r="G268" s="387">
        <v>20000000</v>
      </c>
      <c r="H268" s="380"/>
      <c r="I268" s="197">
        <v>263</v>
      </c>
    </row>
    <row r="269" spans="1:9" x14ac:dyDescent="0.2">
      <c r="A269" s="129" t="s">
        <v>1431</v>
      </c>
      <c r="B269" s="129" t="s">
        <v>1848</v>
      </c>
      <c r="C269" s="129" t="s">
        <v>1583</v>
      </c>
      <c r="D269" s="386">
        <v>23806</v>
      </c>
      <c r="E269" s="129">
        <v>6388159</v>
      </c>
      <c r="F269" s="392"/>
      <c r="G269" s="387">
        <v>20000000</v>
      </c>
      <c r="H269" s="380"/>
      <c r="I269" s="197">
        <v>264</v>
      </c>
    </row>
    <row r="270" spans="1:9" x14ac:dyDescent="0.2">
      <c r="A270" s="129" t="s">
        <v>1432</v>
      </c>
      <c r="B270" s="129" t="s">
        <v>1849</v>
      </c>
      <c r="C270" s="129" t="s">
        <v>1848</v>
      </c>
      <c r="D270" s="386">
        <v>23947</v>
      </c>
      <c r="E270" s="129">
        <v>6386805</v>
      </c>
      <c r="F270" s="392"/>
      <c r="G270" s="387">
        <v>20000000</v>
      </c>
      <c r="H270" s="380"/>
      <c r="I270" s="197">
        <v>265</v>
      </c>
    </row>
    <row r="271" spans="1:9" x14ac:dyDescent="0.2">
      <c r="A271" s="129" t="s">
        <v>1433</v>
      </c>
      <c r="B271" s="129" t="s">
        <v>1691</v>
      </c>
      <c r="C271" s="129" t="s">
        <v>1598</v>
      </c>
      <c r="D271" s="386">
        <v>19577</v>
      </c>
      <c r="E271" s="129">
        <v>16250955</v>
      </c>
      <c r="F271" s="392"/>
      <c r="G271" s="387">
        <v>20000000</v>
      </c>
      <c r="H271" s="380"/>
      <c r="I271" s="197">
        <v>266</v>
      </c>
    </row>
    <row r="272" spans="1:9" x14ac:dyDescent="0.2">
      <c r="A272" s="129" t="s">
        <v>1434</v>
      </c>
      <c r="B272" s="129" t="s">
        <v>1658</v>
      </c>
      <c r="C272" s="129" t="s">
        <v>1673</v>
      </c>
      <c r="D272" s="386">
        <v>18780</v>
      </c>
      <c r="E272" s="129">
        <v>16247533</v>
      </c>
      <c r="F272" s="392"/>
      <c r="G272" s="387">
        <v>20000000</v>
      </c>
      <c r="H272" s="380"/>
      <c r="I272" s="197">
        <v>267</v>
      </c>
    </row>
    <row r="273" spans="1:9" x14ac:dyDescent="0.2">
      <c r="A273" s="129" t="s">
        <v>1435</v>
      </c>
      <c r="B273" s="129" t="s">
        <v>1850</v>
      </c>
      <c r="C273" s="129" t="s">
        <v>1851</v>
      </c>
      <c r="D273" s="386">
        <v>29177</v>
      </c>
      <c r="E273" s="129">
        <v>6645422</v>
      </c>
      <c r="F273" s="392"/>
      <c r="G273" s="387">
        <v>20000000</v>
      </c>
      <c r="H273" s="380"/>
      <c r="I273" s="197">
        <v>268</v>
      </c>
    </row>
    <row r="274" spans="1:9" x14ac:dyDescent="0.2">
      <c r="A274" s="129" t="s">
        <v>1436</v>
      </c>
      <c r="B274" s="129" t="s">
        <v>1852</v>
      </c>
      <c r="C274" s="129"/>
      <c r="D274" s="386">
        <v>18025</v>
      </c>
      <c r="E274" s="129">
        <v>16242725</v>
      </c>
      <c r="F274" s="392"/>
      <c r="G274" s="387">
        <v>20000000</v>
      </c>
      <c r="H274" s="380"/>
      <c r="I274" s="197">
        <v>269</v>
      </c>
    </row>
    <row r="275" spans="1:9" x14ac:dyDescent="0.2">
      <c r="A275" s="129" t="s">
        <v>1437</v>
      </c>
      <c r="B275" s="129" t="s">
        <v>1633</v>
      </c>
      <c r="C275" s="129" t="s">
        <v>1853</v>
      </c>
      <c r="D275" s="386">
        <v>28753</v>
      </c>
      <c r="E275" s="129">
        <v>6382918</v>
      </c>
      <c r="F275" s="392"/>
      <c r="G275" s="387">
        <v>20000000</v>
      </c>
      <c r="H275" s="380"/>
      <c r="I275" s="197">
        <v>270</v>
      </c>
    </row>
    <row r="276" spans="1:9" x14ac:dyDescent="0.2">
      <c r="A276" s="129" t="s">
        <v>1423</v>
      </c>
      <c r="B276" s="129" t="s">
        <v>1664</v>
      </c>
      <c r="C276" s="129" t="s">
        <v>1578</v>
      </c>
      <c r="D276" s="386">
        <v>29625</v>
      </c>
      <c r="E276" s="129">
        <v>30039914</v>
      </c>
      <c r="F276" s="392"/>
      <c r="G276" s="387">
        <v>20000000</v>
      </c>
      <c r="H276" s="380"/>
      <c r="I276" s="197">
        <v>271</v>
      </c>
    </row>
    <row r="277" spans="1:9" x14ac:dyDescent="0.2">
      <c r="A277" s="129" t="s">
        <v>1438</v>
      </c>
      <c r="B277" s="129" t="s">
        <v>1598</v>
      </c>
      <c r="C277" s="129" t="s">
        <v>1854</v>
      </c>
      <c r="D277" s="386">
        <v>20072</v>
      </c>
      <c r="E277" s="129">
        <v>31148257</v>
      </c>
      <c r="F277" s="392"/>
      <c r="G277" s="387">
        <v>20000000</v>
      </c>
      <c r="H277" s="380"/>
      <c r="I277" s="197">
        <v>272</v>
      </c>
    </row>
    <row r="278" spans="1:9" x14ac:dyDescent="0.2">
      <c r="A278" s="129" t="s">
        <v>1439</v>
      </c>
      <c r="B278" s="129" t="s">
        <v>1855</v>
      </c>
      <c r="C278" s="129" t="s">
        <v>1691</v>
      </c>
      <c r="D278" s="386">
        <v>24440</v>
      </c>
      <c r="E278" s="129">
        <v>29540285</v>
      </c>
      <c r="F278" s="392"/>
      <c r="G278" s="387">
        <v>20000000</v>
      </c>
      <c r="H278" s="380"/>
      <c r="I278" s="197">
        <v>273</v>
      </c>
    </row>
    <row r="279" spans="1:9" x14ac:dyDescent="0.2">
      <c r="A279" s="129" t="s">
        <v>1440</v>
      </c>
      <c r="B279" s="129" t="s">
        <v>1763</v>
      </c>
      <c r="C279" s="129" t="s">
        <v>1747</v>
      </c>
      <c r="D279" s="386">
        <v>31297</v>
      </c>
      <c r="E279" s="389">
        <v>1107041406</v>
      </c>
      <c r="F279" s="392"/>
      <c r="G279" s="387">
        <v>20000000</v>
      </c>
      <c r="H279" s="380"/>
      <c r="I279" s="197">
        <v>274</v>
      </c>
    </row>
    <row r="280" spans="1:9" x14ac:dyDescent="0.2">
      <c r="A280" s="129" t="s">
        <v>1441</v>
      </c>
      <c r="B280" s="129" t="s">
        <v>1856</v>
      </c>
      <c r="C280" s="129" t="s">
        <v>1823</v>
      </c>
      <c r="D280" s="386">
        <v>27498</v>
      </c>
      <c r="E280" s="129">
        <v>94322346</v>
      </c>
      <c r="F280" s="392"/>
      <c r="G280" s="387">
        <v>20000000</v>
      </c>
      <c r="H280" s="380"/>
      <c r="I280" s="197">
        <v>275</v>
      </c>
    </row>
    <row r="281" spans="1:9" x14ac:dyDescent="0.2">
      <c r="A281" s="129" t="s">
        <v>1442</v>
      </c>
      <c r="B281" s="129" t="s">
        <v>1857</v>
      </c>
      <c r="C281" s="129" t="s">
        <v>1654</v>
      </c>
      <c r="D281" s="386">
        <v>27625</v>
      </c>
      <c r="E281" s="129">
        <v>94324117</v>
      </c>
      <c r="F281" s="392"/>
      <c r="G281" s="387">
        <v>20000000</v>
      </c>
      <c r="H281" s="380"/>
      <c r="I281" s="197">
        <v>276</v>
      </c>
    </row>
    <row r="282" spans="1:9" x14ac:dyDescent="0.2">
      <c r="A282" s="129" t="s">
        <v>1443</v>
      </c>
      <c r="B282" s="129" t="s">
        <v>1858</v>
      </c>
      <c r="C282" s="129" t="s">
        <v>1706</v>
      </c>
      <c r="D282" s="386">
        <v>28512</v>
      </c>
      <c r="E282" s="129">
        <v>94330304</v>
      </c>
      <c r="F282" s="392"/>
      <c r="G282" s="387">
        <v>20000000</v>
      </c>
      <c r="H282" s="380"/>
      <c r="I282" s="197">
        <v>277</v>
      </c>
    </row>
    <row r="283" spans="1:9" x14ac:dyDescent="0.2">
      <c r="A283" s="129" t="s">
        <v>1444</v>
      </c>
      <c r="B283" s="129" t="s">
        <v>1859</v>
      </c>
      <c r="C283" s="129" t="s">
        <v>1714</v>
      </c>
      <c r="D283" s="386">
        <v>19500</v>
      </c>
      <c r="E283" s="129">
        <v>16251079</v>
      </c>
      <c r="F283" s="392"/>
      <c r="G283" s="387">
        <v>20000000</v>
      </c>
      <c r="H283" s="380"/>
      <c r="I283" s="197">
        <v>278</v>
      </c>
    </row>
    <row r="284" spans="1:9" x14ac:dyDescent="0.2">
      <c r="A284" s="129" t="s">
        <v>1445</v>
      </c>
      <c r="B284" s="129" t="s">
        <v>1860</v>
      </c>
      <c r="C284" s="129" t="s">
        <v>1861</v>
      </c>
      <c r="D284" s="386">
        <v>22188</v>
      </c>
      <c r="E284" s="129">
        <v>31155144</v>
      </c>
      <c r="F284" s="392"/>
      <c r="G284" s="387">
        <v>20000000</v>
      </c>
      <c r="H284" s="380"/>
      <c r="I284" s="197">
        <v>279</v>
      </c>
    </row>
    <row r="285" spans="1:9" x14ac:dyDescent="0.2">
      <c r="A285" s="129" t="s">
        <v>1446</v>
      </c>
      <c r="B285" s="129" t="s">
        <v>1625</v>
      </c>
      <c r="C285" s="129" t="s">
        <v>1633</v>
      </c>
      <c r="D285" s="386">
        <v>20930</v>
      </c>
      <c r="E285" s="129">
        <v>79101352</v>
      </c>
      <c r="F285" s="392"/>
      <c r="G285" s="387">
        <v>20000000</v>
      </c>
      <c r="H285" s="380"/>
      <c r="I285" s="197">
        <v>280</v>
      </c>
    </row>
    <row r="286" spans="1:9" x14ac:dyDescent="0.2">
      <c r="A286" s="129" t="s">
        <v>1447</v>
      </c>
      <c r="B286" s="129" t="s">
        <v>1730</v>
      </c>
      <c r="C286" s="129" t="s">
        <v>1598</v>
      </c>
      <c r="D286" s="386">
        <v>25381</v>
      </c>
      <c r="E286" s="129">
        <v>66654526</v>
      </c>
      <c r="F286" s="392"/>
      <c r="G286" s="387">
        <v>20000000</v>
      </c>
      <c r="H286" s="380"/>
      <c r="I286" s="197">
        <v>281</v>
      </c>
    </row>
    <row r="287" spans="1:9" x14ac:dyDescent="0.2">
      <c r="A287" s="129" t="s">
        <v>1448</v>
      </c>
      <c r="B287" s="129" t="s">
        <v>1694</v>
      </c>
      <c r="C287" s="129" t="s">
        <v>1656</v>
      </c>
      <c r="D287" s="386">
        <v>24747</v>
      </c>
      <c r="E287" s="129">
        <v>16280909</v>
      </c>
      <c r="F287" s="392"/>
      <c r="G287" s="387">
        <v>20000000</v>
      </c>
      <c r="H287" s="380"/>
      <c r="I287" s="197">
        <v>282</v>
      </c>
    </row>
    <row r="288" spans="1:9" x14ac:dyDescent="0.2">
      <c r="A288" s="129" t="s">
        <v>1449</v>
      </c>
      <c r="B288" s="129" t="s">
        <v>1862</v>
      </c>
      <c r="C288" s="129" t="s">
        <v>1575</v>
      </c>
      <c r="D288" s="386">
        <v>27864</v>
      </c>
      <c r="E288" s="129">
        <v>66781131</v>
      </c>
      <c r="F288" s="392"/>
      <c r="G288" s="387">
        <v>20000000</v>
      </c>
      <c r="H288" s="380"/>
      <c r="I288" s="197">
        <v>283</v>
      </c>
    </row>
    <row r="289" spans="1:9" x14ac:dyDescent="0.2">
      <c r="A289" s="129" t="s">
        <v>1450</v>
      </c>
      <c r="B289" s="129" t="s">
        <v>1640</v>
      </c>
      <c r="C289" s="129" t="s">
        <v>1863</v>
      </c>
      <c r="D289" s="386">
        <v>22000</v>
      </c>
      <c r="E289" s="129">
        <v>31157154</v>
      </c>
      <c r="F289" s="392"/>
      <c r="G289" s="387">
        <v>20000000</v>
      </c>
      <c r="H289" s="380"/>
      <c r="I289" s="197">
        <v>284</v>
      </c>
    </row>
    <row r="290" spans="1:9" x14ac:dyDescent="0.2">
      <c r="A290" s="129" t="s">
        <v>1451</v>
      </c>
      <c r="B290" s="129" t="s">
        <v>1864</v>
      </c>
      <c r="C290" s="129" t="s">
        <v>1865</v>
      </c>
      <c r="D290" s="386">
        <v>25326</v>
      </c>
      <c r="E290" s="129">
        <v>94305764</v>
      </c>
      <c r="F290" s="392"/>
      <c r="G290" s="387">
        <v>20000000</v>
      </c>
      <c r="H290" s="380"/>
      <c r="I290" s="197">
        <v>285</v>
      </c>
    </row>
    <row r="291" spans="1:9" x14ac:dyDescent="0.2">
      <c r="A291" s="129" t="s">
        <v>1452</v>
      </c>
      <c r="B291" s="129" t="s">
        <v>1583</v>
      </c>
      <c r="C291" s="129" t="s">
        <v>1575</v>
      </c>
      <c r="D291" s="386">
        <v>27711</v>
      </c>
      <c r="E291" s="129">
        <v>94324059</v>
      </c>
      <c r="F291" s="392"/>
      <c r="G291" s="387">
        <v>20000000</v>
      </c>
      <c r="H291" s="380"/>
      <c r="I291" s="197">
        <v>286</v>
      </c>
    </row>
    <row r="292" spans="1:9" x14ac:dyDescent="0.2">
      <c r="A292" s="129" t="s">
        <v>1453</v>
      </c>
      <c r="B292" s="129" t="s">
        <v>1717</v>
      </c>
      <c r="C292" s="129" t="s">
        <v>1866</v>
      </c>
      <c r="D292" s="386">
        <v>26968</v>
      </c>
      <c r="E292" s="129">
        <v>94317759</v>
      </c>
      <c r="F292" s="392"/>
      <c r="G292" s="387">
        <v>20000000</v>
      </c>
      <c r="H292" s="380"/>
      <c r="I292" s="197">
        <v>287</v>
      </c>
    </row>
    <row r="293" spans="1:9" x14ac:dyDescent="0.2">
      <c r="A293" s="129" t="s">
        <v>1454</v>
      </c>
      <c r="B293" s="129" t="s">
        <v>1604</v>
      </c>
      <c r="C293" s="129" t="s">
        <v>1867</v>
      </c>
      <c r="D293" s="386">
        <v>20832</v>
      </c>
      <c r="E293" s="129">
        <v>16261204</v>
      </c>
      <c r="F293" s="392"/>
      <c r="G293" s="387">
        <v>20000000</v>
      </c>
      <c r="H293" s="380"/>
      <c r="I293" s="197">
        <v>288</v>
      </c>
    </row>
    <row r="294" spans="1:9" x14ac:dyDescent="0.2">
      <c r="A294" s="129" t="s">
        <v>1455</v>
      </c>
      <c r="B294" s="129" t="s">
        <v>1664</v>
      </c>
      <c r="C294" s="129" t="s">
        <v>1578</v>
      </c>
      <c r="D294" s="386">
        <v>27067</v>
      </c>
      <c r="E294" s="129">
        <v>66771793</v>
      </c>
      <c r="F294" s="392"/>
      <c r="G294" s="387">
        <v>20000000</v>
      </c>
      <c r="H294" s="380"/>
      <c r="I294" s="197">
        <v>289</v>
      </c>
    </row>
    <row r="295" spans="1:9" x14ac:dyDescent="0.2">
      <c r="A295" s="129" t="s">
        <v>1456</v>
      </c>
      <c r="B295" s="129" t="s">
        <v>1868</v>
      </c>
      <c r="C295" s="129" t="s">
        <v>1633</v>
      </c>
      <c r="D295" s="386">
        <v>20679</v>
      </c>
      <c r="E295" s="129">
        <v>16254928</v>
      </c>
      <c r="F295" s="392"/>
      <c r="G295" s="387">
        <v>20000000</v>
      </c>
      <c r="H295" s="380"/>
      <c r="I295" s="197">
        <v>290</v>
      </c>
    </row>
    <row r="296" spans="1:9" x14ac:dyDescent="0.2">
      <c r="A296" s="129" t="s">
        <v>1457</v>
      </c>
      <c r="B296" s="129" t="s">
        <v>1869</v>
      </c>
      <c r="C296" s="129" t="s">
        <v>1717</v>
      </c>
      <c r="D296" s="386">
        <v>22471</v>
      </c>
      <c r="E296" s="129">
        <v>16265568</v>
      </c>
      <c r="F296" s="392"/>
      <c r="G296" s="387">
        <v>20000000</v>
      </c>
      <c r="H296" s="380"/>
      <c r="I296" s="197">
        <v>291</v>
      </c>
    </row>
    <row r="297" spans="1:9" x14ac:dyDescent="0.2">
      <c r="A297" s="129" t="s">
        <v>1458</v>
      </c>
      <c r="B297" s="129" t="s">
        <v>1870</v>
      </c>
      <c r="C297" s="129" t="s">
        <v>1871</v>
      </c>
      <c r="D297" s="386">
        <v>23894</v>
      </c>
      <c r="E297" s="129">
        <v>31166298</v>
      </c>
      <c r="F297" s="392"/>
      <c r="G297" s="387">
        <v>20000000</v>
      </c>
      <c r="H297" s="380"/>
      <c r="I297" s="197">
        <v>292</v>
      </c>
    </row>
    <row r="298" spans="1:9" x14ac:dyDescent="0.2">
      <c r="A298" s="129" t="s">
        <v>1459</v>
      </c>
      <c r="B298" s="129" t="s">
        <v>1770</v>
      </c>
      <c r="C298" s="129" t="s">
        <v>1584</v>
      </c>
      <c r="D298" s="386">
        <v>29378</v>
      </c>
      <c r="E298" s="129">
        <v>6646737</v>
      </c>
      <c r="F298" s="392"/>
      <c r="G298" s="387">
        <v>20000000</v>
      </c>
      <c r="H298" s="380"/>
      <c r="I298" s="197">
        <v>293</v>
      </c>
    </row>
    <row r="299" spans="1:9" x14ac:dyDescent="0.2">
      <c r="A299" s="129" t="s">
        <v>1213</v>
      </c>
      <c r="B299" s="129" t="s">
        <v>1615</v>
      </c>
      <c r="C299" s="129" t="s">
        <v>1625</v>
      </c>
      <c r="D299" s="386">
        <v>24078</v>
      </c>
      <c r="E299" s="129">
        <v>79240020</v>
      </c>
      <c r="F299" s="392"/>
      <c r="G299" s="387">
        <v>20000000</v>
      </c>
      <c r="H299" s="380"/>
      <c r="I299" s="197">
        <v>294</v>
      </c>
    </row>
    <row r="300" spans="1:9" x14ac:dyDescent="0.2">
      <c r="A300" s="129" t="s">
        <v>1460</v>
      </c>
      <c r="B300" s="129" t="s">
        <v>1721</v>
      </c>
      <c r="C300" s="129" t="s">
        <v>1645</v>
      </c>
      <c r="D300" s="386">
        <v>28804</v>
      </c>
      <c r="E300" s="129">
        <v>29661062</v>
      </c>
      <c r="F300" s="392"/>
      <c r="G300" s="387">
        <v>20000000</v>
      </c>
      <c r="H300" s="380"/>
      <c r="I300" s="197">
        <v>295</v>
      </c>
    </row>
    <row r="301" spans="1:9" x14ac:dyDescent="0.2">
      <c r="A301" s="129" t="s">
        <v>1461</v>
      </c>
      <c r="B301" s="129" t="s">
        <v>1872</v>
      </c>
      <c r="C301" s="129" t="s">
        <v>1873</v>
      </c>
      <c r="D301" s="386">
        <v>30230</v>
      </c>
      <c r="E301" s="129">
        <v>14696858</v>
      </c>
      <c r="F301" s="392"/>
      <c r="G301" s="387">
        <v>20000000</v>
      </c>
      <c r="H301" s="380"/>
      <c r="I301" s="197">
        <v>296</v>
      </c>
    </row>
    <row r="302" spans="1:9" x14ac:dyDescent="0.2">
      <c r="A302" s="129" t="s">
        <v>1261</v>
      </c>
      <c r="B302" s="129" t="s">
        <v>1625</v>
      </c>
      <c r="C302" s="129" t="s">
        <v>1606</v>
      </c>
      <c r="D302" s="386">
        <v>22672</v>
      </c>
      <c r="E302" s="129">
        <v>16267758</v>
      </c>
      <c r="F302" s="392"/>
      <c r="G302" s="387">
        <v>20000000</v>
      </c>
      <c r="H302" s="380"/>
      <c r="I302" s="197">
        <v>297</v>
      </c>
    </row>
    <row r="303" spans="1:9" x14ac:dyDescent="0.2">
      <c r="A303" s="129" t="s">
        <v>1462</v>
      </c>
      <c r="B303" s="129" t="s">
        <v>1838</v>
      </c>
      <c r="C303" s="129" t="s">
        <v>1874</v>
      </c>
      <c r="D303" s="386">
        <v>24856</v>
      </c>
      <c r="E303" s="129">
        <v>16985537</v>
      </c>
      <c r="F303" s="392"/>
      <c r="G303" s="387">
        <v>20000000</v>
      </c>
      <c r="H303" s="380"/>
      <c r="I303" s="197">
        <v>298</v>
      </c>
    </row>
    <row r="304" spans="1:9" x14ac:dyDescent="0.2">
      <c r="A304" s="129" t="s">
        <v>1463</v>
      </c>
      <c r="B304" s="129" t="s">
        <v>1875</v>
      </c>
      <c r="C304" s="129" t="s">
        <v>1635</v>
      </c>
      <c r="D304" s="386">
        <v>19014</v>
      </c>
      <c r="E304" s="129">
        <v>6287956</v>
      </c>
      <c r="F304" s="392"/>
      <c r="G304" s="387">
        <v>20000000</v>
      </c>
      <c r="H304" s="380"/>
      <c r="I304" s="197">
        <v>299</v>
      </c>
    </row>
    <row r="305" spans="1:9" x14ac:dyDescent="0.2">
      <c r="A305" s="129" t="s">
        <v>1210</v>
      </c>
      <c r="B305" s="129" t="s">
        <v>1592</v>
      </c>
      <c r="C305" s="129"/>
      <c r="D305" s="386">
        <v>20068</v>
      </c>
      <c r="E305" s="129">
        <v>12962024</v>
      </c>
      <c r="F305" s="392"/>
      <c r="G305" s="387">
        <v>20000000</v>
      </c>
      <c r="H305" s="380"/>
      <c r="I305" s="197">
        <v>300</v>
      </c>
    </row>
    <row r="306" spans="1:9" x14ac:dyDescent="0.2">
      <c r="A306" s="129" t="s">
        <v>1279</v>
      </c>
      <c r="B306" s="129" t="s">
        <v>1803</v>
      </c>
      <c r="C306" s="129" t="s">
        <v>1783</v>
      </c>
      <c r="D306" s="386">
        <v>21305</v>
      </c>
      <c r="E306" s="129">
        <v>16266323</v>
      </c>
      <c r="F306" s="392"/>
      <c r="G306" s="387">
        <v>20000000</v>
      </c>
      <c r="H306" s="380"/>
      <c r="I306" s="197">
        <v>301</v>
      </c>
    </row>
    <row r="307" spans="1:9" x14ac:dyDescent="0.2">
      <c r="A307" s="129" t="s">
        <v>1310</v>
      </c>
      <c r="B307" s="129" t="s">
        <v>1645</v>
      </c>
      <c r="C307" s="129" t="s">
        <v>1570</v>
      </c>
      <c r="D307" s="386">
        <v>26026</v>
      </c>
      <c r="E307" s="129">
        <v>94310181</v>
      </c>
      <c r="F307" s="392"/>
      <c r="G307" s="387">
        <v>20000000</v>
      </c>
      <c r="H307" s="380"/>
      <c r="I307" s="197">
        <v>302</v>
      </c>
    </row>
    <row r="308" spans="1:9" x14ac:dyDescent="0.2">
      <c r="A308" s="129" t="s">
        <v>1464</v>
      </c>
      <c r="B308" s="129" t="s">
        <v>1571</v>
      </c>
      <c r="C308" s="129" t="s">
        <v>1876</v>
      </c>
      <c r="D308" s="386">
        <v>21117</v>
      </c>
      <c r="E308" s="129">
        <v>31149268</v>
      </c>
      <c r="F308" s="392"/>
      <c r="G308" s="387">
        <v>20000000</v>
      </c>
      <c r="H308" s="380"/>
      <c r="I308" s="197">
        <v>303</v>
      </c>
    </row>
    <row r="309" spans="1:9" x14ac:dyDescent="0.2">
      <c r="A309" s="129" t="s">
        <v>1295</v>
      </c>
      <c r="B309" s="129" t="s">
        <v>1877</v>
      </c>
      <c r="C309" s="129" t="s">
        <v>1871</v>
      </c>
      <c r="D309" s="386">
        <v>23344</v>
      </c>
      <c r="E309" s="129">
        <v>16271819</v>
      </c>
      <c r="F309" s="392"/>
      <c r="G309" s="387">
        <v>20000000</v>
      </c>
      <c r="H309" s="380"/>
      <c r="I309" s="197">
        <v>304</v>
      </c>
    </row>
    <row r="310" spans="1:9" x14ac:dyDescent="0.2">
      <c r="A310" s="129" t="s">
        <v>1465</v>
      </c>
      <c r="B310" s="129" t="s">
        <v>1706</v>
      </c>
      <c r="C310" s="129" t="s">
        <v>1713</v>
      </c>
      <c r="D310" s="386">
        <v>23398</v>
      </c>
      <c r="E310" s="129">
        <v>16275341</v>
      </c>
      <c r="F310" s="392"/>
      <c r="G310" s="387">
        <v>20000000</v>
      </c>
      <c r="H310" s="380"/>
      <c r="I310" s="197">
        <v>305</v>
      </c>
    </row>
    <row r="311" spans="1:9" x14ac:dyDescent="0.2">
      <c r="A311" s="129" t="s">
        <v>1466</v>
      </c>
      <c r="B311" s="129" t="s">
        <v>1686</v>
      </c>
      <c r="C311" s="129" t="s">
        <v>1717</v>
      </c>
      <c r="D311" s="386">
        <v>21655</v>
      </c>
      <c r="E311" s="129">
        <v>16262010</v>
      </c>
      <c r="F311" s="392"/>
      <c r="G311" s="387">
        <v>20000000</v>
      </c>
      <c r="H311" s="380"/>
      <c r="I311" s="197">
        <v>306</v>
      </c>
    </row>
    <row r="312" spans="1:9" x14ac:dyDescent="0.2">
      <c r="A312" s="129" t="s">
        <v>1467</v>
      </c>
      <c r="B312" s="129" t="s">
        <v>1721</v>
      </c>
      <c r="C312" s="129" t="s">
        <v>1593</v>
      </c>
      <c r="D312" s="386">
        <v>19971</v>
      </c>
      <c r="E312" s="129">
        <v>6398236</v>
      </c>
      <c r="F312" s="392"/>
      <c r="G312" s="387">
        <v>20000000</v>
      </c>
      <c r="H312" s="380"/>
      <c r="I312" s="197">
        <v>307</v>
      </c>
    </row>
    <row r="313" spans="1:9" x14ac:dyDescent="0.2">
      <c r="A313" s="129" t="s">
        <v>1468</v>
      </c>
      <c r="B313" s="129" t="s">
        <v>1878</v>
      </c>
      <c r="C313" s="129" t="s">
        <v>1569</v>
      </c>
      <c r="D313" s="386">
        <v>20725</v>
      </c>
      <c r="E313" s="129">
        <v>16259579</v>
      </c>
      <c r="F313" s="392"/>
      <c r="G313" s="387">
        <v>20000000</v>
      </c>
      <c r="H313" s="380"/>
      <c r="I313" s="197">
        <v>308</v>
      </c>
    </row>
    <row r="314" spans="1:9" x14ac:dyDescent="0.2">
      <c r="A314" s="129" t="s">
        <v>1469</v>
      </c>
      <c r="B314" s="129" t="s">
        <v>1593</v>
      </c>
      <c r="C314" s="129"/>
      <c r="D314" s="386">
        <v>23878</v>
      </c>
      <c r="E314" s="129">
        <v>16274381</v>
      </c>
      <c r="F314" s="392"/>
      <c r="G314" s="387">
        <v>20000000</v>
      </c>
      <c r="H314" s="380"/>
      <c r="I314" s="197">
        <v>309</v>
      </c>
    </row>
    <row r="315" spans="1:9" x14ac:dyDescent="0.2">
      <c r="A315" s="129" t="s">
        <v>1470</v>
      </c>
      <c r="B315" s="129" t="s">
        <v>1806</v>
      </c>
      <c r="C315" s="129" t="s">
        <v>1839</v>
      </c>
      <c r="D315" s="386">
        <v>20030</v>
      </c>
      <c r="E315" s="129">
        <v>17351346</v>
      </c>
      <c r="F315" s="392"/>
      <c r="G315" s="387">
        <v>20000000</v>
      </c>
      <c r="H315" s="380"/>
      <c r="I315" s="197">
        <v>310</v>
      </c>
    </row>
    <row r="316" spans="1:9" x14ac:dyDescent="0.2">
      <c r="A316" s="129" t="s">
        <v>1471</v>
      </c>
      <c r="B316" s="129" t="s">
        <v>1679</v>
      </c>
      <c r="C316" s="129" t="s">
        <v>1598</v>
      </c>
      <c r="D316" s="386">
        <v>20551</v>
      </c>
      <c r="E316" s="129">
        <v>16259909</v>
      </c>
      <c r="F316" s="392"/>
      <c r="G316" s="387">
        <v>20000000</v>
      </c>
      <c r="H316" s="380"/>
      <c r="I316" s="197">
        <v>311</v>
      </c>
    </row>
    <row r="317" spans="1:9" x14ac:dyDescent="0.2">
      <c r="A317" s="129" t="s">
        <v>1468</v>
      </c>
      <c r="B317" s="129" t="s">
        <v>1684</v>
      </c>
      <c r="C317" s="129" t="s">
        <v>1671</v>
      </c>
      <c r="D317" s="386">
        <v>22772</v>
      </c>
      <c r="E317" s="129">
        <v>16267741</v>
      </c>
      <c r="F317" s="392"/>
      <c r="G317" s="387">
        <v>20000000</v>
      </c>
      <c r="H317" s="380"/>
      <c r="I317" s="197">
        <v>312</v>
      </c>
    </row>
    <row r="318" spans="1:9" x14ac:dyDescent="0.2">
      <c r="A318" s="129" t="s">
        <v>1472</v>
      </c>
      <c r="B318" s="129" t="s">
        <v>1593</v>
      </c>
      <c r="C318" s="129" t="s">
        <v>1879</v>
      </c>
      <c r="D318" s="386">
        <v>21905</v>
      </c>
      <c r="E318" s="129">
        <v>16265464</v>
      </c>
      <c r="F318" s="392"/>
      <c r="G318" s="387">
        <v>20000000</v>
      </c>
      <c r="H318" s="380"/>
      <c r="I318" s="197">
        <v>313</v>
      </c>
    </row>
    <row r="319" spans="1:9" x14ac:dyDescent="0.2">
      <c r="A319" s="129" t="s">
        <v>1473</v>
      </c>
      <c r="B319" s="129" t="s">
        <v>1880</v>
      </c>
      <c r="C319" s="129" t="s">
        <v>1579</v>
      </c>
      <c r="D319" s="386">
        <v>22500</v>
      </c>
      <c r="E319" s="129">
        <v>16265887</v>
      </c>
      <c r="F319" s="392"/>
      <c r="G319" s="387">
        <v>20000000</v>
      </c>
      <c r="H319" s="380"/>
      <c r="I319" s="197">
        <v>314</v>
      </c>
    </row>
    <row r="320" spans="1:9" x14ac:dyDescent="0.2">
      <c r="A320" s="129" t="s">
        <v>1210</v>
      </c>
      <c r="B320" s="129" t="s">
        <v>1593</v>
      </c>
      <c r="C320" s="129" t="s">
        <v>1581</v>
      </c>
      <c r="D320" s="386">
        <v>22951</v>
      </c>
      <c r="E320" s="129">
        <v>16268999</v>
      </c>
      <c r="F320" s="392"/>
      <c r="G320" s="387">
        <v>20000000</v>
      </c>
      <c r="H320" s="380"/>
      <c r="I320" s="197">
        <v>315</v>
      </c>
    </row>
    <row r="321" spans="1:9" x14ac:dyDescent="0.2">
      <c r="A321" s="129" t="s">
        <v>1474</v>
      </c>
      <c r="B321" s="129" t="s">
        <v>1627</v>
      </c>
      <c r="C321" s="129" t="s">
        <v>1675</v>
      </c>
      <c r="D321" s="386">
        <v>23461</v>
      </c>
      <c r="E321" s="129">
        <v>16272076</v>
      </c>
      <c r="F321" s="392"/>
      <c r="G321" s="387">
        <v>20000000</v>
      </c>
      <c r="H321" s="380"/>
      <c r="I321" s="197">
        <v>316</v>
      </c>
    </row>
    <row r="322" spans="1:9" x14ac:dyDescent="0.2">
      <c r="A322" s="129" t="s">
        <v>1426</v>
      </c>
      <c r="B322" s="129" t="s">
        <v>1881</v>
      </c>
      <c r="C322" s="129"/>
      <c r="D322" s="386">
        <v>20141</v>
      </c>
      <c r="E322" s="129">
        <v>31160860</v>
      </c>
      <c r="F322" s="392"/>
      <c r="G322" s="387">
        <v>20000000</v>
      </c>
      <c r="H322" s="380"/>
      <c r="I322" s="197">
        <v>317</v>
      </c>
    </row>
    <row r="323" spans="1:9" x14ac:dyDescent="0.2">
      <c r="A323" s="129" t="s">
        <v>1436</v>
      </c>
      <c r="B323" s="129" t="s">
        <v>1687</v>
      </c>
      <c r="C323" s="129" t="s">
        <v>1581</v>
      </c>
      <c r="D323" s="386">
        <v>21740</v>
      </c>
      <c r="E323" s="129">
        <v>16261640</v>
      </c>
      <c r="F323" s="392"/>
      <c r="G323" s="387">
        <v>20000000</v>
      </c>
      <c r="H323" s="380"/>
      <c r="I323" s="197">
        <v>318</v>
      </c>
    </row>
    <row r="324" spans="1:9" x14ac:dyDescent="0.2">
      <c r="A324" s="129" t="s">
        <v>1448</v>
      </c>
      <c r="B324" s="129" t="s">
        <v>1635</v>
      </c>
      <c r="C324" s="129" t="s">
        <v>1783</v>
      </c>
      <c r="D324" s="386">
        <v>21504</v>
      </c>
      <c r="E324" s="129">
        <v>16259646</v>
      </c>
      <c r="F324" s="392"/>
      <c r="G324" s="387">
        <v>20000000</v>
      </c>
      <c r="H324" s="380"/>
      <c r="I324" s="197">
        <v>319</v>
      </c>
    </row>
    <row r="325" spans="1:9" x14ac:dyDescent="0.2">
      <c r="A325" s="129" t="s">
        <v>1403</v>
      </c>
      <c r="B325" s="129" t="s">
        <v>1882</v>
      </c>
      <c r="C325" s="129" t="s">
        <v>1609</v>
      </c>
      <c r="D325" s="386">
        <v>23231</v>
      </c>
      <c r="E325" s="129">
        <v>16270817</v>
      </c>
      <c r="F325" s="392"/>
      <c r="G325" s="387">
        <v>20000000</v>
      </c>
      <c r="H325" s="380"/>
      <c r="I325" s="197">
        <v>320</v>
      </c>
    </row>
    <row r="326" spans="1:9" x14ac:dyDescent="0.2">
      <c r="A326" s="129" t="s">
        <v>1475</v>
      </c>
      <c r="B326" s="129" t="s">
        <v>1598</v>
      </c>
      <c r="C326" s="129" t="s">
        <v>1883</v>
      </c>
      <c r="D326" s="386">
        <v>25189</v>
      </c>
      <c r="E326" s="129">
        <v>16283923</v>
      </c>
      <c r="F326" s="392"/>
      <c r="G326" s="387">
        <v>20000000</v>
      </c>
      <c r="H326" s="380"/>
      <c r="I326" s="197">
        <v>321</v>
      </c>
    </row>
    <row r="327" spans="1:9" x14ac:dyDescent="0.2">
      <c r="A327" s="129" t="s">
        <v>1476</v>
      </c>
      <c r="B327" s="129" t="s">
        <v>1570</v>
      </c>
      <c r="C327" s="129" t="s">
        <v>1626</v>
      </c>
      <c r="D327" s="386">
        <v>23994</v>
      </c>
      <c r="E327" s="129">
        <v>16276688</v>
      </c>
      <c r="F327" s="392"/>
      <c r="G327" s="387">
        <v>20000000</v>
      </c>
      <c r="H327" s="380"/>
      <c r="I327" s="197">
        <v>322</v>
      </c>
    </row>
    <row r="328" spans="1:9" x14ac:dyDescent="0.2">
      <c r="A328" s="129" t="s">
        <v>1477</v>
      </c>
      <c r="B328" s="129" t="s">
        <v>1576</v>
      </c>
      <c r="C328" s="129" t="s">
        <v>1884</v>
      </c>
      <c r="D328" s="386">
        <v>24157</v>
      </c>
      <c r="E328" s="129">
        <v>16729808</v>
      </c>
      <c r="F328" s="392"/>
      <c r="G328" s="387">
        <v>20000000</v>
      </c>
      <c r="H328" s="380"/>
      <c r="I328" s="197">
        <v>323</v>
      </c>
    </row>
    <row r="329" spans="1:9" x14ac:dyDescent="0.2">
      <c r="A329" s="129" t="s">
        <v>1478</v>
      </c>
      <c r="B329" s="129" t="s">
        <v>1885</v>
      </c>
      <c r="C329" s="129" t="s">
        <v>1754</v>
      </c>
      <c r="D329" s="386">
        <v>25415</v>
      </c>
      <c r="E329" s="129">
        <v>94306783</v>
      </c>
      <c r="F329" s="392"/>
      <c r="G329" s="387">
        <v>20000000</v>
      </c>
      <c r="H329" s="380"/>
      <c r="I329" s="197">
        <v>324</v>
      </c>
    </row>
    <row r="330" spans="1:9" x14ac:dyDescent="0.2">
      <c r="A330" s="129" t="s">
        <v>1479</v>
      </c>
      <c r="B330" s="129" t="s">
        <v>1860</v>
      </c>
      <c r="C330" s="129" t="s">
        <v>1595</v>
      </c>
      <c r="D330" s="386">
        <v>24680</v>
      </c>
      <c r="E330" s="129">
        <v>31175732</v>
      </c>
      <c r="F330" s="392"/>
      <c r="G330" s="387">
        <v>20000000</v>
      </c>
      <c r="H330" s="380"/>
      <c r="I330" s="197">
        <v>325</v>
      </c>
    </row>
    <row r="331" spans="1:9" x14ac:dyDescent="0.2">
      <c r="A331" s="129" t="s">
        <v>1480</v>
      </c>
      <c r="B331" s="129" t="s">
        <v>1886</v>
      </c>
      <c r="C331" s="129" t="s">
        <v>1611</v>
      </c>
      <c r="D331" s="386">
        <v>26513</v>
      </c>
      <c r="E331" s="129">
        <v>66770347</v>
      </c>
      <c r="F331" s="392"/>
      <c r="G331" s="387">
        <v>20000000</v>
      </c>
      <c r="H331" s="380"/>
      <c r="I331" s="197">
        <v>326</v>
      </c>
    </row>
    <row r="332" spans="1:9" x14ac:dyDescent="0.2">
      <c r="A332" s="129" t="s">
        <v>1481</v>
      </c>
      <c r="B332" s="129" t="s">
        <v>1887</v>
      </c>
      <c r="C332" s="129" t="s">
        <v>1568</v>
      </c>
      <c r="D332" s="386">
        <v>25912</v>
      </c>
      <c r="E332" s="129">
        <v>94309626</v>
      </c>
      <c r="F332" s="392"/>
      <c r="G332" s="387">
        <v>20000000</v>
      </c>
      <c r="H332" s="380"/>
      <c r="I332" s="197">
        <v>327</v>
      </c>
    </row>
    <row r="333" spans="1:9" x14ac:dyDescent="0.2">
      <c r="A333" s="129" t="s">
        <v>1482</v>
      </c>
      <c r="B333" s="129" t="s">
        <v>1608</v>
      </c>
      <c r="C333" s="129" t="s">
        <v>1888</v>
      </c>
      <c r="D333" s="386">
        <v>25067</v>
      </c>
      <c r="E333" s="129">
        <v>16284808</v>
      </c>
      <c r="F333" s="392"/>
      <c r="G333" s="387">
        <v>20000000</v>
      </c>
      <c r="H333" s="380"/>
      <c r="I333" s="197">
        <v>328</v>
      </c>
    </row>
    <row r="334" spans="1:9" x14ac:dyDescent="0.2">
      <c r="A334" s="129" t="s">
        <v>1483</v>
      </c>
      <c r="B334" s="129" t="s">
        <v>1638</v>
      </c>
      <c r="C334" s="129" t="s">
        <v>1585</v>
      </c>
      <c r="D334" s="386">
        <v>22805</v>
      </c>
      <c r="E334" s="129">
        <v>16267777</v>
      </c>
      <c r="F334" s="392"/>
      <c r="G334" s="387">
        <v>20000000</v>
      </c>
      <c r="H334" s="380"/>
      <c r="I334" s="197">
        <v>329</v>
      </c>
    </row>
    <row r="335" spans="1:9" x14ac:dyDescent="0.2">
      <c r="A335" s="129" t="s">
        <v>1248</v>
      </c>
      <c r="B335" s="129" t="s">
        <v>1740</v>
      </c>
      <c r="C335" s="129"/>
      <c r="D335" s="386">
        <v>21708</v>
      </c>
      <c r="E335" s="129">
        <v>16260234</v>
      </c>
      <c r="F335" s="392"/>
      <c r="G335" s="387">
        <v>20000000</v>
      </c>
      <c r="H335" s="380"/>
      <c r="I335" s="197">
        <v>330</v>
      </c>
    </row>
    <row r="336" spans="1:9" x14ac:dyDescent="0.2">
      <c r="A336" s="129" t="s">
        <v>1396</v>
      </c>
      <c r="B336" s="129" t="s">
        <v>1805</v>
      </c>
      <c r="C336" s="129" t="s">
        <v>1793</v>
      </c>
      <c r="D336" s="386">
        <v>25233</v>
      </c>
      <c r="E336" s="129">
        <v>16283936</v>
      </c>
      <c r="F336" s="392"/>
      <c r="G336" s="387">
        <v>20000000</v>
      </c>
      <c r="H336" s="380"/>
      <c r="I336" s="197">
        <v>331</v>
      </c>
    </row>
    <row r="337" spans="1:9" x14ac:dyDescent="0.2">
      <c r="A337" s="129" t="s">
        <v>1377</v>
      </c>
      <c r="B337" s="129" t="s">
        <v>1578</v>
      </c>
      <c r="C337" s="129" t="s">
        <v>1607</v>
      </c>
      <c r="D337" s="386">
        <v>20905</v>
      </c>
      <c r="E337" s="129">
        <v>16261530</v>
      </c>
      <c r="F337" s="392"/>
      <c r="G337" s="387">
        <v>20000000</v>
      </c>
      <c r="H337" s="380"/>
      <c r="I337" s="197">
        <v>332</v>
      </c>
    </row>
    <row r="338" spans="1:9" x14ac:dyDescent="0.2">
      <c r="A338" s="129" t="s">
        <v>1372</v>
      </c>
      <c r="B338" s="129" t="s">
        <v>1592</v>
      </c>
      <c r="C338" s="129" t="s">
        <v>1650</v>
      </c>
      <c r="D338" s="386">
        <v>22259</v>
      </c>
      <c r="E338" s="129">
        <v>16268052</v>
      </c>
      <c r="F338" s="392"/>
      <c r="G338" s="387">
        <v>20000000</v>
      </c>
      <c r="H338" s="380"/>
      <c r="I338" s="197">
        <v>333</v>
      </c>
    </row>
    <row r="339" spans="1:9" x14ac:dyDescent="0.2">
      <c r="A339" s="129" t="s">
        <v>1484</v>
      </c>
      <c r="B339" s="129" t="s">
        <v>1608</v>
      </c>
      <c r="C339" s="129" t="s">
        <v>1888</v>
      </c>
      <c r="D339" s="386">
        <v>24347</v>
      </c>
      <c r="E339" s="129">
        <v>31173879</v>
      </c>
      <c r="F339" s="392"/>
      <c r="G339" s="387">
        <v>20000000</v>
      </c>
      <c r="H339" s="380"/>
      <c r="I339" s="197">
        <v>334</v>
      </c>
    </row>
    <row r="340" spans="1:9" x14ac:dyDescent="0.2">
      <c r="A340" s="129" t="s">
        <v>1388</v>
      </c>
      <c r="B340" s="129" t="s">
        <v>1597</v>
      </c>
      <c r="C340" s="129" t="s">
        <v>1718</v>
      </c>
      <c r="D340" s="386">
        <v>22495</v>
      </c>
      <c r="E340" s="129">
        <v>16679207</v>
      </c>
      <c r="F340" s="392"/>
      <c r="G340" s="387">
        <v>20000000</v>
      </c>
      <c r="H340" s="380"/>
      <c r="I340" s="197">
        <v>335</v>
      </c>
    </row>
    <row r="341" spans="1:9" x14ac:dyDescent="0.2">
      <c r="A341" s="129" t="s">
        <v>1485</v>
      </c>
      <c r="B341" s="129" t="s">
        <v>1889</v>
      </c>
      <c r="C341" s="129" t="s">
        <v>1662</v>
      </c>
      <c r="D341" s="386">
        <v>23197</v>
      </c>
      <c r="E341" s="129">
        <v>16716260</v>
      </c>
      <c r="F341" s="392"/>
      <c r="G341" s="387">
        <v>20000000</v>
      </c>
      <c r="H341" s="380"/>
      <c r="I341" s="197">
        <v>336</v>
      </c>
    </row>
    <row r="342" spans="1:9" x14ac:dyDescent="0.2">
      <c r="A342" s="129" t="s">
        <v>1325</v>
      </c>
      <c r="B342" s="129" t="s">
        <v>1890</v>
      </c>
      <c r="C342" s="129" t="s">
        <v>1725</v>
      </c>
      <c r="D342" s="386">
        <v>22885</v>
      </c>
      <c r="E342" s="129">
        <v>16268521</v>
      </c>
      <c r="F342" s="392"/>
      <c r="G342" s="387">
        <v>20000000</v>
      </c>
      <c r="H342" s="380"/>
      <c r="I342" s="197">
        <v>337</v>
      </c>
    </row>
    <row r="343" spans="1:9" x14ac:dyDescent="0.2">
      <c r="A343" s="129" t="s">
        <v>1486</v>
      </c>
      <c r="B343" s="129" t="s">
        <v>1718</v>
      </c>
      <c r="C343" s="129"/>
      <c r="D343" s="386">
        <v>19935</v>
      </c>
      <c r="E343" s="129">
        <v>14705131</v>
      </c>
      <c r="F343" s="392"/>
      <c r="G343" s="387">
        <v>20000000</v>
      </c>
      <c r="H343" s="380"/>
      <c r="I343" s="197">
        <v>338</v>
      </c>
    </row>
    <row r="344" spans="1:9" x14ac:dyDescent="0.2">
      <c r="A344" s="129" t="s">
        <v>1213</v>
      </c>
      <c r="B344" s="129" t="s">
        <v>1593</v>
      </c>
      <c r="C344" s="129" t="s">
        <v>1749</v>
      </c>
      <c r="D344" s="386">
        <v>18314</v>
      </c>
      <c r="E344" s="129">
        <v>16246165</v>
      </c>
      <c r="F344" s="392"/>
      <c r="G344" s="387">
        <v>20000000</v>
      </c>
      <c r="H344" s="380"/>
      <c r="I344" s="197">
        <v>339</v>
      </c>
    </row>
    <row r="345" spans="1:9" x14ac:dyDescent="0.2">
      <c r="A345" s="129" t="s">
        <v>1487</v>
      </c>
      <c r="B345" s="129" t="s">
        <v>1674</v>
      </c>
      <c r="C345" s="129" t="s">
        <v>1718</v>
      </c>
      <c r="D345" s="386">
        <v>23892</v>
      </c>
      <c r="E345" s="129">
        <v>16274610</v>
      </c>
      <c r="F345" s="392"/>
      <c r="G345" s="387">
        <v>20000000</v>
      </c>
      <c r="H345" s="380"/>
      <c r="I345" s="197">
        <v>340</v>
      </c>
    </row>
    <row r="346" spans="1:9" x14ac:dyDescent="0.2">
      <c r="A346" s="129" t="s">
        <v>1213</v>
      </c>
      <c r="B346" s="129" t="s">
        <v>1633</v>
      </c>
      <c r="C346" s="129" t="s">
        <v>1788</v>
      </c>
      <c r="D346" s="386">
        <v>18549</v>
      </c>
      <c r="E346" s="129">
        <v>6389742</v>
      </c>
      <c r="F346" s="392"/>
      <c r="G346" s="387">
        <v>20000000</v>
      </c>
      <c r="H346" s="380"/>
      <c r="I346" s="197">
        <v>341</v>
      </c>
    </row>
    <row r="347" spans="1:9" x14ac:dyDescent="0.2">
      <c r="A347" s="129" t="s">
        <v>1278</v>
      </c>
      <c r="B347" s="129" t="s">
        <v>1583</v>
      </c>
      <c r="C347" s="129"/>
      <c r="D347" s="386">
        <v>21765</v>
      </c>
      <c r="E347" s="129">
        <v>6388054</v>
      </c>
      <c r="F347" s="392"/>
      <c r="G347" s="387">
        <v>20000000</v>
      </c>
      <c r="H347" s="380"/>
      <c r="I347" s="197">
        <v>342</v>
      </c>
    </row>
    <row r="348" spans="1:9" x14ac:dyDescent="0.2">
      <c r="A348" s="129" t="s">
        <v>1488</v>
      </c>
      <c r="B348" s="129" t="s">
        <v>1585</v>
      </c>
      <c r="C348" s="129" t="s">
        <v>1625</v>
      </c>
      <c r="D348" s="386">
        <v>23907</v>
      </c>
      <c r="E348" s="129">
        <v>94251305</v>
      </c>
      <c r="F348" s="392"/>
      <c r="G348" s="387">
        <v>20000000</v>
      </c>
      <c r="H348" s="380"/>
      <c r="I348" s="197">
        <v>343</v>
      </c>
    </row>
    <row r="349" spans="1:9" x14ac:dyDescent="0.2">
      <c r="A349" s="129" t="s">
        <v>1489</v>
      </c>
      <c r="B349" s="129" t="s">
        <v>1891</v>
      </c>
      <c r="C349" s="129" t="s">
        <v>1832</v>
      </c>
      <c r="D349" s="386">
        <v>23714</v>
      </c>
      <c r="E349" s="129">
        <v>16273390</v>
      </c>
      <c r="F349" s="392"/>
      <c r="G349" s="387">
        <v>20000000</v>
      </c>
      <c r="H349" s="380"/>
      <c r="I349" s="197">
        <v>344</v>
      </c>
    </row>
    <row r="350" spans="1:9" x14ac:dyDescent="0.2">
      <c r="A350" s="129" t="s">
        <v>1490</v>
      </c>
      <c r="B350" s="129" t="s">
        <v>1581</v>
      </c>
      <c r="C350" s="129" t="s">
        <v>1827</v>
      </c>
      <c r="D350" s="386">
        <v>22360</v>
      </c>
      <c r="E350" s="129">
        <v>16269696</v>
      </c>
      <c r="F350" s="392"/>
      <c r="G350" s="387">
        <v>20000000</v>
      </c>
      <c r="H350" s="380"/>
      <c r="I350" s="197">
        <v>345</v>
      </c>
    </row>
    <row r="351" spans="1:9" x14ac:dyDescent="0.2">
      <c r="A351" s="129" t="s">
        <v>1377</v>
      </c>
      <c r="B351" s="129" t="s">
        <v>1721</v>
      </c>
      <c r="C351" s="129" t="s">
        <v>1705</v>
      </c>
      <c r="D351" s="386">
        <v>25681</v>
      </c>
      <c r="E351" s="129">
        <v>94307824</v>
      </c>
      <c r="F351" s="392"/>
      <c r="G351" s="387">
        <v>20000000</v>
      </c>
      <c r="H351" s="380"/>
      <c r="I351" s="197">
        <v>346</v>
      </c>
    </row>
    <row r="352" spans="1:9" x14ac:dyDescent="0.2">
      <c r="A352" s="129" t="s">
        <v>1491</v>
      </c>
      <c r="B352" s="129" t="s">
        <v>1892</v>
      </c>
      <c r="C352" s="129" t="s">
        <v>1893</v>
      </c>
      <c r="D352" s="386">
        <v>24753</v>
      </c>
      <c r="E352" s="129">
        <v>6388171</v>
      </c>
      <c r="F352" s="392"/>
      <c r="G352" s="387">
        <v>20000000</v>
      </c>
      <c r="H352" s="380"/>
      <c r="I352" s="197">
        <v>347</v>
      </c>
    </row>
    <row r="353" spans="1:9" x14ac:dyDescent="0.2">
      <c r="A353" s="129" t="s">
        <v>1492</v>
      </c>
      <c r="B353" s="129" t="s">
        <v>1764</v>
      </c>
      <c r="C353" s="129" t="s">
        <v>1894</v>
      </c>
      <c r="D353" s="386">
        <v>30943</v>
      </c>
      <c r="E353" s="129">
        <v>31307741</v>
      </c>
      <c r="F353" s="392"/>
      <c r="G353" s="387">
        <v>20000000</v>
      </c>
      <c r="H353" s="380"/>
      <c r="I353" s="197">
        <v>348</v>
      </c>
    </row>
    <row r="354" spans="1:9" x14ac:dyDescent="0.2">
      <c r="A354" s="129" t="s">
        <v>1493</v>
      </c>
      <c r="B354" s="129" t="s">
        <v>1895</v>
      </c>
      <c r="C354" s="129" t="s">
        <v>1768</v>
      </c>
      <c r="D354" s="386">
        <v>19352</v>
      </c>
      <c r="E354" s="129">
        <v>7516912</v>
      </c>
      <c r="F354" s="392"/>
      <c r="G354" s="387">
        <v>20000000</v>
      </c>
      <c r="H354" s="380"/>
      <c r="I354" s="197">
        <v>349</v>
      </c>
    </row>
    <row r="355" spans="1:9" x14ac:dyDescent="0.2">
      <c r="A355" s="129" t="s">
        <v>1471</v>
      </c>
      <c r="B355" s="129" t="s">
        <v>1580</v>
      </c>
      <c r="C355" s="129" t="s">
        <v>1734</v>
      </c>
      <c r="D355" s="386">
        <v>20107</v>
      </c>
      <c r="E355" s="129">
        <v>6218986</v>
      </c>
      <c r="F355" s="392"/>
      <c r="G355" s="387">
        <v>20000000</v>
      </c>
      <c r="H355" s="380"/>
      <c r="I355" s="197">
        <v>350</v>
      </c>
    </row>
    <row r="356" spans="1:9" x14ac:dyDescent="0.2">
      <c r="A356" s="129" t="s">
        <v>1267</v>
      </c>
      <c r="B356" s="129" t="s">
        <v>1640</v>
      </c>
      <c r="C356" s="129" t="s">
        <v>1721</v>
      </c>
      <c r="D356" s="386">
        <v>21306</v>
      </c>
      <c r="E356" s="129">
        <v>16855059</v>
      </c>
      <c r="F356" s="392"/>
      <c r="G356" s="387">
        <v>20000000</v>
      </c>
      <c r="H356" s="380"/>
      <c r="I356" s="197">
        <v>351</v>
      </c>
    </row>
    <row r="357" spans="1:9" x14ac:dyDescent="0.2">
      <c r="A357" s="129" t="s">
        <v>1494</v>
      </c>
      <c r="B357" s="129" t="s">
        <v>1583</v>
      </c>
      <c r="C357" s="129" t="s">
        <v>1896</v>
      </c>
      <c r="D357" s="386">
        <v>27840</v>
      </c>
      <c r="E357" s="129">
        <v>94325431</v>
      </c>
      <c r="F357" s="392"/>
      <c r="G357" s="387">
        <v>20000000</v>
      </c>
      <c r="H357" s="380"/>
      <c r="I357" s="197">
        <v>352</v>
      </c>
    </row>
    <row r="358" spans="1:9" x14ac:dyDescent="0.2">
      <c r="A358" s="129" t="s">
        <v>1495</v>
      </c>
      <c r="B358" s="129" t="s">
        <v>1716</v>
      </c>
      <c r="C358" s="129" t="s">
        <v>1713</v>
      </c>
      <c r="D358" s="386">
        <v>27769</v>
      </c>
      <c r="E358" s="129">
        <v>98427960</v>
      </c>
      <c r="F358" s="392"/>
      <c r="G358" s="387">
        <v>20000000</v>
      </c>
      <c r="H358" s="380"/>
      <c r="I358" s="197">
        <v>353</v>
      </c>
    </row>
    <row r="359" spans="1:9" x14ac:dyDescent="0.2">
      <c r="A359" s="129" t="s">
        <v>1496</v>
      </c>
      <c r="B359" s="129" t="s">
        <v>1741</v>
      </c>
      <c r="C359" s="129" t="s">
        <v>1897</v>
      </c>
      <c r="D359" s="386">
        <v>31154</v>
      </c>
      <c r="E359" s="389">
        <v>1113618300</v>
      </c>
      <c r="F359" s="392"/>
      <c r="G359" s="387">
        <v>20000000</v>
      </c>
      <c r="H359" s="380"/>
      <c r="I359" s="197">
        <v>354</v>
      </c>
    </row>
    <row r="360" spans="1:9" x14ac:dyDescent="0.2">
      <c r="A360" s="129" t="s">
        <v>1220</v>
      </c>
      <c r="B360" s="129" t="s">
        <v>1766</v>
      </c>
      <c r="C360" s="129" t="s">
        <v>1898</v>
      </c>
      <c r="D360" s="386">
        <v>23966</v>
      </c>
      <c r="E360" s="129">
        <v>16276046</v>
      </c>
      <c r="F360" s="392"/>
      <c r="G360" s="387">
        <v>20000000</v>
      </c>
      <c r="H360" s="380"/>
      <c r="I360" s="197">
        <v>355</v>
      </c>
    </row>
    <row r="361" spans="1:9" x14ac:dyDescent="0.2">
      <c r="A361" s="129" t="s">
        <v>1497</v>
      </c>
      <c r="B361" s="129" t="s">
        <v>1899</v>
      </c>
      <c r="C361" s="129" t="s">
        <v>1606</v>
      </c>
      <c r="D361" s="386">
        <v>26324</v>
      </c>
      <c r="E361" s="129">
        <v>94313226</v>
      </c>
      <c r="F361" s="392"/>
      <c r="G361" s="387">
        <v>20000000</v>
      </c>
      <c r="H361" s="380"/>
      <c r="I361" s="197">
        <v>356</v>
      </c>
    </row>
    <row r="362" spans="1:9" x14ac:dyDescent="0.2">
      <c r="A362" s="129" t="s">
        <v>1498</v>
      </c>
      <c r="B362" s="129" t="s">
        <v>1645</v>
      </c>
      <c r="C362" s="129" t="s">
        <v>1769</v>
      </c>
      <c r="D362" s="386">
        <v>24842</v>
      </c>
      <c r="E362" s="129">
        <v>94306849</v>
      </c>
      <c r="F362" s="392"/>
      <c r="G362" s="387">
        <v>20000000</v>
      </c>
      <c r="H362" s="380"/>
      <c r="I362" s="197">
        <v>357</v>
      </c>
    </row>
    <row r="363" spans="1:9" x14ac:dyDescent="0.2">
      <c r="A363" s="129" t="s">
        <v>1499</v>
      </c>
      <c r="B363" s="129" t="s">
        <v>1900</v>
      </c>
      <c r="C363" s="129" t="s">
        <v>1901</v>
      </c>
      <c r="D363" s="386">
        <v>21341</v>
      </c>
      <c r="E363" s="129">
        <v>31146835</v>
      </c>
      <c r="F363" s="392"/>
      <c r="G363" s="387">
        <v>20000000</v>
      </c>
      <c r="H363" s="380"/>
      <c r="I363" s="197">
        <v>358</v>
      </c>
    </row>
    <row r="364" spans="1:9" x14ac:dyDescent="0.2">
      <c r="A364" s="129" t="s">
        <v>1500</v>
      </c>
      <c r="B364" s="129" t="s">
        <v>1902</v>
      </c>
      <c r="C364" s="129" t="s">
        <v>1903</v>
      </c>
      <c r="D364" s="386">
        <v>21456</v>
      </c>
      <c r="E364" s="129">
        <v>31155422</v>
      </c>
      <c r="F364" s="392"/>
      <c r="G364" s="387">
        <v>20000000</v>
      </c>
      <c r="H364" s="380"/>
      <c r="I364" s="197">
        <v>359</v>
      </c>
    </row>
    <row r="365" spans="1:9" x14ac:dyDescent="0.2">
      <c r="A365" s="129" t="s">
        <v>1501</v>
      </c>
      <c r="B365" s="129" t="s">
        <v>1583</v>
      </c>
      <c r="C365" s="129"/>
      <c r="D365" s="386">
        <v>22007</v>
      </c>
      <c r="E365" s="129">
        <v>16264855</v>
      </c>
      <c r="F365" s="392"/>
      <c r="G365" s="387">
        <v>20000000</v>
      </c>
      <c r="H365" s="380"/>
      <c r="I365" s="197">
        <v>360</v>
      </c>
    </row>
    <row r="366" spans="1:9" x14ac:dyDescent="0.2">
      <c r="A366" s="129" t="s">
        <v>1314</v>
      </c>
      <c r="B366" s="129" t="s">
        <v>1581</v>
      </c>
      <c r="C366" s="129" t="s">
        <v>1668</v>
      </c>
      <c r="D366" s="386">
        <v>19994</v>
      </c>
      <c r="E366" s="129">
        <v>16252859</v>
      </c>
      <c r="F366" s="392"/>
      <c r="G366" s="387">
        <v>20000000</v>
      </c>
      <c r="H366" s="380"/>
      <c r="I366" s="197">
        <v>361</v>
      </c>
    </row>
    <row r="367" spans="1:9" x14ac:dyDescent="0.2">
      <c r="A367" s="129" t="s">
        <v>1393</v>
      </c>
      <c r="B367" s="129" t="s">
        <v>1608</v>
      </c>
      <c r="C367" s="129" t="s">
        <v>1841</v>
      </c>
      <c r="D367" s="386">
        <v>21799</v>
      </c>
      <c r="E367" s="129">
        <v>16261709</v>
      </c>
      <c r="F367" s="392"/>
      <c r="G367" s="387">
        <v>20000000</v>
      </c>
      <c r="H367" s="380"/>
      <c r="I367" s="197">
        <v>362</v>
      </c>
    </row>
    <row r="368" spans="1:9" x14ac:dyDescent="0.2">
      <c r="A368" s="129" t="s">
        <v>1230</v>
      </c>
      <c r="B368" s="129" t="s">
        <v>1904</v>
      </c>
      <c r="C368" s="129" t="s">
        <v>1606</v>
      </c>
      <c r="D368" s="386">
        <v>17019</v>
      </c>
      <c r="E368" s="129">
        <v>16243440</v>
      </c>
      <c r="F368" s="392"/>
      <c r="G368" s="387">
        <v>20000000</v>
      </c>
      <c r="H368" s="380"/>
      <c r="I368" s="197">
        <v>363</v>
      </c>
    </row>
    <row r="369" spans="1:9" x14ac:dyDescent="0.2">
      <c r="A369" s="129" t="s">
        <v>1324</v>
      </c>
      <c r="B369" s="129" t="s">
        <v>1873</v>
      </c>
      <c r="C369" s="129" t="s">
        <v>1790</v>
      </c>
      <c r="D369" s="386">
        <v>21210</v>
      </c>
      <c r="E369" s="129">
        <v>41718938</v>
      </c>
      <c r="F369" s="392"/>
      <c r="G369" s="387">
        <v>20000000</v>
      </c>
      <c r="H369" s="380"/>
      <c r="I369" s="197">
        <v>364</v>
      </c>
    </row>
    <row r="370" spans="1:9" x14ac:dyDescent="0.2">
      <c r="A370" s="129" t="s">
        <v>1502</v>
      </c>
      <c r="B370" s="129" t="s">
        <v>1691</v>
      </c>
      <c r="C370" s="129" t="s">
        <v>1905</v>
      </c>
      <c r="D370" s="386">
        <v>25667</v>
      </c>
      <c r="E370" s="129">
        <v>29541415</v>
      </c>
      <c r="F370" s="392"/>
      <c r="G370" s="387">
        <v>20000000</v>
      </c>
      <c r="H370" s="380"/>
      <c r="I370" s="197">
        <v>365</v>
      </c>
    </row>
    <row r="371" spans="1:9" x14ac:dyDescent="0.2">
      <c r="A371" s="129" t="s">
        <v>1503</v>
      </c>
      <c r="B371" s="129" t="s">
        <v>1625</v>
      </c>
      <c r="C371" s="129" t="s">
        <v>1604</v>
      </c>
      <c r="D371" s="386">
        <v>28907</v>
      </c>
      <c r="E371" s="129">
        <v>29658899</v>
      </c>
      <c r="F371" s="392"/>
      <c r="G371" s="387">
        <v>20000000</v>
      </c>
      <c r="H371" s="380"/>
      <c r="I371" s="197">
        <v>366</v>
      </c>
    </row>
    <row r="372" spans="1:9" x14ac:dyDescent="0.2">
      <c r="A372" s="129" t="s">
        <v>1504</v>
      </c>
      <c r="B372" s="129" t="s">
        <v>1783</v>
      </c>
      <c r="C372" s="129" t="s">
        <v>1662</v>
      </c>
      <c r="D372" s="386">
        <v>25568</v>
      </c>
      <c r="E372" s="129">
        <v>66758967</v>
      </c>
      <c r="F372" s="392"/>
      <c r="G372" s="387">
        <v>20000000</v>
      </c>
      <c r="H372" s="380"/>
      <c r="I372" s="197">
        <v>367</v>
      </c>
    </row>
    <row r="373" spans="1:9" x14ac:dyDescent="0.2">
      <c r="A373" s="129" t="s">
        <v>1356</v>
      </c>
      <c r="B373" s="129" t="s">
        <v>1812</v>
      </c>
      <c r="C373" s="129" t="s">
        <v>1906</v>
      </c>
      <c r="D373" s="386">
        <v>29764</v>
      </c>
      <c r="E373" s="129">
        <v>29674654</v>
      </c>
      <c r="F373" s="392"/>
      <c r="G373" s="387">
        <v>20000000</v>
      </c>
      <c r="H373" s="380"/>
      <c r="I373" s="197">
        <v>368</v>
      </c>
    </row>
    <row r="374" spans="1:9" x14ac:dyDescent="0.2">
      <c r="A374" s="129" t="s">
        <v>1505</v>
      </c>
      <c r="B374" s="129" t="s">
        <v>1880</v>
      </c>
      <c r="C374" s="129" t="s">
        <v>1907</v>
      </c>
      <c r="D374" s="386">
        <v>28873</v>
      </c>
      <c r="E374" s="129">
        <v>29658596</v>
      </c>
      <c r="F374" s="392"/>
      <c r="G374" s="387">
        <v>20000000</v>
      </c>
      <c r="H374" s="380"/>
      <c r="I374" s="197">
        <v>369</v>
      </c>
    </row>
    <row r="375" spans="1:9" x14ac:dyDescent="0.2">
      <c r="A375" s="129" t="s">
        <v>1506</v>
      </c>
      <c r="B375" s="129" t="s">
        <v>1624</v>
      </c>
      <c r="C375" s="129" t="s">
        <v>1633</v>
      </c>
      <c r="D375" s="386">
        <v>21278</v>
      </c>
      <c r="E375" s="129">
        <v>31161155</v>
      </c>
      <c r="F375" s="392"/>
      <c r="G375" s="387">
        <v>20000000</v>
      </c>
      <c r="H375" s="380"/>
      <c r="I375" s="197">
        <v>370</v>
      </c>
    </row>
    <row r="376" spans="1:9" x14ac:dyDescent="0.2">
      <c r="A376" s="129" t="s">
        <v>1507</v>
      </c>
      <c r="B376" s="129" t="s">
        <v>1593</v>
      </c>
      <c r="C376" s="129" t="s">
        <v>1908</v>
      </c>
      <c r="D376" s="386">
        <v>20458</v>
      </c>
      <c r="E376" s="129">
        <v>31151272</v>
      </c>
      <c r="F376" s="392"/>
      <c r="G376" s="387">
        <v>20000000</v>
      </c>
      <c r="H376" s="380"/>
      <c r="I376" s="197">
        <v>371</v>
      </c>
    </row>
    <row r="377" spans="1:9" x14ac:dyDescent="0.2">
      <c r="A377" s="129" t="s">
        <v>1260</v>
      </c>
      <c r="B377" s="129" t="s">
        <v>1790</v>
      </c>
      <c r="C377" s="129" t="s">
        <v>1909</v>
      </c>
      <c r="D377" s="386">
        <v>22178</v>
      </c>
      <c r="E377" s="129">
        <v>16267957</v>
      </c>
      <c r="F377" s="392"/>
      <c r="G377" s="387">
        <v>20000000</v>
      </c>
      <c r="H377" s="380"/>
      <c r="I377" s="197">
        <v>372</v>
      </c>
    </row>
    <row r="378" spans="1:9" x14ac:dyDescent="0.2">
      <c r="A378" s="129" t="s">
        <v>1508</v>
      </c>
      <c r="B378" s="129" t="s">
        <v>1640</v>
      </c>
      <c r="C378" s="129" t="s">
        <v>1626</v>
      </c>
      <c r="D378" s="386">
        <v>27934</v>
      </c>
      <c r="E378" s="129">
        <v>25381482</v>
      </c>
      <c r="F378" s="392"/>
      <c r="G378" s="387">
        <v>20000000</v>
      </c>
      <c r="H378" s="380"/>
      <c r="I378" s="197">
        <v>373</v>
      </c>
    </row>
    <row r="379" spans="1:9" x14ac:dyDescent="0.2">
      <c r="A379" s="129" t="s">
        <v>1257</v>
      </c>
      <c r="B379" s="129" t="s">
        <v>1583</v>
      </c>
      <c r="C379" s="129" t="s">
        <v>1611</v>
      </c>
      <c r="D379" s="386">
        <v>28620</v>
      </c>
      <c r="E379" s="129">
        <v>94331080</v>
      </c>
      <c r="F379" s="392"/>
      <c r="G379" s="387">
        <v>20000000</v>
      </c>
      <c r="H379" s="380"/>
      <c r="I379" s="197">
        <v>374</v>
      </c>
    </row>
    <row r="380" spans="1:9" x14ac:dyDescent="0.2">
      <c r="A380" s="129" t="s">
        <v>1509</v>
      </c>
      <c r="B380" s="129" t="s">
        <v>1761</v>
      </c>
      <c r="C380" s="129"/>
      <c r="D380" s="386">
        <v>31776</v>
      </c>
      <c r="E380" s="389">
        <v>1113624594</v>
      </c>
      <c r="F380" s="392"/>
      <c r="G380" s="387">
        <v>20000000</v>
      </c>
      <c r="H380" s="380"/>
      <c r="I380" s="197">
        <v>375</v>
      </c>
    </row>
    <row r="381" spans="1:9" x14ac:dyDescent="0.2">
      <c r="A381" s="129" t="s">
        <v>1510</v>
      </c>
      <c r="B381" s="129" t="s">
        <v>1910</v>
      </c>
      <c r="C381" s="129" t="s">
        <v>1911</v>
      </c>
      <c r="D381" s="386">
        <v>29394</v>
      </c>
      <c r="E381" s="129">
        <v>29686993</v>
      </c>
      <c r="F381" s="392"/>
      <c r="G381" s="387">
        <v>20000000</v>
      </c>
      <c r="H381" s="380"/>
      <c r="I381" s="197">
        <v>376</v>
      </c>
    </row>
    <row r="382" spans="1:9" x14ac:dyDescent="0.2">
      <c r="A382" s="129" t="s">
        <v>1511</v>
      </c>
      <c r="B382" s="129" t="s">
        <v>1903</v>
      </c>
      <c r="C382" s="129" t="s">
        <v>1718</v>
      </c>
      <c r="D382" s="386">
        <v>27383</v>
      </c>
      <c r="E382" s="129">
        <v>52085545</v>
      </c>
      <c r="F382" s="392"/>
      <c r="G382" s="387">
        <v>20000000</v>
      </c>
      <c r="H382" s="380"/>
      <c r="I382" s="197">
        <v>377</v>
      </c>
    </row>
    <row r="383" spans="1:9" x14ac:dyDescent="0.2">
      <c r="A383" s="129" t="s">
        <v>1512</v>
      </c>
      <c r="B383" s="129" t="s">
        <v>1793</v>
      </c>
      <c r="C383" s="129" t="s">
        <v>1912</v>
      </c>
      <c r="D383" s="386">
        <v>18208</v>
      </c>
      <c r="E383" s="129">
        <v>31135341</v>
      </c>
      <c r="F383" s="392"/>
      <c r="G383" s="387">
        <v>20000000</v>
      </c>
      <c r="H383" s="380"/>
      <c r="I383" s="197">
        <v>378</v>
      </c>
    </row>
    <row r="384" spans="1:9" x14ac:dyDescent="0.2">
      <c r="A384" s="129" t="s">
        <v>509</v>
      </c>
      <c r="B384" s="129" t="s">
        <v>1592</v>
      </c>
      <c r="C384" s="129"/>
      <c r="D384" s="386">
        <v>20576</v>
      </c>
      <c r="E384" s="129">
        <v>31150603</v>
      </c>
      <c r="F384" s="392"/>
      <c r="G384" s="387">
        <v>20000000</v>
      </c>
      <c r="H384" s="380"/>
      <c r="I384" s="197">
        <v>379</v>
      </c>
    </row>
    <row r="385" spans="1:9" x14ac:dyDescent="0.2">
      <c r="A385" s="129" t="s">
        <v>1397</v>
      </c>
      <c r="B385" s="129" t="s">
        <v>1581</v>
      </c>
      <c r="C385" s="129" t="s">
        <v>1581</v>
      </c>
      <c r="D385" s="386">
        <v>22357</v>
      </c>
      <c r="E385" s="129">
        <v>16264722</v>
      </c>
      <c r="F385" s="392"/>
      <c r="G385" s="387">
        <v>20000000</v>
      </c>
      <c r="H385" s="380"/>
      <c r="I385" s="197">
        <v>380</v>
      </c>
    </row>
    <row r="386" spans="1:9" x14ac:dyDescent="0.2">
      <c r="A386" s="129" t="s">
        <v>1513</v>
      </c>
      <c r="B386" s="129" t="s">
        <v>1602</v>
      </c>
      <c r="C386" s="129" t="s">
        <v>1662</v>
      </c>
      <c r="D386" s="386">
        <v>27713</v>
      </c>
      <c r="E386" s="129">
        <v>94324105</v>
      </c>
      <c r="F386" s="392"/>
      <c r="G386" s="387">
        <v>20000000</v>
      </c>
      <c r="H386" s="380"/>
      <c r="I386" s="197">
        <v>381</v>
      </c>
    </row>
    <row r="387" spans="1:9" x14ac:dyDescent="0.2">
      <c r="A387" s="129" t="s">
        <v>1314</v>
      </c>
      <c r="B387" s="129" t="s">
        <v>1820</v>
      </c>
      <c r="C387" s="129" t="s">
        <v>1720</v>
      </c>
      <c r="D387" s="386">
        <v>23786</v>
      </c>
      <c r="E387" s="129">
        <v>16275500</v>
      </c>
      <c r="F387" s="392"/>
      <c r="G387" s="387">
        <v>20000000</v>
      </c>
      <c r="H387" s="380"/>
      <c r="I387" s="197">
        <v>382</v>
      </c>
    </row>
    <row r="388" spans="1:9" x14ac:dyDescent="0.2">
      <c r="A388" s="129" t="s">
        <v>1221</v>
      </c>
      <c r="B388" s="129" t="s">
        <v>1913</v>
      </c>
      <c r="C388" s="129" t="s">
        <v>1751</v>
      </c>
      <c r="D388" s="386">
        <v>24149</v>
      </c>
      <c r="E388" s="129">
        <v>16276574</v>
      </c>
      <c r="F388" s="392"/>
      <c r="G388" s="387">
        <v>20000000</v>
      </c>
      <c r="H388" s="380"/>
      <c r="I388" s="197">
        <v>383</v>
      </c>
    </row>
    <row r="389" spans="1:9" x14ac:dyDescent="0.2">
      <c r="A389" s="129" t="s">
        <v>1514</v>
      </c>
      <c r="B389" s="129" t="s">
        <v>1615</v>
      </c>
      <c r="C389" s="129" t="s">
        <v>1914</v>
      </c>
      <c r="D389" s="386">
        <v>24794</v>
      </c>
      <c r="E389" s="129">
        <v>16280978</v>
      </c>
      <c r="F389" s="392"/>
      <c r="G389" s="387">
        <v>20000000</v>
      </c>
      <c r="H389" s="380"/>
      <c r="I389" s="197">
        <v>384</v>
      </c>
    </row>
    <row r="390" spans="1:9" x14ac:dyDescent="0.2">
      <c r="A390" s="129" t="s">
        <v>1427</v>
      </c>
      <c r="B390" s="129" t="s">
        <v>1720</v>
      </c>
      <c r="C390" s="129" t="s">
        <v>1793</v>
      </c>
      <c r="D390" s="386">
        <v>28754</v>
      </c>
      <c r="E390" s="129">
        <v>66786411</v>
      </c>
      <c r="F390" s="392"/>
      <c r="G390" s="387">
        <v>20000000</v>
      </c>
      <c r="H390" s="380"/>
      <c r="I390" s="197">
        <v>385</v>
      </c>
    </row>
    <row r="391" spans="1:9" x14ac:dyDescent="0.2">
      <c r="A391" s="129" t="s">
        <v>1211</v>
      </c>
      <c r="B391" s="129" t="s">
        <v>1915</v>
      </c>
      <c r="C391" s="129" t="s">
        <v>1916</v>
      </c>
      <c r="D391" s="386">
        <v>21471</v>
      </c>
      <c r="E391" s="129">
        <v>31158193</v>
      </c>
      <c r="F391" s="392"/>
      <c r="G391" s="387">
        <v>20000000</v>
      </c>
      <c r="H391" s="380"/>
      <c r="I391" s="197">
        <v>386</v>
      </c>
    </row>
    <row r="392" spans="1:9" x14ac:dyDescent="0.2">
      <c r="A392" s="129" t="s">
        <v>1417</v>
      </c>
      <c r="B392" s="129" t="s">
        <v>1573</v>
      </c>
      <c r="C392" s="129" t="s">
        <v>1917</v>
      </c>
      <c r="D392" s="386">
        <v>31651</v>
      </c>
      <c r="E392" s="389">
        <v>1113625229</v>
      </c>
      <c r="F392" s="392"/>
      <c r="G392" s="387">
        <v>20000000</v>
      </c>
      <c r="H392" s="380"/>
      <c r="I392" s="197">
        <v>387</v>
      </c>
    </row>
    <row r="393" spans="1:9" x14ac:dyDescent="0.2">
      <c r="A393" s="129" t="s">
        <v>1515</v>
      </c>
      <c r="B393" s="129" t="s">
        <v>1808</v>
      </c>
      <c r="C393" s="129" t="s">
        <v>1599</v>
      </c>
      <c r="D393" s="386">
        <v>25580</v>
      </c>
      <c r="E393" s="129">
        <v>66762942</v>
      </c>
      <c r="F393" s="392"/>
      <c r="G393" s="387">
        <v>20000000</v>
      </c>
      <c r="H393" s="380"/>
      <c r="I393" s="197">
        <v>388</v>
      </c>
    </row>
    <row r="394" spans="1:9" x14ac:dyDescent="0.2">
      <c r="A394" s="129" t="s">
        <v>1351</v>
      </c>
      <c r="B394" s="129" t="s">
        <v>1918</v>
      </c>
      <c r="C394" s="129" t="s">
        <v>1608</v>
      </c>
      <c r="D394" s="386">
        <v>27405</v>
      </c>
      <c r="E394" s="129">
        <v>66779257</v>
      </c>
      <c r="F394" s="392"/>
      <c r="G394" s="387">
        <v>20000000</v>
      </c>
      <c r="H394" s="380"/>
      <c r="I394" s="197">
        <v>389</v>
      </c>
    </row>
    <row r="395" spans="1:9" x14ac:dyDescent="0.2">
      <c r="A395" s="129" t="s">
        <v>1264</v>
      </c>
      <c r="B395" s="129" t="s">
        <v>1919</v>
      </c>
      <c r="C395" s="129" t="s">
        <v>1920</v>
      </c>
      <c r="D395" s="386">
        <v>29499</v>
      </c>
      <c r="E395" s="129">
        <v>29664861</v>
      </c>
      <c r="F395" s="392"/>
      <c r="G395" s="387">
        <v>20000000</v>
      </c>
      <c r="H395" s="380"/>
      <c r="I395" s="197">
        <v>390</v>
      </c>
    </row>
    <row r="396" spans="1:9" x14ac:dyDescent="0.2">
      <c r="A396" s="129" t="s">
        <v>1516</v>
      </c>
      <c r="B396" s="129" t="s">
        <v>1581</v>
      </c>
      <c r="C396" s="129" t="s">
        <v>1782</v>
      </c>
      <c r="D396" s="386">
        <v>29058</v>
      </c>
      <c r="E396" s="129">
        <v>16986715</v>
      </c>
      <c r="F396" s="392"/>
      <c r="G396" s="387">
        <v>20000000</v>
      </c>
      <c r="H396" s="380"/>
      <c r="I396" s="197">
        <v>391</v>
      </c>
    </row>
    <row r="397" spans="1:9" x14ac:dyDescent="0.2">
      <c r="A397" s="129" t="s">
        <v>1517</v>
      </c>
      <c r="B397" s="129" t="s">
        <v>1691</v>
      </c>
      <c r="C397" s="129" t="s">
        <v>1643</v>
      </c>
      <c r="D397" s="386">
        <v>27295</v>
      </c>
      <c r="E397" s="129">
        <v>66915641</v>
      </c>
      <c r="F397" s="392"/>
      <c r="G397" s="387">
        <v>20000000</v>
      </c>
      <c r="H397" s="380"/>
      <c r="I397" s="197">
        <v>392</v>
      </c>
    </row>
    <row r="398" spans="1:9" x14ac:dyDescent="0.2">
      <c r="A398" s="129" t="s">
        <v>1267</v>
      </c>
      <c r="B398" s="129" t="s">
        <v>1921</v>
      </c>
      <c r="C398" s="129" t="s">
        <v>1921</v>
      </c>
      <c r="D398" s="386">
        <v>24077</v>
      </c>
      <c r="E398" s="129">
        <v>16985300</v>
      </c>
      <c r="F398" s="392"/>
      <c r="G398" s="387">
        <v>20000000</v>
      </c>
      <c r="H398" s="380"/>
      <c r="I398" s="197">
        <v>393</v>
      </c>
    </row>
    <row r="399" spans="1:9" x14ac:dyDescent="0.2">
      <c r="A399" s="129" t="s">
        <v>1518</v>
      </c>
      <c r="B399" s="129" t="s">
        <v>1922</v>
      </c>
      <c r="C399" s="129" t="s">
        <v>1598</v>
      </c>
      <c r="D399" s="386">
        <v>24744</v>
      </c>
      <c r="E399" s="129">
        <v>16283002</v>
      </c>
      <c r="F399" s="392"/>
      <c r="G399" s="387">
        <v>20000000</v>
      </c>
      <c r="H399" s="380"/>
      <c r="I399" s="197">
        <v>394</v>
      </c>
    </row>
    <row r="400" spans="1:9" x14ac:dyDescent="0.2">
      <c r="A400" s="129" t="s">
        <v>1519</v>
      </c>
      <c r="B400" s="129" t="s">
        <v>1628</v>
      </c>
      <c r="C400" s="129" t="s">
        <v>1737</v>
      </c>
      <c r="D400" s="386">
        <v>24196</v>
      </c>
      <c r="E400" s="129">
        <v>16276645</v>
      </c>
      <c r="F400" s="392"/>
      <c r="G400" s="387">
        <v>20000000</v>
      </c>
      <c r="H400" s="380"/>
      <c r="I400" s="197">
        <v>395</v>
      </c>
    </row>
    <row r="401" spans="1:9" x14ac:dyDescent="0.2">
      <c r="A401" s="129" t="s">
        <v>1520</v>
      </c>
      <c r="B401" s="129" t="s">
        <v>1615</v>
      </c>
      <c r="C401" s="129" t="s">
        <v>1923</v>
      </c>
      <c r="D401" s="386">
        <v>24244</v>
      </c>
      <c r="E401" s="129">
        <v>16277029</v>
      </c>
      <c r="F401" s="392"/>
      <c r="G401" s="387">
        <v>20000000</v>
      </c>
      <c r="H401" s="380"/>
      <c r="I401" s="197">
        <v>396</v>
      </c>
    </row>
    <row r="402" spans="1:9" x14ac:dyDescent="0.2">
      <c r="A402" s="129" t="s">
        <v>1274</v>
      </c>
      <c r="B402" s="129" t="s">
        <v>1924</v>
      </c>
      <c r="C402" s="129" t="s">
        <v>1691</v>
      </c>
      <c r="D402" s="386">
        <v>27322</v>
      </c>
      <c r="E402" s="129">
        <v>66773575</v>
      </c>
      <c r="F402" s="392"/>
      <c r="G402" s="387">
        <v>20000000</v>
      </c>
      <c r="H402" s="380"/>
      <c r="I402" s="197">
        <v>397</v>
      </c>
    </row>
    <row r="403" spans="1:9" x14ac:dyDescent="0.2">
      <c r="A403" s="129" t="s">
        <v>1521</v>
      </c>
      <c r="B403" s="129" t="s">
        <v>1633</v>
      </c>
      <c r="C403" s="129" t="s">
        <v>1925</v>
      </c>
      <c r="D403" s="386">
        <v>27101</v>
      </c>
      <c r="E403" s="129">
        <v>94318602</v>
      </c>
      <c r="F403" s="392"/>
      <c r="G403" s="387">
        <v>20000000</v>
      </c>
      <c r="H403" s="380"/>
      <c r="I403" s="197">
        <v>398</v>
      </c>
    </row>
    <row r="404" spans="1:9" x14ac:dyDescent="0.2">
      <c r="A404" s="129" t="s">
        <v>1522</v>
      </c>
      <c r="B404" s="129" t="s">
        <v>1687</v>
      </c>
      <c r="C404" s="129" t="s">
        <v>1633</v>
      </c>
      <c r="D404" s="386">
        <v>23927</v>
      </c>
      <c r="E404" s="129">
        <v>16275037</v>
      </c>
      <c r="F404" s="392"/>
      <c r="G404" s="387">
        <v>20000000</v>
      </c>
      <c r="H404" s="380"/>
      <c r="I404" s="197">
        <v>399</v>
      </c>
    </row>
    <row r="405" spans="1:9" x14ac:dyDescent="0.2">
      <c r="A405" s="129" t="s">
        <v>1523</v>
      </c>
      <c r="B405" s="129" t="s">
        <v>1926</v>
      </c>
      <c r="C405" s="129" t="s">
        <v>1806</v>
      </c>
      <c r="D405" s="386">
        <v>22436</v>
      </c>
      <c r="E405" s="129">
        <v>16266340</v>
      </c>
      <c r="F405" s="392"/>
      <c r="G405" s="387">
        <v>20000000</v>
      </c>
      <c r="H405" s="380"/>
      <c r="I405" s="197">
        <v>400</v>
      </c>
    </row>
    <row r="406" spans="1:9" x14ac:dyDescent="0.2">
      <c r="A406" s="129" t="s">
        <v>1524</v>
      </c>
      <c r="B406" s="129" t="s">
        <v>1922</v>
      </c>
      <c r="C406" s="129" t="s">
        <v>1604</v>
      </c>
      <c r="D406" s="386">
        <v>21068</v>
      </c>
      <c r="E406" s="129">
        <v>16265744</v>
      </c>
      <c r="F406" s="392"/>
      <c r="G406" s="387">
        <v>20000000</v>
      </c>
      <c r="H406" s="380"/>
      <c r="I406" s="197">
        <v>401</v>
      </c>
    </row>
    <row r="407" spans="1:9" x14ac:dyDescent="0.2">
      <c r="A407" s="129" t="s">
        <v>1525</v>
      </c>
      <c r="B407" s="129" t="s">
        <v>1633</v>
      </c>
      <c r="C407" s="129" t="s">
        <v>1687</v>
      </c>
      <c r="D407" s="386">
        <v>22917</v>
      </c>
      <c r="E407" s="129">
        <v>16269150</v>
      </c>
      <c r="F407" s="392"/>
      <c r="G407" s="387">
        <v>20000000</v>
      </c>
      <c r="H407" s="380"/>
      <c r="I407" s="197">
        <v>402</v>
      </c>
    </row>
    <row r="408" spans="1:9" x14ac:dyDescent="0.2">
      <c r="A408" s="129" t="s">
        <v>1526</v>
      </c>
      <c r="B408" s="129" t="s">
        <v>1577</v>
      </c>
      <c r="C408" s="129" t="s">
        <v>1645</v>
      </c>
      <c r="D408" s="386">
        <v>32753</v>
      </c>
      <c r="E408" s="389">
        <v>1113641234</v>
      </c>
      <c r="F408" s="392"/>
      <c r="G408" s="387">
        <v>20000000</v>
      </c>
      <c r="H408" s="380"/>
      <c r="I408" s="197">
        <v>403</v>
      </c>
    </row>
    <row r="409" spans="1:9" x14ac:dyDescent="0.2">
      <c r="A409" s="129" t="s">
        <v>1259</v>
      </c>
      <c r="B409" s="129" t="s">
        <v>1927</v>
      </c>
      <c r="C409" s="129" t="s">
        <v>1757</v>
      </c>
      <c r="D409" s="386">
        <v>25105</v>
      </c>
      <c r="E409" s="129">
        <v>31177671</v>
      </c>
      <c r="F409" s="392"/>
      <c r="G409" s="387">
        <v>20000000</v>
      </c>
      <c r="H409" s="380"/>
      <c r="I409" s="197">
        <v>404</v>
      </c>
    </row>
    <row r="410" spans="1:9" x14ac:dyDescent="0.2">
      <c r="A410" s="129" t="s">
        <v>1527</v>
      </c>
      <c r="B410" s="129" t="s">
        <v>1640</v>
      </c>
      <c r="C410" s="129" t="s">
        <v>1609</v>
      </c>
      <c r="D410" s="386">
        <v>27854</v>
      </c>
      <c r="E410" s="129">
        <v>66778508</v>
      </c>
      <c r="F410" s="392"/>
      <c r="G410" s="387">
        <v>20000000</v>
      </c>
      <c r="H410" s="380"/>
      <c r="I410" s="197">
        <v>405</v>
      </c>
    </row>
    <row r="411" spans="1:9" x14ac:dyDescent="0.2">
      <c r="A411" s="129" t="s">
        <v>1528</v>
      </c>
      <c r="B411" s="129" t="s">
        <v>1723</v>
      </c>
      <c r="C411" s="129" t="s">
        <v>1753</v>
      </c>
      <c r="D411" s="386">
        <v>20260</v>
      </c>
      <c r="E411" s="129">
        <v>16351297</v>
      </c>
      <c r="F411" s="392"/>
      <c r="G411" s="387">
        <v>20000000</v>
      </c>
      <c r="H411" s="380"/>
      <c r="I411" s="197">
        <v>406</v>
      </c>
    </row>
    <row r="412" spans="1:9" x14ac:dyDescent="0.2">
      <c r="A412" s="129" t="s">
        <v>1529</v>
      </c>
      <c r="B412" s="129" t="s">
        <v>1581</v>
      </c>
      <c r="C412" s="129" t="s">
        <v>1928</v>
      </c>
      <c r="D412" s="386">
        <v>28465</v>
      </c>
      <c r="E412" s="129">
        <v>66785912</v>
      </c>
      <c r="F412" s="392"/>
      <c r="G412" s="387">
        <v>20000000</v>
      </c>
      <c r="H412" s="380"/>
      <c r="I412" s="197">
        <v>407</v>
      </c>
    </row>
    <row r="413" spans="1:9" x14ac:dyDescent="0.2">
      <c r="A413" s="129" t="s">
        <v>1530</v>
      </c>
      <c r="B413" s="129" t="s">
        <v>1592</v>
      </c>
      <c r="C413" s="129"/>
      <c r="D413" s="386">
        <v>22414</v>
      </c>
      <c r="E413" s="129">
        <v>16271331</v>
      </c>
      <c r="F413" s="392"/>
      <c r="G413" s="387">
        <v>20000000</v>
      </c>
      <c r="H413" s="380"/>
      <c r="I413" s="197">
        <v>408</v>
      </c>
    </row>
    <row r="414" spans="1:9" x14ac:dyDescent="0.2">
      <c r="A414" s="129" t="s">
        <v>1531</v>
      </c>
      <c r="B414" s="129" t="s">
        <v>1644</v>
      </c>
      <c r="C414" s="129" t="s">
        <v>1717</v>
      </c>
      <c r="D414" s="386">
        <v>27707</v>
      </c>
      <c r="E414" s="129">
        <v>66783156</v>
      </c>
      <c r="F414" s="392"/>
      <c r="G414" s="387">
        <v>20000000</v>
      </c>
      <c r="H414" s="380"/>
      <c r="I414" s="197">
        <v>409</v>
      </c>
    </row>
    <row r="415" spans="1:9" x14ac:dyDescent="0.2">
      <c r="A415" s="129" t="s">
        <v>1444</v>
      </c>
      <c r="B415" s="129" t="s">
        <v>1921</v>
      </c>
      <c r="C415" s="129" t="s">
        <v>1921</v>
      </c>
      <c r="D415" s="386">
        <v>24057</v>
      </c>
      <c r="E415" s="129">
        <v>16985252</v>
      </c>
      <c r="F415" s="392"/>
      <c r="G415" s="387">
        <v>20000000</v>
      </c>
      <c r="H415" s="380"/>
      <c r="I415" s="197">
        <v>410</v>
      </c>
    </row>
    <row r="416" spans="1:9" x14ac:dyDescent="0.2">
      <c r="A416" s="129" t="s">
        <v>1532</v>
      </c>
      <c r="B416" s="129" t="s">
        <v>1718</v>
      </c>
      <c r="C416" s="129" t="s">
        <v>1929</v>
      </c>
      <c r="D416" s="386">
        <v>29930</v>
      </c>
      <c r="E416" s="129">
        <v>16934829</v>
      </c>
      <c r="F416" s="392"/>
      <c r="G416" s="387">
        <v>20000000</v>
      </c>
      <c r="H416" s="380"/>
      <c r="I416" s="197">
        <v>411</v>
      </c>
    </row>
    <row r="417" spans="1:9" x14ac:dyDescent="0.2">
      <c r="A417" s="129" t="s">
        <v>1457</v>
      </c>
      <c r="B417" s="129" t="s">
        <v>1930</v>
      </c>
      <c r="C417" s="129" t="s">
        <v>1931</v>
      </c>
      <c r="D417" s="386">
        <v>29728</v>
      </c>
      <c r="E417" s="129">
        <v>16928215</v>
      </c>
      <c r="F417" s="392"/>
      <c r="G417" s="387">
        <v>20000000</v>
      </c>
      <c r="H417" s="380"/>
      <c r="I417" s="197">
        <v>412</v>
      </c>
    </row>
    <row r="418" spans="1:9" x14ac:dyDescent="0.2">
      <c r="A418" s="129" t="s">
        <v>1533</v>
      </c>
      <c r="B418" s="129" t="s">
        <v>1601</v>
      </c>
      <c r="C418" s="129" t="s">
        <v>1932</v>
      </c>
      <c r="D418" s="386">
        <v>20877</v>
      </c>
      <c r="E418" s="129">
        <v>31155180</v>
      </c>
      <c r="F418" s="392"/>
      <c r="G418" s="387">
        <v>20000000</v>
      </c>
      <c r="H418" s="380"/>
      <c r="I418" s="197">
        <v>413</v>
      </c>
    </row>
    <row r="419" spans="1:9" x14ac:dyDescent="0.2">
      <c r="A419" s="129" t="s">
        <v>1534</v>
      </c>
      <c r="B419" s="129" t="s">
        <v>1933</v>
      </c>
      <c r="C419" s="129" t="s">
        <v>1756</v>
      </c>
      <c r="D419" s="386">
        <v>21706</v>
      </c>
      <c r="E419" s="129">
        <v>31162240</v>
      </c>
      <c r="F419" s="392"/>
      <c r="G419" s="387">
        <v>20000000</v>
      </c>
      <c r="H419" s="380"/>
      <c r="I419" s="197">
        <v>414</v>
      </c>
    </row>
    <row r="420" spans="1:9" x14ac:dyDescent="0.2">
      <c r="A420" s="129" t="s">
        <v>1535</v>
      </c>
      <c r="B420" s="129" t="s">
        <v>1749</v>
      </c>
      <c r="C420" s="129" t="s">
        <v>1864</v>
      </c>
      <c r="D420" s="386">
        <v>20205</v>
      </c>
      <c r="E420" s="129">
        <v>31153246</v>
      </c>
      <c r="F420" s="392"/>
      <c r="G420" s="387">
        <v>20000000</v>
      </c>
      <c r="H420" s="380"/>
      <c r="I420" s="197">
        <v>415</v>
      </c>
    </row>
    <row r="421" spans="1:9" x14ac:dyDescent="0.2">
      <c r="A421" s="129" t="s">
        <v>1536</v>
      </c>
      <c r="B421" s="129" t="s">
        <v>1934</v>
      </c>
      <c r="C421" s="129" t="s">
        <v>1662</v>
      </c>
      <c r="D421" s="386">
        <v>24706</v>
      </c>
      <c r="E421" s="129">
        <v>16280501</v>
      </c>
      <c r="F421" s="392"/>
      <c r="G421" s="387">
        <v>20000000</v>
      </c>
      <c r="H421" s="380"/>
      <c r="I421" s="197">
        <v>416</v>
      </c>
    </row>
    <row r="422" spans="1:9" x14ac:dyDescent="0.2">
      <c r="A422" s="129" t="s">
        <v>1208</v>
      </c>
      <c r="B422" s="129" t="s">
        <v>1677</v>
      </c>
      <c r="C422" s="129" t="s">
        <v>1687</v>
      </c>
      <c r="D422" s="386">
        <v>23478</v>
      </c>
      <c r="E422" s="129">
        <v>31165154</v>
      </c>
      <c r="F422" s="392"/>
      <c r="G422" s="387">
        <v>20000000</v>
      </c>
      <c r="H422" s="380"/>
      <c r="I422" s="197">
        <v>417</v>
      </c>
    </row>
    <row r="423" spans="1:9" x14ac:dyDescent="0.2">
      <c r="A423" s="129" t="s">
        <v>1537</v>
      </c>
      <c r="B423" s="129" t="s">
        <v>1598</v>
      </c>
      <c r="C423" s="129" t="s">
        <v>1714</v>
      </c>
      <c r="D423" s="386">
        <v>22912</v>
      </c>
      <c r="E423" s="129">
        <v>16269249</v>
      </c>
      <c r="F423" s="392"/>
      <c r="G423" s="387">
        <v>20000000</v>
      </c>
      <c r="H423" s="380"/>
      <c r="I423" s="197">
        <v>418</v>
      </c>
    </row>
    <row r="424" spans="1:9" x14ac:dyDescent="0.2">
      <c r="A424" s="129" t="s">
        <v>1538</v>
      </c>
      <c r="B424" s="129" t="s">
        <v>1763</v>
      </c>
      <c r="C424" s="129" t="s">
        <v>1606</v>
      </c>
      <c r="D424" s="386">
        <v>18510</v>
      </c>
      <c r="E424" s="129">
        <v>16252890</v>
      </c>
      <c r="F424" s="392"/>
      <c r="G424" s="387">
        <v>20000000</v>
      </c>
      <c r="H424" s="380"/>
      <c r="I424" s="197">
        <v>419</v>
      </c>
    </row>
    <row r="425" spans="1:9" x14ac:dyDescent="0.2">
      <c r="A425" s="129" t="s">
        <v>1539</v>
      </c>
      <c r="B425" s="129" t="s">
        <v>1638</v>
      </c>
      <c r="C425" s="129" t="s">
        <v>1573</v>
      </c>
      <c r="D425" s="386">
        <v>27649</v>
      </c>
      <c r="E425" s="129">
        <v>66776845</v>
      </c>
      <c r="F425" s="392"/>
      <c r="G425" s="387">
        <v>20000000</v>
      </c>
      <c r="H425" s="380"/>
      <c r="I425" s="197">
        <v>420</v>
      </c>
    </row>
    <row r="426" spans="1:9" x14ac:dyDescent="0.2">
      <c r="A426" s="129" t="s">
        <v>1540</v>
      </c>
      <c r="B426" s="129" t="s">
        <v>1718</v>
      </c>
      <c r="C426" s="129" t="s">
        <v>1935</v>
      </c>
      <c r="D426" s="386">
        <v>23300</v>
      </c>
      <c r="E426" s="129">
        <v>29667130</v>
      </c>
      <c r="F426" s="392"/>
      <c r="G426" s="387">
        <v>20000000</v>
      </c>
      <c r="H426" s="380"/>
      <c r="I426" s="197">
        <v>421</v>
      </c>
    </row>
    <row r="427" spans="1:9" x14ac:dyDescent="0.2">
      <c r="A427" s="129" t="s">
        <v>1541</v>
      </c>
      <c r="B427" s="129" t="s">
        <v>1679</v>
      </c>
      <c r="C427" s="129" t="s">
        <v>1936</v>
      </c>
      <c r="D427" s="386">
        <v>24296</v>
      </c>
      <c r="E427" s="129">
        <v>16279710</v>
      </c>
      <c r="F427" s="392"/>
      <c r="G427" s="387">
        <v>20000000</v>
      </c>
      <c r="H427" s="380"/>
      <c r="I427" s="197">
        <v>422</v>
      </c>
    </row>
    <row r="428" spans="1:9" x14ac:dyDescent="0.2">
      <c r="A428" s="129" t="s">
        <v>1234</v>
      </c>
      <c r="B428" s="129" t="s">
        <v>1937</v>
      </c>
      <c r="C428" s="129" t="s">
        <v>1593</v>
      </c>
      <c r="D428" s="386">
        <v>23712</v>
      </c>
      <c r="E428" s="129">
        <v>16273427</v>
      </c>
      <c r="F428" s="392"/>
      <c r="G428" s="387">
        <v>20000000</v>
      </c>
      <c r="H428" s="380"/>
      <c r="I428" s="197">
        <v>423</v>
      </c>
    </row>
    <row r="429" spans="1:9" x14ac:dyDescent="0.2">
      <c r="A429" s="129" t="s">
        <v>1542</v>
      </c>
      <c r="B429" s="129" t="s">
        <v>1938</v>
      </c>
      <c r="C429" s="129" t="s">
        <v>1581</v>
      </c>
      <c r="D429" s="386">
        <v>21664</v>
      </c>
      <c r="E429" s="129">
        <v>16262174</v>
      </c>
      <c r="F429" s="392"/>
      <c r="G429" s="387">
        <v>20000000</v>
      </c>
      <c r="H429" s="380"/>
      <c r="I429" s="197">
        <v>424</v>
      </c>
    </row>
    <row r="430" spans="1:9" x14ac:dyDescent="0.2">
      <c r="A430" s="129" t="s">
        <v>1543</v>
      </c>
      <c r="B430" s="129" t="s">
        <v>1583</v>
      </c>
      <c r="C430" s="129" t="s">
        <v>1592</v>
      </c>
      <c r="D430" s="386">
        <v>30553</v>
      </c>
      <c r="E430" s="129">
        <v>29678928</v>
      </c>
      <c r="F430" s="392"/>
      <c r="G430" s="387">
        <v>20000000</v>
      </c>
      <c r="H430" s="380"/>
      <c r="I430" s="197">
        <v>425</v>
      </c>
    </row>
    <row r="431" spans="1:9" x14ac:dyDescent="0.2">
      <c r="A431" s="129" t="s">
        <v>1544</v>
      </c>
      <c r="B431" s="129" t="s">
        <v>1864</v>
      </c>
      <c r="C431" s="129" t="s">
        <v>1939</v>
      </c>
      <c r="D431" s="386">
        <v>20046</v>
      </c>
      <c r="E431" s="129">
        <v>14220190</v>
      </c>
      <c r="F431" s="392"/>
      <c r="G431" s="387">
        <v>20000000</v>
      </c>
      <c r="H431" s="380"/>
      <c r="I431" s="197">
        <v>426</v>
      </c>
    </row>
    <row r="432" spans="1:9" x14ac:dyDescent="0.2">
      <c r="A432" s="129" t="s">
        <v>1517</v>
      </c>
      <c r="B432" s="129" t="s">
        <v>1575</v>
      </c>
      <c r="C432" s="129" t="s">
        <v>1932</v>
      </c>
      <c r="D432" s="386">
        <v>25078</v>
      </c>
      <c r="E432" s="129">
        <v>31179236</v>
      </c>
      <c r="F432" s="392"/>
      <c r="G432" s="387">
        <v>20000000</v>
      </c>
      <c r="H432" s="380"/>
      <c r="I432" s="197">
        <v>427</v>
      </c>
    </row>
    <row r="433" spans="1:9" x14ac:dyDescent="0.2">
      <c r="A433" s="129" t="s">
        <v>1545</v>
      </c>
      <c r="B433" s="129" t="s">
        <v>1624</v>
      </c>
      <c r="C433" s="129" t="s">
        <v>1940</v>
      </c>
      <c r="D433" s="386">
        <v>29892</v>
      </c>
      <c r="E433" s="129">
        <v>6625519</v>
      </c>
      <c r="F433" s="392"/>
      <c r="G433" s="387">
        <v>20000000</v>
      </c>
      <c r="H433" s="380"/>
      <c r="I433" s="197">
        <v>428</v>
      </c>
    </row>
    <row r="434" spans="1:9" x14ac:dyDescent="0.2">
      <c r="A434" s="129" t="s">
        <v>1546</v>
      </c>
      <c r="B434" s="129" t="s">
        <v>1586</v>
      </c>
      <c r="C434" s="129" t="s">
        <v>1941</v>
      </c>
      <c r="D434" s="386">
        <v>25704</v>
      </c>
      <c r="E434" s="129">
        <v>14705330</v>
      </c>
      <c r="F434" s="392"/>
      <c r="G434" s="387">
        <v>20000000</v>
      </c>
      <c r="H434" s="380"/>
      <c r="I434" s="197">
        <v>429</v>
      </c>
    </row>
    <row r="435" spans="1:9" x14ac:dyDescent="0.2">
      <c r="A435" s="129" t="s">
        <v>1547</v>
      </c>
      <c r="B435" s="129" t="s">
        <v>1790</v>
      </c>
      <c r="C435" s="129" t="s">
        <v>1745</v>
      </c>
      <c r="D435" s="386">
        <v>21741</v>
      </c>
      <c r="E435" s="129">
        <v>16261354</v>
      </c>
      <c r="F435" s="392"/>
      <c r="G435" s="387">
        <v>20000000</v>
      </c>
      <c r="H435" s="380"/>
      <c r="I435" s="197">
        <v>430</v>
      </c>
    </row>
    <row r="436" spans="1:9" x14ac:dyDescent="0.2">
      <c r="A436" s="129" t="s">
        <v>1303</v>
      </c>
      <c r="B436" s="129" t="s">
        <v>1615</v>
      </c>
      <c r="C436" s="129" t="s">
        <v>1942</v>
      </c>
      <c r="D436" s="386">
        <v>21503</v>
      </c>
      <c r="E436" s="129">
        <v>31155224</v>
      </c>
      <c r="F436" s="392"/>
      <c r="G436" s="387">
        <v>20000000</v>
      </c>
      <c r="H436" s="380"/>
      <c r="I436" s="197">
        <v>431</v>
      </c>
    </row>
    <row r="437" spans="1:9" x14ac:dyDescent="0.2">
      <c r="A437" s="129" t="s">
        <v>1548</v>
      </c>
      <c r="B437" s="129" t="s">
        <v>1943</v>
      </c>
      <c r="C437" s="129" t="s">
        <v>1707</v>
      </c>
      <c r="D437" s="386">
        <v>23899</v>
      </c>
      <c r="E437" s="129">
        <v>16275289</v>
      </c>
      <c r="F437" s="392"/>
      <c r="G437" s="387">
        <v>20000000</v>
      </c>
      <c r="H437" s="380"/>
      <c r="I437" s="197">
        <v>432</v>
      </c>
    </row>
    <row r="438" spans="1:9" x14ac:dyDescent="0.2">
      <c r="A438" s="129" t="s">
        <v>1476</v>
      </c>
      <c r="B438" s="129" t="s">
        <v>1944</v>
      </c>
      <c r="C438" s="129" t="s">
        <v>1664</v>
      </c>
      <c r="D438" s="386">
        <v>18582</v>
      </c>
      <c r="E438" s="129">
        <v>16250829</v>
      </c>
      <c r="F438" s="392"/>
      <c r="G438" s="387">
        <v>20000000</v>
      </c>
      <c r="H438" s="380"/>
      <c r="I438" s="197">
        <v>433</v>
      </c>
    </row>
    <row r="439" spans="1:9" x14ac:dyDescent="0.2">
      <c r="A439" s="129" t="s">
        <v>1549</v>
      </c>
      <c r="B439" s="129" t="s">
        <v>1635</v>
      </c>
      <c r="C439" s="129"/>
      <c r="D439" s="386">
        <v>23408</v>
      </c>
      <c r="E439" s="129">
        <v>15927001</v>
      </c>
      <c r="F439" s="392"/>
      <c r="G439" s="387">
        <v>20000000</v>
      </c>
      <c r="H439" s="380"/>
      <c r="I439" s="197">
        <v>434</v>
      </c>
    </row>
    <row r="440" spans="1:9" x14ac:dyDescent="0.2">
      <c r="A440" s="129" t="s">
        <v>1210</v>
      </c>
      <c r="B440" s="129" t="s">
        <v>1694</v>
      </c>
      <c r="C440" s="129" t="s">
        <v>1656</v>
      </c>
      <c r="D440" s="386">
        <v>25273</v>
      </c>
      <c r="E440" s="129">
        <v>16284353</v>
      </c>
      <c r="F440" s="392"/>
      <c r="G440" s="387">
        <v>20000000</v>
      </c>
      <c r="H440" s="380"/>
      <c r="I440" s="197">
        <v>435</v>
      </c>
    </row>
    <row r="441" spans="1:9" x14ac:dyDescent="0.2">
      <c r="A441" s="129" t="s">
        <v>1550</v>
      </c>
      <c r="B441" s="129" t="s">
        <v>1638</v>
      </c>
      <c r="C441" s="129" t="s">
        <v>1805</v>
      </c>
      <c r="D441" s="386">
        <v>18999</v>
      </c>
      <c r="E441" s="129">
        <v>14983318</v>
      </c>
      <c r="F441" s="392"/>
      <c r="G441" s="387">
        <v>20000000</v>
      </c>
      <c r="H441" s="380"/>
      <c r="I441" s="197">
        <v>436</v>
      </c>
    </row>
    <row r="442" spans="1:9" x14ac:dyDescent="0.2">
      <c r="A442" s="129" t="s">
        <v>1551</v>
      </c>
      <c r="B442" s="129" t="s">
        <v>1945</v>
      </c>
      <c r="C442" s="129"/>
      <c r="D442" s="386">
        <v>30234</v>
      </c>
      <c r="E442" s="129">
        <v>29679669</v>
      </c>
      <c r="F442" s="392"/>
      <c r="G442" s="387">
        <v>20000000</v>
      </c>
      <c r="H442" s="380"/>
      <c r="I442" s="197">
        <v>437</v>
      </c>
    </row>
    <row r="443" spans="1:9" x14ac:dyDescent="0.2">
      <c r="A443" s="129" t="s">
        <v>1314</v>
      </c>
      <c r="B443" s="129" t="s">
        <v>1946</v>
      </c>
      <c r="C443" s="129" t="s">
        <v>1595</v>
      </c>
      <c r="D443" s="386">
        <v>20722</v>
      </c>
      <c r="E443" s="129">
        <v>16254053</v>
      </c>
      <c r="F443" s="392"/>
      <c r="G443" s="387">
        <v>20000000</v>
      </c>
      <c r="H443" s="380"/>
      <c r="I443" s="197">
        <v>438</v>
      </c>
    </row>
    <row r="444" spans="1:9" x14ac:dyDescent="0.2">
      <c r="A444" s="129" t="s">
        <v>1487</v>
      </c>
      <c r="B444" s="129" t="s">
        <v>1947</v>
      </c>
      <c r="C444" s="129" t="s">
        <v>1751</v>
      </c>
      <c r="D444" s="386">
        <v>24247</v>
      </c>
      <c r="E444" s="129">
        <v>16277411</v>
      </c>
      <c r="F444" s="392"/>
      <c r="G444" s="387">
        <v>20000000</v>
      </c>
      <c r="H444" s="380"/>
      <c r="I444" s="197">
        <v>439</v>
      </c>
    </row>
    <row r="445" spans="1:9" x14ac:dyDescent="0.2">
      <c r="A445" s="129" t="s">
        <v>1393</v>
      </c>
      <c r="B445" s="129" t="s">
        <v>1948</v>
      </c>
      <c r="C445" s="129" t="s">
        <v>1749</v>
      </c>
      <c r="D445" s="386">
        <v>29582</v>
      </c>
      <c r="E445" s="129">
        <v>6390461</v>
      </c>
      <c r="F445" s="392"/>
      <c r="G445" s="387">
        <v>20000000</v>
      </c>
      <c r="H445" s="380"/>
      <c r="I445" s="197">
        <v>440</v>
      </c>
    </row>
    <row r="446" spans="1:9" x14ac:dyDescent="0.2">
      <c r="A446" s="129" t="s">
        <v>1441</v>
      </c>
      <c r="B446" s="129" t="s">
        <v>1596</v>
      </c>
      <c r="C446" s="129" t="s">
        <v>1585</v>
      </c>
      <c r="D446" s="386">
        <v>22705</v>
      </c>
      <c r="E446" s="129">
        <v>16668624</v>
      </c>
      <c r="F446" s="392"/>
      <c r="G446" s="387">
        <v>20000000</v>
      </c>
      <c r="H446" s="380"/>
      <c r="I446" s="197">
        <v>441</v>
      </c>
    </row>
    <row r="447" spans="1:9" x14ac:dyDescent="0.2">
      <c r="A447" s="129" t="s">
        <v>1393</v>
      </c>
      <c r="B447" s="129" t="s">
        <v>1679</v>
      </c>
      <c r="C447" s="129" t="s">
        <v>1864</v>
      </c>
      <c r="D447" s="386">
        <v>25718</v>
      </c>
      <c r="E447" s="129">
        <v>6394286</v>
      </c>
      <c r="F447" s="392"/>
      <c r="G447" s="387">
        <v>20000000</v>
      </c>
      <c r="H447" s="380"/>
      <c r="I447" s="197">
        <v>442</v>
      </c>
    </row>
    <row r="448" spans="1:9" x14ac:dyDescent="0.2">
      <c r="A448" s="129" t="s">
        <v>1226</v>
      </c>
      <c r="B448" s="129" t="s">
        <v>1911</v>
      </c>
      <c r="C448" s="129" t="s">
        <v>1949</v>
      </c>
      <c r="D448" s="386">
        <v>19636</v>
      </c>
      <c r="E448" s="129">
        <v>31142814</v>
      </c>
      <c r="F448" s="392"/>
      <c r="G448" s="387">
        <v>20000000</v>
      </c>
      <c r="H448" s="380"/>
      <c r="I448" s="197">
        <v>443</v>
      </c>
    </row>
    <row r="449" spans="1:9" x14ac:dyDescent="0.2">
      <c r="A449" s="129" t="s">
        <v>1552</v>
      </c>
      <c r="B449" s="129" t="s">
        <v>1635</v>
      </c>
      <c r="C449" s="129" t="s">
        <v>1716</v>
      </c>
      <c r="D449" s="386">
        <v>25902</v>
      </c>
      <c r="E449" s="129">
        <v>66763863</v>
      </c>
      <c r="F449" s="392"/>
      <c r="G449" s="387">
        <v>20000000</v>
      </c>
      <c r="H449" s="380"/>
      <c r="I449" s="197">
        <v>444</v>
      </c>
    </row>
    <row r="450" spans="1:9" x14ac:dyDescent="0.2">
      <c r="A450" s="129" t="s">
        <v>1553</v>
      </c>
      <c r="B450" s="129" t="s">
        <v>1598</v>
      </c>
      <c r="C450" s="129" t="s">
        <v>1598</v>
      </c>
      <c r="D450" s="386">
        <v>19796</v>
      </c>
      <c r="E450" s="129">
        <v>31143504</v>
      </c>
      <c r="F450" s="392"/>
      <c r="G450" s="387">
        <v>20000000</v>
      </c>
      <c r="H450" s="380"/>
      <c r="I450" s="197">
        <v>445</v>
      </c>
    </row>
    <row r="451" spans="1:9" x14ac:dyDescent="0.2">
      <c r="A451" s="129" t="s">
        <v>1554</v>
      </c>
      <c r="B451" s="129" t="s">
        <v>1843</v>
      </c>
      <c r="C451" s="129" t="s">
        <v>1950</v>
      </c>
      <c r="D451" s="386">
        <v>21656</v>
      </c>
      <c r="E451" s="129">
        <v>31156857</v>
      </c>
      <c r="F451" s="392"/>
      <c r="G451" s="387">
        <v>20000000</v>
      </c>
      <c r="H451" s="380"/>
      <c r="I451" s="197">
        <v>446</v>
      </c>
    </row>
    <row r="452" spans="1:9" x14ac:dyDescent="0.2">
      <c r="A452" s="129" t="s">
        <v>1252</v>
      </c>
      <c r="B452" s="129" t="s">
        <v>1951</v>
      </c>
      <c r="C452" s="129" t="s">
        <v>1952</v>
      </c>
      <c r="D452" s="386">
        <v>24680</v>
      </c>
      <c r="E452" s="129">
        <v>31175042</v>
      </c>
      <c r="F452" s="392"/>
      <c r="G452" s="387">
        <v>20000000</v>
      </c>
      <c r="H452" s="380"/>
      <c r="I452" s="197">
        <v>447</v>
      </c>
    </row>
    <row r="453" spans="1:9" x14ac:dyDescent="0.2">
      <c r="A453" s="129" t="s">
        <v>1555</v>
      </c>
      <c r="B453" s="129" t="s">
        <v>1738</v>
      </c>
      <c r="C453" s="129" t="s">
        <v>1841</v>
      </c>
      <c r="D453" s="386">
        <v>23792</v>
      </c>
      <c r="E453" s="129">
        <v>31166982</v>
      </c>
      <c r="F453" s="392"/>
      <c r="G453" s="387">
        <v>20000000</v>
      </c>
      <c r="H453" s="380"/>
      <c r="I453" s="197">
        <v>448</v>
      </c>
    </row>
    <row r="454" spans="1:9" x14ac:dyDescent="0.2">
      <c r="A454" s="129" t="s">
        <v>1556</v>
      </c>
      <c r="B454" s="129" t="s">
        <v>1953</v>
      </c>
      <c r="C454" s="129" t="s">
        <v>1596</v>
      </c>
      <c r="D454" s="386">
        <v>18835</v>
      </c>
      <c r="E454" s="129">
        <v>31137998</v>
      </c>
      <c r="F454" s="392"/>
      <c r="G454" s="387">
        <v>20000000</v>
      </c>
      <c r="H454" s="380"/>
      <c r="I454" s="197">
        <v>449</v>
      </c>
    </row>
    <row r="455" spans="1:9" x14ac:dyDescent="0.2">
      <c r="A455" s="129" t="s">
        <v>1285</v>
      </c>
      <c r="B455" s="129" t="s">
        <v>1596</v>
      </c>
      <c r="C455" s="129" t="s">
        <v>1575</v>
      </c>
      <c r="D455" s="386">
        <v>22142</v>
      </c>
      <c r="E455" s="129">
        <v>29670509</v>
      </c>
      <c r="F455" s="392"/>
      <c r="G455" s="387">
        <v>20000000</v>
      </c>
      <c r="H455" s="380"/>
      <c r="I455" s="197">
        <v>450</v>
      </c>
    </row>
    <row r="456" spans="1:9" x14ac:dyDescent="0.2">
      <c r="A456" s="129" t="s">
        <v>1393</v>
      </c>
      <c r="B456" s="129" t="s">
        <v>1771</v>
      </c>
      <c r="C456" s="129" t="s">
        <v>1954</v>
      </c>
      <c r="D456" s="386">
        <v>26354</v>
      </c>
      <c r="E456" s="129">
        <v>94315021</v>
      </c>
      <c r="F456" s="392"/>
      <c r="G456" s="387">
        <v>20000000</v>
      </c>
      <c r="H456" s="380"/>
      <c r="I456" s="197">
        <v>451</v>
      </c>
    </row>
    <row r="457" spans="1:9" x14ac:dyDescent="0.2">
      <c r="A457" s="129" t="s">
        <v>1557</v>
      </c>
      <c r="B457" s="129" t="s">
        <v>1608</v>
      </c>
      <c r="C457" s="129" t="s">
        <v>1633</v>
      </c>
      <c r="D457" s="386">
        <v>27608</v>
      </c>
      <c r="E457" s="129">
        <v>66776195</v>
      </c>
      <c r="F457" s="392"/>
      <c r="G457" s="387">
        <v>20000000</v>
      </c>
      <c r="H457" s="380"/>
      <c r="I457" s="197">
        <v>452</v>
      </c>
    </row>
    <row r="458" spans="1:9" x14ac:dyDescent="0.2">
      <c r="A458" s="129" t="s">
        <v>1558</v>
      </c>
      <c r="B458" s="129" t="s">
        <v>1955</v>
      </c>
      <c r="C458" s="129" t="s">
        <v>1741</v>
      </c>
      <c r="D458" s="386">
        <v>19774</v>
      </c>
      <c r="E458" s="129">
        <v>16251661</v>
      </c>
      <c r="F458" s="392"/>
      <c r="G458" s="387">
        <v>20000000</v>
      </c>
      <c r="H458" s="380"/>
      <c r="I458" s="197">
        <v>453</v>
      </c>
    </row>
    <row r="459" spans="1:9" x14ac:dyDescent="0.2">
      <c r="A459" s="129" t="s">
        <v>1559</v>
      </c>
      <c r="B459" s="129" t="s">
        <v>1754</v>
      </c>
      <c r="C459" s="129" t="s">
        <v>1716</v>
      </c>
      <c r="D459" s="386">
        <v>25176</v>
      </c>
      <c r="E459" s="129">
        <v>66757207</v>
      </c>
      <c r="F459" s="392"/>
      <c r="G459" s="387">
        <v>20000000</v>
      </c>
      <c r="H459" s="380"/>
      <c r="I459" s="197">
        <v>454</v>
      </c>
    </row>
    <row r="460" spans="1:9" x14ac:dyDescent="0.2">
      <c r="A460" s="129" t="s">
        <v>1560</v>
      </c>
      <c r="B460" s="129" t="s">
        <v>1713</v>
      </c>
      <c r="C460" s="129" t="s">
        <v>1956</v>
      </c>
      <c r="D460" s="386">
        <v>22655</v>
      </c>
      <c r="E460" s="129">
        <v>31165242</v>
      </c>
      <c r="F460" s="392"/>
      <c r="G460" s="387">
        <v>20000000</v>
      </c>
      <c r="H460" s="380"/>
      <c r="I460" s="197">
        <v>455</v>
      </c>
    </row>
    <row r="461" spans="1:9" x14ac:dyDescent="0.2">
      <c r="A461" s="129" t="s">
        <v>1561</v>
      </c>
      <c r="B461" s="129" t="s">
        <v>1702</v>
      </c>
      <c r="C461" s="129" t="s">
        <v>1957</v>
      </c>
      <c r="D461" s="386">
        <v>27808</v>
      </c>
      <c r="E461" s="129">
        <v>66786593</v>
      </c>
      <c r="F461" s="392"/>
      <c r="G461" s="387">
        <v>20000000</v>
      </c>
      <c r="H461" s="380"/>
      <c r="I461" s="197">
        <v>456</v>
      </c>
    </row>
    <row r="462" spans="1:9" x14ac:dyDescent="0.2">
      <c r="A462" s="129" t="s">
        <v>1562</v>
      </c>
      <c r="B462" s="129" t="s">
        <v>1673</v>
      </c>
      <c r="C462" s="129" t="s">
        <v>1575</v>
      </c>
      <c r="D462" s="386">
        <v>22863</v>
      </c>
      <c r="E462" s="129">
        <v>31161498</v>
      </c>
      <c r="F462" s="392"/>
      <c r="G462" s="387">
        <v>20000000</v>
      </c>
      <c r="H462" s="380"/>
      <c r="I462" s="197">
        <v>457</v>
      </c>
    </row>
    <row r="463" spans="1:9" x14ac:dyDescent="0.2">
      <c r="A463" s="129" t="s">
        <v>1563</v>
      </c>
      <c r="B463" s="129" t="s">
        <v>1958</v>
      </c>
      <c r="C463" s="129" t="s">
        <v>1716</v>
      </c>
      <c r="D463" s="386">
        <v>22764</v>
      </c>
      <c r="E463" s="129">
        <v>31160824</v>
      </c>
      <c r="F463" s="392"/>
      <c r="G463" s="387">
        <v>20000000</v>
      </c>
      <c r="H463" s="380"/>
      <c r="I463" s="197">
        <v>458</v>
      </c>
    </row>
    <row r="464" spans="1:9" x14ac:dyDescent="0.2">
      <c r="A464" s="129" t="s">
        <v>1470</v>
      </c>
      <c r="B464" s="129" t="s">
        <v>1625</v>
      </c>
      <c r="C464" s="129" t="s">
        <v>1959</v>
      </c>
      <c r="D464" s="386">
        <v>23564</v>
      </c>
      <c r="E464" s="129">
        <v>6383630</v>
      </c>
      <c r="F464" s="392"/>
      <c r="G464" s="387">
        <v>20000000</v>
      </c>
      <c r="H464" s="380"/>
      <c r="I464" s="197">
        <v>459</v>
      </c>
    </row>
    <row r="465" spans="1:11" x14ac:dyDescent="0.2">
      <c r="A465" s="129" t="s">
        <v>1564</v>
      </c>
      <c r="B465" s="129" t="s">
        <v>1718</v>
      </c>
      <c r="C465" s="129" t="s">
        <v>1632</v>
      </c>
      <c r="D465" s="386">
        <v>31180</v>
      </c>
      <c r="E465" s="129">
        <v>29689192</v>
      </c>
      <c r="F465" s="392"/>
      <c r="G465" s="387">
        <v>20000000</v>
      </c>
      <c r="H465" s="380"/>
      <c r="I465" s="197">
        <v>460</v>
      </c>
    </row>
    <row r="466" spans="1:11" x14ac:dyDescent="0.2">
      <c r="A466" s="129" t="s">
        <v>1390</v>
      </c>
      <c r="B466" s="129" t="s">
        <v>1581</v>
      </c>
      <c r="C466" s="129" t="s">
        <v>1960</v>
      </c>
      <c r="D466" s="386">
        <v>31424</v>
      </c>
      <c r="E466" s="129">
        <v>14704594</v>
      </c>
      <c r="F466" s="392"/>
      <c r="G466" s="387">
        <v>20000000</v>
      </c>
      <c r="H466" s="380"/>
      <c r="I466" s="197">
        <v>461</v>
      </c>
    </row>
    <row r="467" spans="1:11" x14ac:dyDescent="0.2">
      <c r="A467" s="129" t="s">
        <v>1375</v>
      </c>
      <c r="B467" s="129" t="s">
        <v>1915</v>
      </c>
      <c r="C467" s="129" t="s">
        <v>1878</v>
      </c>
      <c r="D467" s="386">
        <v>29429</v>
      </c>
      <c r="E467" s="129">
        <v>29664849</v>
      </c>
      <c r="F467" s="392"/>
      <c r="G467" s="387">
        <v>20000000</v>
      </c>
      <c r="H467" s="380"/>
      <c r="I467" s="197">
        <v>462</v>
      </c>
    </row>
    <row r="468" spans="1:11" x14ac:dyDescent="0.2">
      <c r="A468" s="129" t="s">
        <v>1565</v>
      </c>
      <c r="B468" s="129" t="s">
        <v>1961</v>
      </c>
      <c r="C468" s="129" t="s">
        <v>1962</v>
      </c>
      <c r="D468" s="386">
        <v>22540</v>
      </c>
      <c r="E468" s="129">
        <v>31161340</v>
      </c>
      <c r="F468" s="392"/>
      <c r="G468" s="387">
        <v>20000000</v>
      </c>
      <c r="H468" s="380"/>
      <c r="I468" s="197">
        <v>463</v>
      </c>
    </row>
    <row r="469" spans="1:11" x14ac:dyDescent="0.2">
      <c r="A469" s="129" t="s">
        <v>1566</v>
      </c>
      <c r="B469" s="129" t="s">
        <v>1743</v>
      </c>
      <c r="C469" s="129" t="s">
        <v>1906</v>
      </c>
      <c r="D469" s="386">
        <v>31377</v>
      </c>
      <c r="E469" s="129">
        <v>94552470</v>
      </c>
      <c r="F469" s="392"/>
      <c r="G469" s="387">
        <v>20000000</v>
      </c>
      <c r="H469" s="380"/>
      <c r="I469" s="197">
        <v>464</v>
      </c>
    </row>
    <row r="470" spans="1:11" x14ac:dyDescent="0.2">
      <c r="A470" s="129" t="s">
        <v>1567</v>
      </c>
      <c r="B470" s="129" t="s">
        <v>1593</v>
      </c>
      <c r="C470" s="129" t="s">
        <v>1662</v>
      </c>
      <c r="D470" s="386">
        <v>28631</v>
      </c>
      <c r="E470" s="129">
        <v>94332326</v>
      </c>
      <c r="F470" s="392"/>
      <c r="G470" s="387">
        <v>20000000</v>
      </c>
      <c r="H470" s="380"/>
      <c r="I470" s="197">
        <v>465</v>
      </c>
      <c r="K470" s="197">
        <f>470-5</f>
        <v>465</v>
      </c>
    </row>
    <row r="471" spans="1:11" ht="28.5" customHeight="1" x14ac:dyDescent="0.2">
      <c r="A471" s="380"/>
      <c r="B471" s="380"/>
      <c r="C471" s="380"/>
      <c r="D471" s="380"/>
      <c r="E471" s="381"/>
      <c r="F471" s="382"/>
      <c r="G471" s="381">
        <f>SUM(G6:G470)</f>
        <v>9300000000</v>
      </c>
      <c r="H471" s="380"/>
      <c r="K471" s="197">
        <f>20000000*465</f>
        <v>9300000000</v>
      </c>
    </row>
    <row r="472" spans="1:11" x14ac:dyDescent="0.2">
      <c r="A472" s="380"/>
      <c r="B472" s="380"/>
      <c r="C472" s="380"/>
      <c r="D472" s="380"/>
      <c r="E472" s="381"/>
      <c r="F472" s="382"/>
      <c r="G472" s="381">
        <f>2200000*465</f>
        <v>1023000000</v>
      </c>
      <c r="H472" s="380"/>
    </row>
  </sheetData>
  <mergeCells count="2">
    <mergeCell ref="A2:H2"/>
    <mergeCell ref="A3:G3"/>
  </mergeCells>
  <pageMargins left="0.70866141732283472" right="0.70866141732283472" top="0.74803149606299213" bottom="0.74803149606299213" header="0.31496062992125984" footer="0.31496062992125984"/>
  <pageSetup scale="60"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137"/>
  <sheetViews>
    <sheetView showGridLines="0" view="pageBreakPreview" topLeftCell="A45" zoomScale="75" zoomScaleNormal="90" zoomScaleSheetLayoutView="75" workbookViewId="0">
      <selection activeCell="K50" sqref="K50"/>
    </sheetView>
  </sheetViews>
  <sheetFormatPr baseColWidth="10" defaultColWidth="11.5" defaultRowHeight="16" x14ac:dyDescent="0.2"/>
  <cols>
    <col min="1" max="1" width="42.33203125" style="193" customWidth="1"/>
    <col min="2" max="2" width="31.5" style="193" customWidth="1"/>
    <col min="3" max="3" width="24.5" style="193" customWidth="1"/>
    <col min="4" max="4" width="30.5" style="193" customWidth="1"/>
    <col min="5" max="5" width="28" style="193" customWidth="1"/>
    <col min="6" max="6" width="22.6640625" style="196" customWidth="1"/>
    <col min="7" max="9" width="11.5" style="173"/>
    <col min="10" max="16384" width="11.5" style="187"/>
  </cols>
  <sheetData>
    <row r="1" spans="1:6" ht="25.5" customHeight="1" x14ac:dyDescent="0.15">
      <c r="A1" s="1331" t="s">
        <v>1192</v>
      </c>
      <c r="B1" s="1331"/>
      <c r="C1" s="1331"/>
      <c r="D1" s="1331"/>
      <c r="E1" s="1331"/>
      <c r="F1" s="1331"/>
    </row>
    <row r="2" spans="1:6" x14ac:dyDescent="0.2">
      <c r="A2" s="174" t="s">
        <v>5</v>
      </c>
      <c r="B2" s="1342" t="s">
        <v>463</v>
      </c>
      <c r="C2" s="1340"/>
      <c r="D2" s="1340"/>
      <c r="E2" s="1340"/>
      <c r="F2" s="1341"/>
    </row>
    <row r="3" spans="1:6" ht="17" x14ac:dyDescent="0.2">
      <c r="A3" s="175" t="s">
        <v>6</v>
      </c>
      <c r="B3" s="1340" t="s">
        <v>1977</v>
      </c>
      <c r="C3" s="1340"/>
      <c r="D3" s="1340"/>
      <c r="E3" s="1340"/>
      <c r="F3" s="1341"/>
    </row>
    <row r="4" spans="1:6" ht="17" x14ac:dyDescent="0.2">
      <c r="A4" s="175" t="s">
        <v>7</v>
      </c>
      <c r="B4" s="1340" t="s">
        <v>1975</v>
      </c>
      <c r="C4" s="1340"/>
      <c r="D4" s="1340"/>
      <c r="E4" s="1340"/>
      <c r="F4" s="1341"/>
    </row>
    <row r="5" spans="1:6" ht="17" x14ac:dyDescent="0.2">
      <c r="A5" s="175" t="s">
        <v>8</v>
      </c>
      <c r="B5" s="1340" t="str">
        <f>+'[5]TODO RIESGO DANO MATERIAL '!K5</f>
        <v>891.380.033-5</v>
      </c>
      <c r="C5" s="1340"/>
      <c r="D5" s="1340"/>
      <c r="E5" s="1340"/>
      <c r="F5" s="1341"/>
    </row>
    <row r="6" spans="1:6" x14ac:dyDescent="0.2">
      <c r="A6" s="174" t="s">
        <v>9</v>
      </c>
      <c r="B6" s="1340" t="s">
        <v>642</v>
      </c>
      <c r="C6" s="1340"/>
      <c r="D6" s="1340"/>
      <c r="E6" s="1340"/>
      <c r="F6" s="1341"/>
    </row>
    <row r="7" spans="1:6" x14ac:dyDescent="0.2">
      <c r="A7" s="174" t="s">
        <v>466</v>
      </c>
      <c r="B7" s="1328" t="s">
        <v>1194</v>
      </c>
      <c r="C7" s="1329"/>
      <c r="D7" s="1329"/>
      <c r="E7" s="1329"/>
      <c r="F7" s="1330"/>
    </row>
    <row r="8" spans="1:6" x14ac:dyDescent="0.2">
      <c r="A8" s="174" t="s">
        <v>10</v>
      </c>
      <c r="B8" s="1328" t="s">
        <v>1190</v>
      </c>
      <c r="C8" s="1329"/>
      <c r="D8" s="1329"/>
      <c r="E8" s="1329"/>
      <c r="F8" s="1330"/>
    </row>
    <row r="9" spans="1:6" x14ac:dyDescent="0.15">
      <c r="A9" s="1331" t="s">
        <v>164</v>
      </c>
      <c r="B9" s="1331"/>
      <c r="C9" s="1331"/>
      <c r="D9" s="1331"/>
      <c r="E9" s="1331"/>
      <c r="F9" s="1331"/>
    </row>
    <row r="10" spans="1:6" ht="17" x14ac:dyDescent="0.15">
      <c r="A10" s="176" t="s">
        <v>47</v>
      </c>
      <c r="B10" s="177" t="s">
        <v>571</v>
      </c>
      <c r="C10" s="178" t="s">
        <v>12</v>
      </c>
      <c r="D10" s="179" t="s">
        <v>125</v>
      </c>
      <c r="E10" s="179" t="s">
        <v>643</v>
      </c>
      <c r="F10" s="180" t="s">
        <v>112</v>
      </c>
    </row>
    <row r="11" spans="1:6" ht="62.25" customHeight="1" x14ac:dyDescent="0.15">
      <c r="A11" s="1353" t="s">
        <v>1200</v>
      </c>
      <c r="B11" s="181" t="s">
        <v>644</v>
      </c>
      <c r="C11" s="182" t="s">
        <v>645</v>
      </c>
      <c r="D11" s="301"/>
      <c r="E11" s="1334"/>
      <c r="F11" s="1337"/>
    </row>
    <row r="12" spans="1:6" ht="32.25" customHeight="1" x14ac:dyDescent="0.15">
      <c r="A12" s="1354"/>
      <c r="B12" s="181" t="s">
        <v>646</v>
      </c>
      <c r="C12" s="182" t="s">
        <v>645</v>
      </c>
      <c r="D12" s="301"/>
      <c r="E12" s="1335"/>
      <c r="F12" s="1338"/>
    </row>
    <row r="13" spans="1:6" ht="55.5" customHeight="1" x14ac:dyDescent="0.15">
      <c r="A13" s="1354"/>
      <c r="B13" s="181" t="s">
        <v>647</v>
      </c>
      <c r="C13" s="182" t="s">
        <v>645</v>
      </c>
      <c r="D13" s="301"/>
      <c r="E13" s="1335"/>
      <c r="F13" s="1338"/>
    </row>
    <row r="14" spans="1:6" ht="44.25" customHeight="1" x14ac:dyDescent="0.15">
      <c r="A14" s="1354"/>
      <c r="B14" s="181" t="s">
        <v>648</v>
      </c>
      <c r="C14" s="182" t="s">
        <v>649</v>
      </c>
      <c r="D14" s="301"/>
      <c r="E14" s="1335"/>
      <c r="F14" s="1338"/>
    </row>
    <row r="15" spans="1:6" ht="20.25" customHeight="1" x14ac:dyDescent="0.2">
      <c r="A15" s="1354"/>
      <c r="B15" s="181" t="s">
        <v>650</v>
      </c>
      <c r="C15" s="183">
        <f>2200000*49</f>
        <v>107800000</v>
      </c>
      <c r="D15" s="302"/>
      <c r="E15" s="1336"/>
      <c r="F15" s="1339"/>
    </row>
    <row r="16" spans="1:6" x14ac:dyDescent="0.15">
      <c r="A16" s="184"/>
      <c r="B16" s="1321"/>
      <c r="C16" s="1322"/>
      <c r="D16" s="1323"/>
      <c r="E16" s="185" t="s">
        <v>112</v>
      </c>
      <c r="F16" s="186"/>
    </row>
    <row r="17" spans="1:6" ht="24" customHeight="1" x14ac:dyDescent="0.15">
      <c r="A17" s="1324" t="s">
        <v>651</v>
      </c>
      <c r="B17" s="1325"/>
      <c r="C17" s="1325"/>
      <c r="D17" s="1325"/>
      <c r="E17" s="1325"/>
      <c r="F17" s="1326"/>
    </row>
    <row r="18" spans="1:6" ht="26.25" customHeight="1" x14ac:dyDescent="0.15">
      <c r="A18" s="1327" t="s">
        <v>652</v>
      </c>
      <c r="B18" s="1327"/>
      <c r="C18" s="1327"/>
      <c r="D18" s="1318" t="s">
        <v>1986</v>
      </c>
      <c r="E18" s="1319"/>
      <c r="F18" s="1320"/>
    </row>
    <row r="19" spans="1:6" ht="15.75" customHeight="1" x14ac:dyDescent="0.15">
      <c r="A19" s="188" t="s">
        <v>653</v>
      </c>
      <c r="B19" s="1309">
        <v>18000000</v>
      </c>
      <c r="C19" s="1310"/>
      <c r="D19" s="1310"/>
      <c r="E19" s="1310"/>
      <c r="F19" s="1311"/>
    </row>
    <row r="20" spans="1:6" x14ac:dyDescent="0.15">
      <c r="A20" s="1315" t="s">
        <v>654</v>
      </c>
      <c r="B20" s="1316"/>
      <c r="C20" s="1316"/>
      <c r="D20" s="1316"/>
      <c r="E20" s="1316"/>
      <c r="F20" s="1317"/>
    </row>
    <row r="21" spans="1:6" ht="18" customHeight="1" x14ac:dyDescent="0.15">
      <c r="A21" s="189" t="s">
        <v>48</v>
      </c>
      <c r="B21" s="1312" t="s">
        <v>655</v>
      </c>
      <c r="C21" s="1313"/>
      <c r="D21" s="1312" t="s">
        <v>656</v>
      </c>
      <c r="E21" s="1314"/>
      <c r="F21" s="1313"/>
    </row>
    <row r="22" spans="1:6" x14ac:dyDescent="0.15">
      <c r="A22" s="190" t="s">
        <v>657</v>
      </c>
      <c r="B22" s="1303">
        <v>75</v>
      </c>
      <c r="C22" s="1304"/>
      <c r="D22" s="1303" t="s">
        <v>658</v>
      </c>
      <c r="E22" s="1305"/>
      <c r="F22" s="1304"/>
    </row>
    <row r="23" spans="1:6" x14ac:dyDescent="0.15">
      <c r="A23" s="190" t="s">
        <v>659</v>
      </c>
      <c r="B23" s="1303">
        <v>64</v>
      </c>
      <c r="C23" s="1304"/>
      <c r="D23" s="1303">
        <v>65</v>
      </c>
      <c r="E23" s="1305"/>
      <c r="F23" s="1304"/>
    </row>
    <row r="24" spans="1:6" x14ac:dyDescent="0.15">
      <c r="A24" s="190" t="s">
        <v>660</v>
      </c>
      <c r="B24" s="1303">
        <v>65</v>
      </c>
      <c r="C24" s="1304"/>
      <c r="D24" s="1303">
        <v>66</v>
      </c>
      <c r="E24" s="1305"/>
      <c r="F24" s="1304"/>
    </row>
    <row r="25" spans="1:6" ht="17" x14ac:dyDescent="0.15">
      <c r="A25" s="191" t="s">
        <v>661</v>
      </c>
      <c r="B25" s="1303">
        <v>64</v>
      </c>
      <c r="C25" s="1304"/>
      <c r="D25" s="1303">
        <v>70</v>
      </c>
      <c r="E25" s="1305"/>
      <c r="F25" s="1304"/>
    </row>
    <row r="26" spans="1:6" ht="17" x14ac:dyDescent="0.15">
      <c r="A26" s="191" t="s">
        <v>662</v>
      </c>
      <c r="B26" s="1303">
        <v>70</v>
      </c>
      <c r="C26" s="1304"/>
      <c r="D26" s="1303" t="s">
        <v>658</v>
      </c>
      <c r="E26" s="1305"/>
      <c r="F26" s="1304"/>
    </row>
    <row r="27" spans="1:6" x14ac:dyDescent="0.15">
      <c r="A27" s="1306" t="s">
        <v>663</v>
      </c>
      <c r="B27" s="1301"/>
      <c r="C27" s="1301"/>
      <c r="D27" s="1301"/>
      <c r="E27" s="1301"/>
      <c r="F27" s="1302"/>
    </row>
    <row r="28" spans="1:6" ht="26.25" customHeight="1" x14ac:dyDescent="0.15">
      <c r="A28" s="192" t="s">
        <v>664</v>
      </c>
      <c r="B28" s="1308" t="s">
        <v>665</v>
      </c>
      <c r="C28" s="1301"/>
      <c r="D28" s="1301"/>
      <c r="E28" s="1301"/>
      <c r="F28" s="1302"/>
    </row>
    <row r="29" spans="1:6" ht="54" customHeight="1" x14ac:dyDescent="0.15">
      <c r="A29" s="1306" t="s">
        <v>666</v>
      </c>
      <c r="B29" s="1301"/>
      <c r="C29" s="1301"/>
      <c r="D29" s="1301"/>
      <c r="E29" s="1301"/>
      <c r="F29" s="1302"/>
    </row>
    <row r="30" spans="1:6" ht="57.75" customHeight="1" x14ac:dyDescent="0.15">
      <c r="A30" s="1300" t="s">
        <v>667</v>
      </c>
      <c r="B30" s="1301"/>
      <c r="C30" s="1301"/>
      <c r="D30" s="1301"/>
      <c r="E30" s="1301"/>
      <c r="F30" s="1302"/>
    </row>
    <row r="31" spans="1:6" ht="39" customHeight="1" x14ac:dyDescent="0.15">
      <c r="A31" s="1300" t="s">
        <v>668</v>
      </c>
      <c r="B31" s="1301"/>
      <c r="C31" s="1301"/>
      <c r="D31" s="1301"/>
      <c r="E31" s="1301"/>
      <c r="F31" s="1302"/>
    </row>
    <row r="32" spans="1:6" ht="18.75" customHeight="1" x14ac:dyDescent="0.15">
      <c r="A32" s="1306" t="s">
        <v>669</v>
      </c>
      <c r="B32" s="1287"/>
      <c r="C32" s="1287"/>
      <c r="D32" s="1287"/>
      <c r="E32" s="1287"/>
      <c r="F32" s="1307"/>
    </row>
    <row r="33" spans="1:6" s="173" customFormat="1" ht="51" customHeight="1" x14ac:dyDescent="0.15">
      <c r="A33" s="1300" t="s">
        <v>670</v>
      </c>
      <c r="B33" s="1301"/>
      <c r="C33" s="1301"/>
      <c r="D33" s="1301"/>
      <c r="E33" s="1301"/>
      <c r="F33" s="1302"/>
    </row>
    <row r="34" spans="1:6" s="173" customFormat="1" ht="114" customHeight="1" x14ac:dyDescent="0.15">
      <c r="A34" s="1300" t="s">
        <v>671</v>
      </c>
      <c r="B34" s="1301"/>
      <c r="C34" s="1301"/>
      <c r="D34" s="1301"/>
      <c r="E34" s="1301"/>
      <c r="F34" s="1302"/>
    </row>
    <row r="35" spans="1:6" s="173" customFormat="1" ht="16.5" customHeight="1" x14ac:dyDescent="0.15">
      <c r="A35" s="1283" t="s">
        <v>1972</v>
      </c>
      <c r="B35" s="1284"/>
      <c r="C35" s="1284"/>
      <c r="D35" s="1284"/>
      <c r="E35" s="1284"/>
      <c r="F35" s="1285"/>
    </row>
    <row r="36" spans="1:6" s="173" customFormat="1" ht="21" customHeight="1" x14ac:dyDescent="0.15">
      <c r="A36" s="1294" t="s">
        <v>672</v>
      </c>
      <c r="B36" s="1295"/>
      <c r="C36" s="1295"/>
      <c r="D36" s="1295"/>
      <c r="E36" s="1295"/>
      <c r="F36" s="1296"/>
    </row>
    <row r="37" spans="1:6" s="173" customFormat="1" ht="53.25" customHeight="1" x14ac:dyDescent="0.15">
      <c r="A37" s="1297" t="s">
        <v>673</v>
      </c>
      <c r="B37" s="1298"/>
      <c r="C37" s="1298"/>
      <c r="D37" s="1298"/>
      <c r="E37" s="1298"/>
      <c r="F37" s="1299"/>
    </row>
    <row r="38" spans="1:6" s="173" customFormat="1" ht="39.75" customHeight="1" x14ac:dyDescent="0.15">
      <c r="A38" s="1300" t="s">
        <v>675</v>
      </c>
      <c r="B38" s="1301"/>
      <c r="C38" s="1301"/>
      <c r="D38" s="1301"/>
      <c r="E38" s="1301"/>
      <c r="F38" s="1302"/>
    </row>
    <row r="39" spans="1:6" s="173" customFormat="1" ht="47.25" customHeight="1" x14ac:dyDescent="0.15">
      <c r="A39" s="1300" t="s">
        <v>676</v>
      </c>
      <c r="B39" s="1301"/>
      <c r="C39" s="1301"/>
      <c r="D39" s="1301"/>
      <c r="E39" s="1301"/>
      <c r="F39" s="1302"/>
    </row>
    <row r="40" spans="1:6" s="173" customFormat="1" ht="66" customHeight="1" x14ac:dyDescent="0.15">
      <c r="A40" s="1300" t="s">
        <v>677</v>
      </c>
      <c r="B40" s="1301"/>
      <c r="C40" s="1301"/>
      <c r="D40" s="1301"/>
      <c r="E40" s="1301"/>
      <c r="F40" s="1302"/>
    </row>
    <row r="41" spans="1:6" s="173" customFormat="1" ht="39.75" customHeight="1" x14ac:dyDescent="0.15">
      <c r="A41" s="1283" t="s">
        <v>678</v>
      </c>
      <c r="B41" s="1284"/>
      <c r="C41" s="1284"/>
      <c r="D41" s="1284"/>
      <c r="E41" s="1284"/>
      <c r="F41" s="1285"/>
    </row>
    <row r="42" spans="1:6" s="173" customFormat="1" ht="30.75" customHeight="1" x14ac:dyDescent="0.15">
      <c r="A42" s="1283" t="s">
        <v>679</v>
      </c>
      <c r="B42" s="1284"/>
      <c r="C42" s="1284"/>
      <c r="D42" s="1284"/>
      <c r="E42" s="1284"/>
      <c r="F42" s="1285"/>
    </row>
    <row r="43" spans="1:6" s="173" customFormat="1" ht="34.5" customHeight="1" x14ac:dyDescent="0.15">
      <c r="A43" s="1283" t="s">
        <v>680</v>
      </c>
      <c r="B43" s="1284"/>
      <c r="C43" s="1284"/>
      <c r="D43" s="1284"/>
      <c r="E43" s="1284"/>
      <c r="F43" s="1285"/>
    </row>
    <row r="44" spans="1:6" s="173" customFormat="1" ht="37.5" customHeight="1" x14ac:dyDescent="0.15">
      <c r="A44" s="1283" t="s">
        <v>681</v>
      </c>
      <c r="B44" s="1284"/>
      <c r="C44" s="1284"/>
      <c r="D44" s="1284"/>
      <c r="E44" s="1284"/>
      <c r="F44" s="1285"/>
    </row>
    <row r="45" spans="1:6" s="173" customFormat="1" ht="63" customHeight="1" x14ac:dyDescent="0.15">
      <c r="A45" s="1283" t="s">
        <v>682</v>
      </c>
      <c r="B45" s="1284"/>
      <c r="C45" s="1284"/>
      <c r="D45" s="1284"/>
      <c r="E45" s="1284"/>
      <c r="F45" s="1285"/>
    </row>
    <row r="46" spans="1:6" s="173" customFormat="1" ht="66" customHeight="1" x14ac:dyDescent="0.15">
      <c r="A46" s="1283" t="s">
        <v>683</v>
      </c>
      <c r="B46" s="1284"/>
      <c r="C46" s="1284"/>
      <c r="D46" s="1284"/>
      <c r="E46" s="1284"/>
      <c r="F46" s="1285"/>
    </row>
    <row r="47" spans="1:6" s="173" customFormat="1" ht="61.5" customHeight="1" x14ac:dyDescent="0.15">
      <c r="A47" s="1283" t="s">
        <v>1204</v>
      </c>
      <c r="B47" s="1284"/>
      <c r="C47" s="1284"/>
      <c r="D47" s="1284"/>
      <c r="E47" s="1284"/>
      <c r="F47" s="1285"/>
    </row>
    <row r="48" spans="1:6" s="173" customFormat="1" ht="48" customHeight="1" x14ac:dyDescent="0.15">
      <c r="A48" s="1283" t="s">
        <v>684</v>
      </c>
      <c r="B48" s="1284"/>
      <c r="C48" s="1284"/>
      <c r="D48" s="1284"/>
      <c r="E48" s="1284"/>
      <c r="F48" s="1285"/>
    </row>
    <row r="49" spans="1:6" s="173" customFormat="1" ht="40.5" customHeight="1" x14ac:dyDescent="0.15">
      <c r="A49" s="1283" t="s">
        <v>685</v>
      </c>
      <c r="B49" s="1284"/>
      <c r="C49" s="1284"/>
      <c r="D49" s="1284"/>
      <c r="E49" s="1284"/>
      <c r="F49" s="1285"/>
    </row>
    <row r="50" spans="1:6" s="173" customFormat="1" ht="88.5" customHeight="1" x14ac:dyDescent="0.15">
      <c r="A50" s="1283" t="s">
        <v>1996</v>
      </c>
      <c r="B50" s="1284"/>
      <c r="C50" s="1284"/>
      <c r="D50" s="1284"/>
      <c r="E50" s="1284"/>
      <c r="F50" s="1285"/>
    </row>
    <row r="51" spans="1:6" s="173" customFormat="1" ht="40.5" customHeight="1" x14ac:dyDescent="0.15">
      <c r="A51" s="1283" t="s">
        <v>886</v>
      </c>
      <c r="B51" s="1284"/>
      <c r="C51" s="1284"/>
      <c r="D51" s="1284"/>
      <c r="E51" s="1284"/>
      <c r="F51" s="1285"/>
    </row>
    <row r="52" spans="1:6" s="173" customFormat="1" ht="30.75" customHeight="1" x14ac:dyDescent="0.15">
      <c r="A52" s="1348" t="s">
        <v>686</v>
      </c>
      <c r="B52" s="1349"/>
      <c r="C52" s="1349"/>
      <c r="D52" s="1350"/>
      <c r="E52" s="1351" t="s">
        <v>687</v>
      </c>
      <c r="F52" s="1352"/>
    </row>
    <row r="53" spans="1:6" s="173" customFormat="1" ht="21.75" customHeight="1" x14ac:dyDescent="0.15">
      <c r="A53" s="1290" t="s">
        <v>672</v>
      </c>
      <c r="B53" s="1291"/>
      <c r="C53" s="1291"/>
      <c r="D53" s="1291"/>
      <c r="E53" s="369" t="s">
        <v>688</v>
      </c>
      <c r="F53" s="375" t="s">
        <v>1197</v>
      </c>
    </row>
    <row r="54" spans="1:6" s="173" customFormat="1" ht="51.5" customHeight="1" x14ac:dyDescent="0.15">
      <c r="A54" s="1345" t="s">
        <v>1205</v>
      </c>
      <c r="B54" s="1264"/>
      <c r="C54" s="1264"/>
      <c r="D54" s="1265"/>
      <c r="E54" s="372"/>
      <c r="F54" s="376">
        <v>75</v>
      </c>
    </row>
    <row r="55" spans="1:6" s="173" customFormat="1" ht="122.5" customHeight="1" x14ac:dyDescent="0.15">
      <c r="A55" s="1266" t="s">
        <v>1985</v>
      </c>
      <c r="B55" s="1267"/>
      <c r="C55" s="1267"/>
      <c r="D55" s="1267"/>
      <c r="E55" s="372"/>
      <c r="F55" s="376">
        <v>75</v>
      </c>
    </row>
    <row r="56" spans="1:6" s="173" customFormat="1" ht="22.5" customHeight="1" x14ac:dyDescent="0.15">
      <c r="A56" s="1292" t="s">
        <v>126</v>
      </c>
      <c r="B56" s="1292"/>
      <c r="C56" s="1292"/>
      <c r="D56" s="1293"/>
      <c r="E56" s="1346"/>
      <c r="F56" s="1347"/>
    </row>
    <row r="57" spans="1:6" s="173" customFormat="1" ht="47.25" customHeight="1" thickBot="1" x14ac:dyDescent="0.2">
      <c r="A57" s="1268" t="s">
        <v>689</v>
      </c>
      <c r="B57" s="1269"/>
      <c r="C57" s="1269"/>
      <c r="D57" s="1269"/>
      <c r="E57" s="1269"/>
      <c r="F57" s="1270"/>
    </row>
    <row r="58" spans="1:6" s="173" customFormat="1" ht="22.5" customHeight="1" thickTop="1" thickBot="1" x14ac:dyDescent="0.2">
      <c r="A58" s="1271" t="s">
        <v>690</v>
      </c>
      <c r="B58" s="1272"/>
      <c r="C58" s="1272"/>
      <c r="D58" s="1272"/>
      <c r="E58" s="1272"/>
      <c r="F58" s="1273"/>
    </row>
    <row r="59" spans="1:6" s="173" customFormat="1" ht="26.25" customHeight="1" thickTop="1" x14ac:dyDescent="0.15">
      <c r="A59" s="1274" t="s">
        <v>144</v>
      </c>
      <c r="B59" s="1275"/>
      <c r="C59" s="1275"/>
      <c r="D59" s="1275"/>
      <c r="E59" s="1275"/>
      <c r="F59" s="1276"/>
    </row>
    <row r="60" spans="1:6" s="173" customFormat="1" ht="26.25" customHeight="1" x14ac:dyDescent="0.15">
      <c r="A60" s="1277" t="s">
        <v>691</v>
      </c>
      <c r="B60" s="1278"/>
      <c r="C60" s="1278"/>
      <c r="D60" s="1278"/>
      <c r="E60" s="1278"/>
      <c r="F60" s="1279"/>
    </row>
    <row r="61" spans="1:6" ht="39.75" customHeight="1" x14ac:dyDescent="0.15">
      <c r="A61" s="1280"/>
      <c r="B61" s="1281"/>
      <c r="C61" s="1281"/>
      <c r="D61" s="1281"/>
      <c r="E61" s="1281"/>
      <c r="F61" s="1282"/>
    </row>
    <row r="62" spans="1:6" ht="38.5" customHeight="1" x14ac:dyDescent="0.15">
      <c r="A62" s="1262"/>
      <c r="B62" s="1262"/>
      <c r="C62" s="1262"/>
      <c r="D62" s="1262"/>
      <c r="E62" s="1262"/>
      <c r="F62" s="1262"/>
    </row>
    <row r="63" spans="1:6" ht="32.25" customHeight="1" x14ac:dyDescent="0.15">
      <c r="A63" s="1262"/>
      <c r="B63" s="1262"/>
      <c r="C63" s="1262"/>
      <c r="D63" s="1262"/>
      <c r="E63" s="1262"/>
      <c r="F63" s="1262"/>
    </row>
    <row r="64" spans="1:6" ht="47.5" customHeight="1" x14ac:dyDescent="0.15">
      <c r="A64" s="1262"/>
      <c r="B64" s="1262"/>
      <c r="C64" s="1262"/>
      <c r="D64" s="1262"/>
      <c r="E64" s="1262"/>
      <c r="F64" s="1262"/>
    </row>
    <row r="65" spans="1:6" ht="27" customHeight="1" x14ac:dyDescent="0.15">
      <c r="A65" s="1262"/>
      <c r="B65" s="1262"/>
      <c r="C65" s="1262"/>
      <c r="D65" s="1262"/>
      <c r="E65" s="1262"/>
      <c r="F65" s="1262"/>
    </row>
    <row r="66" spans="1:6" x14ac:dyDescent="0.2">
      <c r="F66" s="173"/>
    </row>
    <row r="67" spans="1:6" x14ac:dyDescent="0.2">
      <c r="F67" s="173"/>
    </row>
    <row r="68" spans="1:6" x14ac:dyDescent="0.2">
      <c r="D68" s="194"/>
      <c r="F68" s="173"/>
    </row>
    <row r="69" spans="1:6" x14ac:dyDescent="0.2">
      <c r="F69" s="173"/>
    </row>
    <row r="70" spans="1:6" x14ac:dyDescent="0.2">
      <c r="D70" s="195"/>
      <c r="F70" s="173"/>
    </row>
    <row r="71" spans="1:6" x14ac:dyDescent="0.2">
      <c r="F71" s="173"/>
    </row>
    <row r="72" spans="1:6" x14ac:dyDescent="0.2">
      <c r="F72" s="173"/>
    </row>
    <row r="73" spans="1:6" x14ac:dyDescent="0.2">
      <c r="F73" s="173"/>
    </row>
    <row r="74" spans="1:6" x14ac:dyDescent="0.2">
      <c r="F74" s="173"/>
    </row>
    <row r="75" spans="1:6" x14ac:dyDescent="0.2">
      <c r="F75" s="173"/>
    </row>
    <row r="76" spans="1:6" x14ac:dyDescent="0.2">
      <c r="F76" s="173"/>
    </row>
    <row r="77" spans="1:6" x14ac:dyDescent="0.2">
      <c r="F77" s="173"/>
    </row>
    <row r="78" spans="1:6" x14ac:dyDescent="0.2">
      <c r="F78" s="173"/>
    </row>
    <row r="79" spans="1:6" x14ac:dyDescent="0.2">
      <c r="F79" s="173"/>
    </row>
    <row r="80" spans="1:6" x14ac:dyDescent="0.2">
      <c r="F80" s="173"/>
    </row>
    <row r="81" spans="6:6" x14ac:dyDescent="0.2">
      <c r="F81" s="173"/>
    </row>
    <row r="82" spans="6:6" x14ac:dyDescent="0.2">
      <c r="F82" s="173"/>
    </row>
    <row r="83" spans="6:6" x14ac:dyDescent="0.2">
      <c r="F83" s="173"/>
    </row>
    <row r="84" spans="6:6" x14ac:dyDescent="0.2">
      <c r="F84" s="173"/>
    </row>
    <row r="85" spans="6:6" x14ac:dyDescent="0.2">
      <c r="F85" s="173"/>
    </row>
    <row r="86" spans="6:6" x14ac:dyDescent="0.2">
      <c r="F86" s="173"/>
    </row>
    <row r="87" spans="6:6" x14ac:dyDescent="0.2">
      <c r="F87" s="173"/>
    </row>
    <row r="88" spans="6:6" x14ac:dyDescent="0.2">
      <c r="F88" s="173"/>
    </row>
    <row r="89" spans="6:6" x14ac:dyDescent="0.2">
      <c r="F89" s="173"/>
    </row>
    <row r="90" spans="6:6" x14ac:dyDescent="0.2">
      <c r="F90" s="173"/>
    </row>
    <row r="91" spans="6:6" x14ac:dyDescent="0.2">
      <c r="F91" s="173"/>
    </row>
    <row r="92" spans="6:6" x14ac:dyDescent="0.2">
      <c r="F92" s="173"/>
    </row>
    <row r="93" spans="6:6" x14ac:dyDescent="0.2">
      <c r="F93" s="173"/>
    </row>
    <row r="94" spans="6:6" x14ac:dyDescent="0.2">
      <c r="F94" s="173"/>
    </row>
    <row r="95" spans="6:6" x14ac:dyDescent="0.2">
      <c r="F95" s="173"/>
    </row>
    <row r="96" spans="6:6" x14ac:dyDescent="0.2">
      <c r="F96" s="173"/>
    </row>
    <row r="97" spans="6:6" x14ac:dyDescent="0.2">
      <c r="F97" s="173"/>
    </row>
    <row r="98" spans="6:6" x14ac:dyDescent="0.2">
      <c r="F98" s="173"/>
    </row>
    <row r="99" spans="6:6" x14ac:dyDescent="0.2">
      <c r="F99" s="173"/>
    </row>
    <row r="100" spans="6:6" x14ac:dyDescent="0.2">
      <c r="F100" s="173"/>
    </row>
    <row r="101" spans="6:6" x14ac:dyDescent="0.2">
      <c r="F101" s="173"/>
    </row>
    <row r="102" spans="6:6" x14ac:dyDescent="0.2">
      <c r="F102" s="173"/>
    </row>
    <row r="103" spans="6:6" x14ac:dyDescent="0.2">
      <c r="F103" s="173"/>
    </row>
    <row r="104" spans="6:6" x14ac:dyDescent="0.2">
      <c r="F104" s="173"/>
    </row>
    <row r="105" spans="6:6" x14ac:dyDescent="0.2">
      <c r="F105" s="173"/>
    </row>
    <row r="106" spans="6:6" x14ac:dyDescent="0.2">
      <c r="F106" s="173"/>
    </row>
    <row r="107" spans="6:6" x14ac:dyDescent="0.2">
      <c r="F107" s="173"/>
    </row>
    <row r="108" spans="6:6" x14ac:dyDescent="0.2">
      <c r="F108" s="173"/>
    </row>
    <row r="109" spans="6:6" x14ac:dyDescent="0.2">
      <c r="F109" s="173"/>
    </row>
    <row r="110" spans="6:6" x14ac:dyDescent="0.2">
      <c r="F110" s="173"/>
    </row>
    <row r="111" spans="6:6" x14ac:dyDescent="0.2">
      <c r="F111" s="173"/>
    </row>
    <row r="112" spans="6:6" x14ac:dyDescent="0.2">
      <c r="F112" s="173"/>
    </row>
    <row r="113" spans="6:6" x14ac:dyDescent="0.2">
      <c r="F113" s="173"/>
    </row>
    <row r="114" spans="6:6" x14ac:dyDescent="0.2">
      <c r="F114" s="173"/>
    </row>
    <row r="115" spans="6:6" x14ac:dyDescent="0.2">
      <c r="F115" s="173"/>
    </row>
    <row r="116" spans="6:6" x14ac:dyDescent="0.2">
      <c r="F116" s="173"/>
    </row>
    <row r="117" spans="6:6" x14ac:dyDescent="0.2">
      <c r="F117" s="173"/>
    </row>
    <row r="118" spans="6:6" x14ac:dyDescent="0.2">
      <c r="F118" s="173"/>
    </row>
    <row r="119" spans="6:6" x14ac:dyDescent="0.2">
      <c r="F119" s="173"/>
    </row>
    <row r="120" spans="6:6" x14ac:dyDescent="0.2">
      <c r="F120" s="173"/>
    </row>
    <row r="121" spans="6:6" x14ac:dyDescent="0.2">
      <c r="F121" s="173"/>
    </row>
    <row r="122" spans="6:6" x14ac:dyDescent="0.2">
      <c r="F122" s="173"/>
    </row>
    <row r="123" spans="6:6" x14ac:dyDescent="0.2">
      <c r="F123" s="173"/>
    </row>
    <row r="124" spans="6:6" x14ac:dyDescent="0.2">
      <c r="F124" s="173"/>
    </row>
    <row r="125" spans="6:6" x14ac:dyDescent="0.2">
      <c r="F125" s="173"/>
    </row>
    <row r="126" spans="6:6" x14ac:dyDescent="0.2">
      <c r="F126" s="173"/>
    </row>
    <row r="127" spans="6:6" x14ac:dyDescent="0.2">
      <c r="F127" s="173"/>
    </row>
    <row r="128" spans="6:6" x14ac:dyDescent="0.2">
      <c r="F128" s="173"/>
    </row>
    <row r="129" spans="6:6" x14ac:dyDescent="0.2">
      <c r="F129" s="173"/>
    </row>
    <row r="130" spans="6:6" x14ac:dyDescent="0.2">
      <c r="F130" s="173"/>
    </row>
    <row r="131" spans="6:6" x14ac:dyDescent="0.2">
      <c r="F131" s="173"/>
    </row>
    <row r="132" spans="6:6" x14ac:dyDescent="0.2">
      <c r="F132" s="173"/>
    </row>
    <row r="133" spans="6:6" x14ac:dyDescent="0.2">
      <c r="F133" s="173"/>
    </row>
    <row r="134" spans="6:6" x14ac:dyDescent="0.2">
      <c r="F134" s="173"/>
    </row>
    <row r="135" spans="6:6" x14ac:dyDescent="0.2">
      <c r="F135" s="173"/>
    </row>
    <row r="136" spans="6:6" x14ac:dyDescent="0.2">
      <c r="F136" s="173"/>
    </row>
    <row r="137" spans="6:6" x14ac:dyDescent="0.2">
      <c r="F137" s="173"/>
    </row>
  </sheetData>
  <mergeCells count="71">
    <mergeCell ref="B6:F6"/>
    <mergeCell ref="A1:F1"/>
    <mergeCell ref="B2:F2"/>
    <mergeCell ref="B3:F3"/>
    <mergeCell ref="B4:F4"/>
    <mergeCell ref="B5:F5"/>
    <mergeCell ref="D18:F18"/>
    <mergeCell ref="B16:D16"/>
    <mergeCell ref="A17:F17"/>
    <mergeCell ref="A18:C18"/>
    <mergeCell ref="B7:F7"/>
    <mergeCell ref="B8:F8"/>
    <mergeCell ref="A9:F9"/>
    <mergeCell ref="A11:A15"/>
    <mergeCell ref="E11:E15"/>
    <mergeCell ref="F11:F15"/>
    <mergeCell ref="B19:F19"/>
    <mergeCell ref="B21:C21"/>
    <mergeCell ref="D21:F21"/>
    <mergeCell ref="B22:C22"/>
    <mergeCell ref="D22:F22"/>
    <mergeCell ref="A20:F20"/>
    <mergeCell ref="B23:C23"/>
    <mergeCell ref="D23:F23"/>
    <mergeCell ref="B24:C24"/>
    <mergeCell ref="D24:F24"/>
    <mergeCell ref="B25:C25"/>
    <mergeCell ref="D25:F25"/>
    <mergeCell ref="A31:F31"/>
    <mergeCell ref="A32:F32"/>
    <mergeCell ref="A33:F33"/>
    <mergeCell ref="A44:F44"/>
    <mergeCell ref="A45:F45"/>
    <mergeCell ref="A34:F34"/>
    <mergeCell ref="A35:F35"/>
    <mergeCell ref="A36:F36"/>
    <mergeCell ref="A37:F37"/>
    <mergeCell ref="D26:F26"/>
    <mergeCell ref="A27:F27"/>
    <mergeCell ref="B28:F28"/>
    <mergeCell ref="A29:F29"/>
    <mergeCell ref="A30:F30"/>
    <mergeCell ref="B26:C26"/>
    <mergeCell ref="A48:F48"/>
    <mergeCell ref="A47:F47"/>
    <mergeCell ref="A38:F38"/>
    <mergeCell ref="A43:F43"/>
    <mergeCell ref="A39:F39"/>
    <mergeCell ref="A40:F40"/>
    <mergeCell ref="A41:F41"/>
    <mergeCell ref="A42:F42"/>
    <mergeCell ref="A46:F46"/>
    <mergeCell ref="A49:F49"/>
    <mergeCell ref="A52:D52"/>
    <mergeCell ref="E52:F52"/>
    <mergeCell ref="A50:F50"/>
    <mergeCell ref="A53:D53"/>
    <mergeCell ref="A51:F51"/>
    <mergeCell ref="A54:D54"/>
    <mergeCell ref="A65:F65"/>
    <mergeCell ref="A57:F57"/>
    <mergeCell ref="A58:F58"/>
    <mergeCell ref="A59:F59"/>
    <mergeCell ref="A60:F60"/>
    <mergeCell ref="A61:F61"/>
    <mergeCell ref="A62:F62"/>
    <mergeCell ref="E56:F56"/>
    <mergeCell ref="A63:F63"/>
    <mergeCell ref="A64:F64"/>
    <mergeCell ref="A55:D55"/>
    <mergeCell ref="A56:D56"/>
  </mergeCells>
  <printOptions horizontalCentered="1"/>
  <pageMargins left="0" right="0" top="0" bottom="0" header="0" footer="0"/>
  <pageSetup scale="55" orientation="portrait"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55"/>
  <sheetViews>
    <sheetView view="pageBreakPreview" topLeftCell="A5" zoomScale="80" zoomScaleSheetLayoutView="80" workbookViewId="0">
      <selection activeCell="A5" sqref="A5"/>
    </sheetView>
  </sheetViews>
  <sheetFormatPr baseColWidth="10" defaultColWidth="11.5" defaultRowHeight="15" x14ac:dyDescent="0.2"/>
  <cols>
    <col min="1" max="1" width="39.5" style="197" bestFit="1" customWidth="1"/>
    <col min="2" max="2" width="37.83203125" style="197" customWidth="1"/>
    <col min="3" max="3" width="15" style="197" customWidth="1"/>
    <col min="4" max="4" width="13.33203125" style="198" customWidth="1"/>
    <col min="5" max="5" width="11.1640625" style="199" hidden="1" customWidth="1"/>
    <col min="6" max="6" width="11.1640625" style="199" customWidth="1"/>
    <col min="7" max="7" width="17.6640625" style="215" customWidth="1"/>
    <col min="8" max="8" width="16.83203125" style="197" hidden="1" customWidth="1"/>
    <col min="9" max="9" width="17.6640625" style="215" customWidth="1"/>
    <col min="10" max="16384" width="11.5" style="197"/>
  </cols>
  <sheetData>
    <row r="1" spans="1:9" x14ac:dyDescent="0.2">
      <c r="G1" s="200"/>
      <c r="I1" s="200"/>
    </row>
    <row r="2" spans="1:9" ht="20" x14ac:dyDescent="0.25">
      <c r="A2" s="1355" t="s">
        <v>1186</v>
      </c>
      <c r="B2" s="1355"/>
      <c r="C2" s="1355"/>
      <c r="D2" s="1355"/>
      <c r="E2" s="1355"/>
      <c r="F2" s="1355"/>
      <c r="G2" s="1355"/>
      <c r="H2" s="1355"/>
      <c r="I2" s="197"/>
    </row>
    <row r="3" spans="1:9" ht="18" x14ac:dyDescent="0.2">
      <c r="A3" s="1344" t="s">
        <v>1196</v>
      </c>
      <c r="B3" s="1344"/>
      <c r="C3" s="1344"/>
      <c r="D3" s="1344"/>
      <c r="E3" s="1344"/>
      <c r="F3" s="1344"/>
      <c r="G3" s="1344"/>
      <c r="H3" s="201"/>
      <c r="I3" s="197"/>
    </row>
    <row r="4" spans="1:9" ht="16" x14ac:dyDescent="0.2">
      <c r="A4" s="202"/>
      <c r="B4" s="202"/>
      <c r="C4" s="202"/>
      <c r="D4" s="202"/>
      <c r="E4" s="202"/>
      <c r="F4" s="202"/>
      <c r="G4" s="202"/>
      <c r="H4" s="201"/>
      <c r="I4" s="202"/>
    </row>
    <row r="5" spans="1:9" ht="28" x14ac:dyDescent="0.2">
      <c r="A5" s="303" t="s">
        <v>692</v>
      </c>
      <c r="B5" s="304" t="s">
        <v>693</v>
      </c>
      <c r="C5" s="304" t="s">
        <v>694</v>
      </c>
      <c r="D5" s="305" t="s">
        <v>695</v>
      </c>
      <c r="E5" s="306" t="s">
        <v>696</v>
      </c>
      <c r="F5" s="306" t="s">
        <v>697</v>
      </c>
      <c r="G5" s="307" t="s">
        <v>698</v>
      </c>
      <c r="H5" s="308"/>
      <c r="I5" s="307"/>
    </row>
    <row r="6" spans="1:9" x14ac:dyDescent="0.2">
      <c r="A6" s="203" t="s">
        <v>699</v>
      </c>
      <c r="B6" s="204" t="s">
        <v>700</v>
      </c>
      <c r="C6" s="205">
        <v>22624</v>
      </c>
      <c r="D6" s="206">
        <v>16267291</v>
      </c>
      <c r="E6" s="207"/>
      <c r="F6" s="208">
        <v>1265178</v>
      </c>
      <c r="G6" s="209">
        <v>18000000</v>
      </c>
      <c r="H6" s="210">
        <f>G6*24</f>
        <v>432000000</v>
      </c>
      <c r="I6" s="209">
        <v>18000000</v>
      </c>
    </row>
    <row r="7" spans="1:9" x14ac:dyDescent="0.2">
      <c r="A7" s="203" t="s">
        <v>701</v>
      </c>
      <c r="B7" s="204" t="s">
        <v>700</v>
      </c>
      <c r="C7" s="205">
        <v>25912</v>
      </c>
      <c r="D7" s="206">
        <v>94309626</v>
      </c>
      <c r="E7" s="207"/>
      <c r="F7" s="208">
        <v>1265178</v>
      </c>
      <c r="G7" s="209">
        <v>18000000</v>
      </c>
      <c r="H7" s="210">
        <f t="shared" ref="H7:H43" si="0">G7*24</f>
        <v>432000000</v>
      </c>
      <c r="I7" s="209">
        <v>18000000</v>
      </c>
    </row>
    <row r="8" spans="1:9" x14ac:dyDescent="0.2">
      <c r="A8" s="203" t="s">
        <v>702</v>
      </c>
      <c r="B8" s="204" t="s">
        <v>703</v>
      </c>
      <c r="C8" s="205">
        <v>20030</v>
      </c>
      <c r="D8" s="206">
        <v>17351346</v>
      </c>
      <c r="E8" s="211"/>
      <c r="F8" s="208">
        <v>1605442</v>
      </c>
      <c r="G8" s="209">
        <v>18000000</v>
      </c>
      <c r="H8" s="210">
        <f t="shared" si="0"/>
        <v>432000000</v>
      </c>
      <c r="I8" s="209">
        <v>18000000</v>
      </c>
    </row>
    <row r="9" spans="1:9" x14ac:dyDescent="0.2">
      <c r="A9" s="203" t="s">
        <v>704</v>
      </c>
      <c r="B9" s="204" t="s">
        <v>705</v>
      </c>
      <c r="C9" s="205">
        <v>19971</v>
      </c>
      <c r="D9" s="206">
        <v>6398236</v>
      </c>
      <c r="E9" s="211"/>
      <c r="F9" s="208">
        <v>1605442</v>
      </c>
      <c r="G9" s="209">
        <v>18000000</v>
      </c>
      <c r="H9" s="210">
        <f t="shared" si="0"/>
        <v>432000000</v>
      </c>
      <c r="I9" s="209">
        <v>18000000</v>
      </c>
    </row>
    <row r="10" spans="1:9" x14ac:dyDescent="0.2">
      <c r="A10" s="203" t="s">
        <v>706</v>
      </c>
      <c r="B10" s="204" t="s">
        <v>700</v>
      </c>
      <c r="C10" s="205">
        <v>25681</v>
      </c>
      <c r="D10" s="206">
        <v>94307824</v>
      </c>
      <c r="E10" s="207"/>
      <c r="F10" s="208">
        <v>1265178</v>
      </c>
      <c r="G10" s="209">
        <v>18000000</v>
      </c>
      <c r="H10" s="210">
        <f t="shared" si="0"/>
        <v>432000000</v>
      </c>
      <c r="I10" s="209">
        <v>18000000</v>
      </c>
    </row>
    <row r="11" spans="1:9" x14ac:dyDescent="0.2">
      <c r="A11" s="203" t="s">
        <v>707</v>
      </c>
      <c r="B11" s="204" t="s">
        <v>708</v>
      </c>
      <c r="C11" s="205">
        <v>18549</v>
      </c>
      <c r="D11" s="206">
        <v>6389742</v>
      </c>
      <c r="E11" s="207"/>
      <c r="F11" s="208">
        <v>1605442</v>
      </c>
      <c r="G11" s="209">
        <v>18000000</v>
      </c>
      <c r="H11" s="210">
        <f t="shared" si="0"/>
        <v>432000000</v>
      </c>
      <c r="I11" s="209">
        <v>18000000</v>
      </c>
    </row>
    <row r="12" spans="1:9" x14ac:dyDescent="0.2">
      <c r="A12" s="203" t="s">
        <v>709</v>
      </c>
      <c r="B12" s="204" t="s">
        <v>710</v>
      </c>
      <c r="C12" s="205">
        <v>21305</v>
      </c>
      <c r="D12" s="206">
        <v>16266323</v>
      </c>
      <c r="E12" s="211"/>
      <c r="F12" s="208">
        <v>1605442</v>
      </c>
      <c r="G12" s="209">
        <v>18000000</v>
      </c>
      <c r="H12" s="210">
        <f t="shared" si="0"/>
        <v>432000000</v>
      </c>
      <c r="I12" s="209">
        <v>18000000</v>
      </c>
    </row>
    <row r="13" spans="1:9" x14ac:dyDescent="0.2">
      <c r="A13" s="203" t="s">
        <v>711</v>
      </c>
      <c r="B13" s="204" t="s">
        <v>712</v>
      </c>
      <c r="C13" s="205">
        <v>21765</v>
      </c>
      <c r="D13" s="206">
        <v>6388054</v>
      </c>
      <c r="E13" s="207"/>
      <c r="F13" s="208">
        <v>2099227</v>
      </c>
      <c r="G13" s="209">
        <v>18000000</v>
      </c>
      <c r="H13" s="210">
        <f t="shared" si="0"/>
        <v>432000000</v>
      </c>
      <c r="I13" s="209">
        <v>18000000</v>
      </c>
    </row>
    <row r="14" spans="1:9" x14ac:dyDescent="0.2">
      <c r="A14" s="203" t="s">
        <v>713</v>
      </c>
      <c r="B14" s="204" t="s">
        <v>700</v>
      </c>
      <c r="C14" s="205">
        <v>27840</v>
      </c>
      <c r="D14" s="206">
        <v>94325431</v>
      </c>
      <c r="E14" s="211"/>
      <c r="F14" s="208">
        <v>1265178</v>
      </c>
      <c r="G14" s="209">
        <v>18000000</v>
      </c>
      <c r="H14" s="210">
        <f t="shared" si="0"/>
        <v>432000000</v>
      </c>
      <c r="I14" s="209">
        <v>18000000</v>
      </c>
    </row>
    <row r="15" spans="1:9" x14ac:dyDescent="0.2">
      <c r="A15" s="203" t="s">
        <v>714</v>
      </c>
      <c r="B15" s="204" t="s">
        <v>715</v>
      </c>
      <c r="C15" s="205">
        <v>23231</v>
      </c>
      <c r="D15" s="206">
        <v>16270817</v>
      </c>
      <c r="E15" s="211"/>
      <c r="F15" s="208">
        <v>1605442</v>
      </c>
      <c r="G15" s="209">
        <v>18000000</v>
      </c>
      <c r="H15" s="210">
        <f t="shared" si="0"/>
        <v>432000000</v>
      </c>
      <c r="I15" s="209">
        <v>18000000</v>
      </c>
    </row>
    <row r="16" spans="1:9" x14ac:dyDescent="0.2">
      <c r="A16" s="203" t="s">
        <v>716</v>
      </c>
      <c r="B16" s="204" t="s">
        <v>705</v>
      </c>
      <c r="C16" s="205">
        <v>23878</v>
      </c>
      <c r="D16" s="206">
        <v>16274381</v>
      </c>
      <c r="E16" s="207"/>
      <c r="F16" s="208">
        <v>1605442</v>
      </c>
      <c r="G16" s="209">
        <v>18000000</v>
      </c>
      <c r="H16" s="210">
        <f t="shared" si="0"/>
        <v>432000000</v>
      </c>
      <c r="I16" s="209">
        <v>18000000</v>
      </c>
    </row>
    <row r="17" spans="1:9" x14ac:dyDescent="0.2">
      <c r="A17" s="203" t="s">
        <v>717</v>
      </c>
      <c r="B17" s="204" t="s">
        <v>718</v>
      </c>
      <c r="C17" s="205">
        <v>18314</v>
      </c>
      <c r="D17" s="206">
        <v>16246165</v>
      </c>
      <c r="E17" s="211"/>
      <c r="F17" s="208">
        <v>1605442</v>
      </c>
      <c r="G17" s="209">
        <v>18000000</v>
      </c>
      <c r="H17" s="210">
        <f t="shared" si="0"/>
        <v>432000000</v>
      </c>
      <c r="I17" s="209">
        <v>18000000</v>
      </c>
    </row>
    <row r="18" spans="1:9" x14ac:dyDescent="0.2">
      <c r="A18" s="203" t="s">
        <v>719</v>
      </c>
      <c r="B18" s="204" t="s">
        <v>718</v>
      </c>
      <c r="C18" s="205">
        <v>22951</v>
      </c>
      <c r="D18" s="206">
        <v>16268999</v>
      </c>
      <c r="E18" s="211"/>
      <c r="F18" s="208">
        <v>1605442</v>
      </c>
      <c r="G18" s="209">
        <v>18000000</v>
      </c>
      <c r="H18" s="210">
        <f t="shared" si="0"/>
        <v>432000000</v>
      </c>
      <c r="I18" s="209">
        <v>18000000</v>
      </c>
    </row>
    <row r="19" spans="1:9" x14ac:dyDescent="0.2">
      <c r="A19" s="203" t="s">
        <v>720</v>
      </c>
      <c r="B19" s="204" t="s">
        <v>721</v>
      </c>
      <c r="C19" s="205">
        <v>21905</v>
      </c>
      <c r="D19" s="206">
        <v>16265464</v>
      </c>
      <c r="E19" s="211"/>
      <c r="F19" s="208">
        <v>1605442</v>
      </c>
      <c r="G19" s="209">
        <v>18000000</v>
      </c>
      <c r="H19" s="210">
        <f t="shared" si="0"/>
        <v>432000000</v>
      </c>
      <c r="I19" s="209">
        <v>18000000</v>
      </c>
    </row>
    <row r="20" spans="1:9" x14ac:dyDescent="0.2">
      <c r="A20" s="203" t="s">
        <v>722</v>
      </c>
      <c r="B20" s="204" t="s">
        <v>712</v>
      </c>
      <c r="C20" s="205">
        <v>21117</v>
      </c>
      <c r="D20" s="206">
        <v>31149268</v>
      </c>
      <c r="E20" s="211"/>
      <c r="F20" s="208">
        <v>2099227</v>
      </c>
      <c r="G20" s="209">
        <v>18000000</v>
      </c>
      <c r="H20" s="210">
        <f t="shared" si="0"/>
        <v>432000000</v>
      </c>
      <c r="I20" s="209">
        <v>18000000</v>
      </c>
    </row>
    <row r="21" spans="1:9" x14ac:dyDescent="0.2">
      <c r="A21" s="203" t="s">
        <v>723</v>
      </c>
      <c r="B21" s="204" t="s">
        <v>721</v>
      </c>
      <c r="C21" s="205">
        <v>23461</v>
      </c>
      <c r="D21" s="206">
        <v>16272076</v>
      </c>
      <c r="E21" s="211"/>
      <c r="F21" s="208">
        <v>1605442</v>
      </c>
      <c r="G21" s="209">
        <v>18000000</v>
      </c>
      <c r="H21" s="210">
        <f t="shared" si="0"/>
        <v>432000000</v>
      </c>
      <c r="I21" s="209">
        <v>18000000</v>
      </c>
    </row>
    <row r="22" spans="1:9" x14ac:dyDescent="0.2">
      <c r="A22" s="203" t="s">
        <v>724</v>
      </c>
      <c r="B22" s="204" t="s">
        <v>725</v>
      </c>
      <c r="C22" s="205">
        <v>20141</v>
      </c>
      <c r="D22" s="206">
        <v>31160860</v>
      </c>
      <c r="E22" s="207"/>
      <c r="F22" s="208">
        <v>1605442</v>
      </c>
      <c r="G22" s="209">
        <v>18000000</v>
      </c>
      <c r="H22" s="210">
        <f t="shared" si="0"/>
        <v>432000000</v>
      </c>
      <c r="I22" s="209">
        <v>18000000</v>
      </c>
    </row>
    <row r="23" spans="1:9" x14ac:dyDescent="0.2">
      <c r="A23" s="203" t="s">
        <v>726</v>
      </c>
      <c r="B23" s="204" t="s">
        <v>721</v>
      </c>
      <c r="C23" s="205">
        <v>25189</v>
      </c>
      <c r="D23" s="206">
        <v>16283923</v>
      </c>
      <c r="E23" s="207"/>
      <c r="F23" s="208">
        <v>1605442</v>
      </c>
      <c r="G23" s="209">
        <v>18000000</v>
      </c>
      <c r="H23" s="210">
        <f t="shared" si="0"/>
        <v>432000000</v>
      </c>
      <c r="I23" s="209">
        <v>18000000</v>
      </c>
    </row>
    <row r="24" spans="1:9" x14ac:dyDescent="0.2">
      <c r="A24" s="203" t="s">
        <v>727</v>
      </c>
      <c r="B24" s="204" t="s">
        <v>703</v>
      </c>
      <c r="C24" s="205">
        <v>20551</v>
      </c>
      <c r="D24" s="206">
        <v>16259909</v>
      </c>
      <c r="E24" s="207"/>
      <c r="F24" s="208">
        <v>1605442</v>
      </c>
      <c r="G24" s="209">
        <v>18000000</v>
      </c>
      <c r="H24" s="210">
        <f t="shared" si="0"/>
        <v>432000000</v>
      </c>
      <c r="I24" s="209">
        <v>18000000</v>
      </c>
    </row>
    <row r="25" spans="1:9" x14ac:dyDescent="0.2">
      <c r="A25" s="203" t="s">
        <v>728</v>
      </c>
      <c r="B25" s="204" t="s">
        <v>729</v>
      </c>
      <c r="C25" s="205">
        <v>20068</v>
      </c>
      <c r="D25" s="206">
        <v>12962024</v>
      </c>
      <c r="E25" s="211"/>
      <c r="F25" s="208">
        <v>1605442</v>
      </c>
      <c r="G25" s="209">
        <v>18000000</v>
      </c>
      <c r="H25" s="210">
        <f t="shared" si="0"/>
        <v>432000000</v>
      </c>
      <c r="I25" s="209">
        <v>18000000</v>
      </c>
    </row>
    <row r="26" spans="1:9" x14ac:dyDescent="0.2">
      <c r="A26" s="203" t="s">
        <v>730</v>
      </c>
      <c r="B26" s="204" t="s">
        <v>721</v>
      </c>
      <c r="C26" s="205">
        <v>22885</v>
      </c>
      <c r="D26" s="206">
        <v>16268521</v>
      </c>
      <c r="E26" s="207"/>
      <c r="F26" s="208">
        <v>1605442</v>
      </c>
      <c r="G26" s="209">
        <v>18000000</v>
      </c>
      <c r="H26" s="210">
        <f t="shared" si="0"/>
        <v>432000000</v>
      </c>
      <c r="I26" s="209">
        <v>18000000</v>
      </c>
    </row>
    <row r="27" spans="1:9" x14ac:dyDescent="0.2">
      <c r="A27" s="203" t="s">
        <v>731</v>
      </c>
      <c r="B27" s="204" t="s">
        <v>729</v>
      </c>
      <c r="C27" s="205">
        <v>31154</v>
      </c>
      <c r="D27" s="206">
        <v>1113618300</v>
      </c>
      <c r="E27" s="207"/>
      <c r="F27" s="208">
        <v>1605442</v>
      </c>
      <c r="G27" s="209">
        <v>18000000</v>
      </c>
      <c r="H27" s="210">
        <f t="shared" si="0"/>
        <v>432000000</v>
      </c>
      <c r="I27" s="209">
        <v>18000000</v>
      </c>
    </row>
    <row r="28" spans="1:9" x14ac:dyDescent="0.2">
      <c r="A28" s="203" t="s">
        <v>732</v>
      </c>
      <c r="B28" s="204" t="s">
        <v>729</v>
      </c>
      <c r="C28" s="205">
        <v>23994</v>
      </c>
      <c r="D28" s="206">
        <v>16276688</v>
      </c>
      <c r="E28" s="211"/>
      <c r="F28" s="208">
        <v>1605442</v>
      </c>
      <c r="G28" s="209">
        <v>18000000</v>
      </c>
      <c r="H28" s="210">
        <f t="shared" si="0"/>
        <v>432000000</v>
      </c>
      <c r="I28" s="209">
        <v>18000000</v>
      </c>
    </row>
    <row r="29" spans="1:9" x14ac:dyDescent="0.2">
      <c r="A29" s="203" t="s">
        <v>733</v>
      </c>
      <c r="B29" s="204" t="s">
        <v>729</v>
      </c>
      <c r="C29" s="205">
        <v>20107</v>
      </c>
      <c r="D29" s="206">
        <v>6218986</v>
      </c>
      <c r="E29" s="207"/>
      <c r="F29" s="208">
        <v>1605442</v>
      </c>
      <c r="G29" s="209">
        <v>18000000</v>
      </c>
      <c r="H29" s="210">
        <f t="shared" si="0"/>
        <v>432000000</v>
      </c>
      <c r="I29" s="209">
        <v>18000000</v>
      </c>
    </row>
    <row r="30" spans="1:9" x14ac:dyDescent="0.2">
      <c r="A30" s="203" t="s">
        <v>734</v>
      </c>
      <c r="B30" s="204" t="s">
        <v>700</v>
      </c>
      <c r="C30" s="205">
        <v>28041</v>
      </c>
      <c r="D30" s="206">
        <v>6388171</v>
      </c>
      <c r="E30" s="207"/>
      <c r="F30" s="208">
        <v>1605442</v>
      </c>
      <c r="G30" s="209">
        <v>18000000</v>
      </c>
      <c r="H30" s="210"/>
      <c r="I30" s="209">
        <v>18000000</v>
      </c>
    </row>
    <row r="31" spans="1:9" x14ac:dyDescent="0.2">
      <c r="A31" s="203" t="s">
        <v>735</v>
      </c>
      <c r="B31" s="204" t="s">
        <v>736</v>
      </c>
      <c r="C31" s="205">
        <v>21504</v>
      </c>
      <c r="D31" s="206">
        <v>16259646</v>
      </c>
      <c r="E31" s="212"/>
      <c r="F31" s="208">
        <v>1605442</v>
      </c>
      <c r="G31" s="209">
        <v>18000000</v>
      </c>
      <c r="H31" s="210">
        <f t="shared" si="0"/>
        <v>432000000</v>
      </c>
      <c r="I31" s="209">
        <v>18000000</v>
      </c>
    </row>
    <row r="32" spans="1:9" x14ac:dyDescent="0.2">
      <c r="A32" s="203" t="s">
        <v>737</v>
      </c>
      <c r="B32" s="204" t="s">
        <v>700</v>
      </c>
      <c r="C32" s="205">
        <v>26324</v>
      </c>
      <c r="D32" s="206">
        <v>94313226</v>
      </c>
      <c r="E32" s="207"/>
      <c r="F32" s="208">
        <v>1265178</v>
      </c>
      <c r="G32" s="209">
        <v>18000000</v>
      </c>
      <c r="H32" s="210">
        <f t="shared" si="0"/>
        <v>432000000</v>
      </c>
      <c r="I32" s="209">
        <v>18000000</v>
      </c>
    </row>
    <row r="33" spans="1:9" x14ac:dyDescent="0.2">
      <c r="A33" s="203" t="s">
        <v>738</v>
      </c>
      <c r="B33" s="204" t="s">
        <v>700</v>
      </c>
      <c r="C33" s="205">
        <v>19935</v>
      </c>
      <c r="D33" s="206">
        <v>14705131</v>
      </c>
      <c r="E33" s="211"/>
      <c r="F33" s="208">
        <v>1265178</v>
      </c>
      <c r="G33" s="209">
        <v>18000000</v>
      </c>
      <c r="H33" s="210">
        <f t="shared" si="0"/>
        <v>432000000</v>
      </c>
      <c r="I33" s="209">
        <v>18000000</v>
      </c>
    </row>
    <row r="34" spans="1:9" x14ac:dyDescent="0.2">
      <c r="A34" s="203" t="s">
        <v>739</v>
      </c>
      <c r="B34" s="204" t="s">
        <v>721</v>
      </c>
      <c r="C34" s="205">
        <v>24157</v>
      </c>
      <c r="D34" s="206">
        <v>16729808</v>
      </c>
      <c r="E34" s="207"/>
      <c r="F34" s="208">
        <v>1605442</v>
      </c>
      <c r="G34" s="209">
        <v>18000000</v>
      </c>
      <c r="H34" s="210">
        <f t="shared" si="0"/>
        <v>432000000</v>
      </c>
      <c r="I34" s="209">
        <v>18000000</v>
      </c>
    </row>
    <row r="35" spans="1:9" x14ac:dyDescent="0.2">
      <c r="A35" s="203" t="s">
        <v>740</v>
      </c>
      <c r="B35" s="204" t="s">
        <v>729</v>
      </c>
      <c r="C35" s="205">
        <v>23892</v>
      </c>
      <c r="D35" s="206">
        <v>16274610</v>
      </c>
      <c r="E35" s="207"/>
      <c r="F35" s="208">
        <v>1605442</v>
      </c>
      <c r="G35" s="209">
        <v>18000000</v>
      </c>
      <c r="H35" s="210">
        <f t="shared" si="0"/>
        <v>432000000</v>
      </c>
      <c r="I35" s="209">
        <v>18000000</v>
      </c>
    </row>
    <row r="36" spans="1:9" x14ac:dyDescent="0.2">
      <c r="A36" s="203" t="s">
        <v>741</v>
      </c>
      <c r="B36" s="204" t="s">
        <v>700</v>
      </c>
      <c r="C36" s="205">
        <v>21708</v>
      </c>
      <c r="D36" s="206">
        <v>16260234</v>
      </c>
      <c r="E36" s="207"/>
      <c r="F36" s="208">
        <v>1265178</v>
      </c>
      <c r="G36" s="209">
        <v>18000000</v>
      </c>
      <c r="H36" s="210">
        <f t="shared" si="0"/>
        <v>432000000</v>
      </c>
      <c r="I36" s="209">
        <v>18000000</v>
      </c>
    </row>
    <row r="37" spans="1:9" x14ac:dyDescent="0.2">
      <c r="A37" s="203" t="s">
        <v>742</v>
      </c>
      <c r="B37" s="204" t="s">
        <v>721</v>
      </c>
      <c r="C37" s="205">
        <v>25415</v>
      </c>
      <c r="D37" s="206">
        <v>94306783</v>
      </c>
      <c r="E37" s="211"/>
      <c r="F37" s="208">
        <v>1605442</v>
      </c>
      <c r="G37" s="209">
        <v>18000000</v>
      </c>
      <c r="H37" s="210">
        <f t="shared" si="0"/>
        <v>432000000</v>
      </c>
      <c r="I37" s="209">
        <v>18000000</v>
      </c>
    </row>
    <row r="38" spans="1:9" x14ac:dyDescent="0.2">
      <c r="A38" s="203" t="s">
        <v>743</v>
      </c>
      <c r="B38" s="204" t="s">
        <v>721</v>
      </c>
      <c r="C38" s="205">
        <v>21306</v>
      </c>
      <c r="D38" s="206">
        <v>16855059</v>
      </c>
      <c r="E38" s="207"/>
      <c r="F38" s="208">
        <v>1605442</v>
      </c>
      <c r="G38" s="209">
        <v>18000000</v>
      </c>
      <c r="H38" s="210">
        <f t="shared" si="0"/>
        <v>432000000</v>
      </c>
      <c r="I38" s="209">
        <v>18000000</v>
      </c>
    </row>
    <row r="39" spans="1:9" x14ac:dyDescent="0.2">
      <c r="A39" s="203" t="s">
        <v>744</v>
      </c>
      <c r="B39" s="204" t="s">
        <v>712</v>
      </c>
      <c r="C39" s="205">
        <v>23398</v>
      </c>
      <c r="D39" s="206">
        <v>16275341</v>
      </c>
      <c r="E39" s="211"/>
      <c r="F39" s="208">
        <v>2099227</v>
      </c>
      <c r="G39" s="209">
        <v>18000000</v>
      </c>
      <c r="H39" s="210">
        <f t="shared" si="0"/>
        <v>432000000</v>
      </c>
      <c r="I39" s="209">
        <v>18000000</v>
      </c>
    </row>
    <row r="40" spans="1:9" x14ac:dyDescent="0.2">
      <c r="A40" s="203" t="s">
        <v>745</v>
      </c>
      <c r="B40" s="204" t="s">
        <v>725</v>
      </c>
      <c r="C40" s="205">
        <v>19014</v>
      </c>
      <c r="D40" s="206">
        <v>6287956</v>
      </c>
      <c r="E40" s="211"/>
      <c r="F40" s="198">
        <v>1605442</v>
      </c>
      <c r="G40" s="209">
        <v>18000000</v>
      </c>
      <c r="H40" s="210">
        <f t="shared" si="0"/>
        <v>432000000</v>
      </c>
      <c r="I40" s="209">
        <v>18000000</v>
      </c>
    </row>
    <row r="41" spans="1:9" x14ac:dyDescent="0.2">
      <c r="A41" s="203" t="s">
        <v>746</v>
      </c>
      <c r="B41" s="204" t="s">
        <v>747</v>
      </c>
      <c r="C41" s="205">
        <v>21655</v>
      </c>
      <c r="D41" s="206">
        <v>16262010</v>
      </c>
      <c r="E41" s="207"/>
      <c r="F41" s="208">
        <v>1605442</v>
      </c>
      <c r="G41" s="209">
        <v>18000000</v>
      </c>
      <c r="H41" s="210">
        <f t="shared" si="0"/>
        <v>432000000</v>
      </c>
      <c r="I41" s="209">
        <v>18000000</v>
      </c>
    </row>
    <row r="42" spans="1:9" x14ac:dyDescent="0.2">
      <c r="A42" s="203" t="s">
        <v>748</v>
      </c>
      <c r="B42" s="204" t="s">
        <v>700</v>
      </c>
      <c r="C42" s="205">
        <v>24347</v>
      </c>
      <c r="D42" s="206">
        <v>31173879</v>
      </c>
      <c r="E42" s="207"/>
      <c r="F42" s="208">
        <v>1265178</v>
      </c>
      <c r="G42" s="209">
        <v>18000000</v>
      </c>
      <c r="H42" s="210">
        <f t="shared" si="0"/>
        <v>432000000</v>
      </c>
      <c r="I42" s="209">
        <v>18000000</v>
      </c>
    </row>
    <row r="43" spans="1:9" x14ac:dyDescent="0.2">
      <c r="A43" s="203" t="s">
        <v>749</v>
      </c>
      <c r="B43" s="204" t="s">
        <v>750</v>
      </c>
      <c r="C43" s="205">
        <v>25067</v>
      </c>
      <c r="D43" s="206">
        <v>16284808</v>
      </c>
      <c r="E43" s="207"/>
      <c r="F43" s="208">
        <v>1605442</v>
      </c>
      <c r="G43" s="209">
        <v>18000000</v>
      </c>
      <c r="H43" s="210">
        <f t="shared" si="0"/>
        <v>432000000</v>
      </c>
      <c r="I43" s="209">
        <v>18000000</v>
      </c>
    </row>
    <row r="44" spans="1:9" x14ac:dyDescent="0.2">
      <c r="A44" s="203" t="s">
        <v>751</v>
      </c>
      <c r="B44" s="204" t="s">
        <v>700</v>
      </c>
      <c r="C44" s="205">
        <v>22360</v>
      </c>
      <c r="D44" s="206">
        <v>16269696</v>
      </c>
      <c r="E44" s="213"/>
      <c r="F44" s="208">
        <v>1265178</v>
      </c>
      <c r="G44" s="209">
        <v>18000000</v>
      </c>
      <c r="H44" s="210">
        <f>SUM(H6:H43)</f>
        <v>15984000000</v>
      </c>
      <c r="I44" s="209">
        <v>18000000</v>
      </c>
    </row>
    <row r="45" spans="1:9" x14ac:dyDescent="0.2">
      <c r="A45" s="203" t="s">
        <v>752</v>
      </c>
      <c r="B45" s="204" t="s">
        <v>729</v>
      </c>
      <c r="C45" s="205">
        <v>25233</v>
      </c>
      <c r="D45" s="206">
        <v>16283936</v>
      </c>
      <c r="E45" s="213"/>
      <c r="F45" s="208">
        <v>1605442</v>
      </c>
      <c r="G45" s="209">
        <v>18000000</v>
      </c>
      <c r="H45" s="201"/>
      <c r="I45" s="209">
        <v>18000000</v>
      </c>
    </row>
    <row r="46" spans="1:9" x14ac:dyDescent="0.2">
      <c r="A46" s="203" t="s">
        <v>753</v>
      </c>
      <c r="B46" s="204" t="s">
        <v>754</v>
      </c>
      <c r="C46" s="205">
        <v>23197</v>
      </c>
      <c r="D46" s="206">
        <v>16716260</v>
      </c>
      <c r="E46" s="213"/>
      <c r="F46" s="208">
        <v>1605442</v>
      </c>
      <c r="G46" s="209">
        <v>18000000</v>
      </c>
      <c r="H46" s="201"/>
      <c r="I46" s="209">
        <v>18000000</v>
      </c>
    </row>
    <row r="47" spans="1:9" x14ac:dyDescent="0.2">
      <c r="A47" s="203" t="s">
        <v>755</v>
      </c>
      <c r="B47" s="204" t="s">
        <v>729</v>
      </c>
      <c r="C47" s="205">
        <v>20725</v>
      </c>
      <c r="D47" s="206">
        <v>16259579</v>
      </c>
      <c r="E47" s="213"/>
      <c r="F47" s="208">
        <v>1605442</v>
      </c>
      <c r="G47" s="209">
        <v>18000000</v>
      </c>
      <c r="H47" s="201"/>
      <c r="I47" s="209">
        <v>18000000</v>
      </c>
    </row>
    <row r="48" spans="1:9" x14ac:dyDescent="0.2">
      <c r="A48" s="203" t="s">
        <v>756</v>
      </c>
      <c r="B48" s="204" t="s">
        <v>700</v>
      </c>
      <c r="C48" s="205">
        <v>23966</v>
      </c>
      <c r="D48" s="206">
        <v>16276046</v>
      </c>
      <c r="E48" s="213"/>
      <c r="F48" s="208">
        <v>1265178</v>
      </c>
      <c r="G48" s="209">
        <v>18000000</v>
      </c>
      <c r="H48" s="201"/>
      <c r="I48" s="209">
        <v>18000000</v>
      </c>
    </row>
    <row r="49" spans="1:9" x14ac:dyDescent="0.2">
      <c r="A49" s="203" t="s">
        <v>757</v>
      </c>
      <c r="B49" s="204" t="s">
        <v>700</v>
      </c>
      <c r="C49" s="205">
        <v>23907</v>
      </c>
      <c r="D49" s="206">
        <v>94251305</v>
      </c>
      <c r="E49" s="213"/>
      <c r="F49" s="208">
        <v>1265178</v>
      </c>
      <c r="G49" s="209">
        <v>18000000</v>
      </c>
      <c r="H49" s="201"/>
      <c r="I49" s="209">
        <v>18000000</v>
      </c>
    </row>
    <row r="50" spans="1:9" x14ac:dyDescent="0.2">
      <c r="A50" s="203" t="s">
        <v>758</v>
      </c>
      <c r="B50" s="204" t="s">
        <v>712</v>
      </c>
      <c r="C50" s="205">
        <v>26024</v>
      </c>
      <c r="D50" s="206">
        <v>94310181</v>
      </c>
      <c r="E50" s="213"/>
      <c r="F50" s="208">
        <v>2099227</v>
      </c>
      <c r="G50" s="209">
        <v>18000000</v>
      </c>
      <c r="H50" s="201"/>
      <c r="I50" s="209">
        <v>18000000</v>
      </c>
    </row>
    <row r="51" spans="1:9" x14ac:dyDescent="0.2">
      <c r="A51" s="203" t="s">
        <v>759</v>
      </c>
      <c r="B51" s="204" t="s">
        <v>700</v>
      </c>
      <c r="C51" s="205">
        <v>22495</v>
      </c>
      <c r="D51" s="206">
        <v>16679207</v>
      </c>
      <c r="E51" s="213"/>
      <c r="F51" s="208">
        <v>1265178</v>
      </c>
      <c r="G51" s="209">
        <v>18000000</v>
      </c>
      <c r="H51" s="201"/>
      <c r="I51" s="209">
        <v>18000000</v>
      </c>
    </row>
    <row r="52" spans="1:9" x14ac:dyDescent="0.2">
      <c r="A52" s="203" t="s">
        <v>760</v>
      </c>
      <c r="B52" s="204" t="s">
        <v>729</v>
      </c>
      <c r="C52" s="205">
        <v>22772</v>
      </c>
      <c r="D52" s="206">
        <v>16267741</v>
      </c>
      <c r="E52" s="213"/>
      <c r="F52" s="208">
        <v>1605442</v>
      </c>
      <c r="G52" s="209">
        <v>18000000</v>
      </c>
      <c r="H52" s="201"/>
      <c r="I52" s="209">
        <v>18000000</v>
      </c>
    </row>
    <row r="53" spans="1:9" x14ac:dyDescent="0.2">
      <c r="A53" s="203" t="s">
        <v>761</v>
      </c>
      <c r="B53" s="204" t="s">
        <v>700</v>
      </c>
      <c r="C53" s="205">
        <v>23714</v>
      </c>
      <c r="D53" s="206">
        <v>16273390</v>
      </c>
      <c r="E53" s="213"/>
      <c r="F53" s="208">
        <v>1265178</v>
      </c>
      <c r="G53" s="209">
        <v>18000000</v>
      </c>
      <c r="H53" s="201"/>
      <c r="I53" s="209">
        <v>18000000</v>
      </c>
    </row>
    <row r="54" spans="1:9" x14ac:dyDescent="0.2">
      <c r="A54" s="203" t="s">
        <v>762</v>
      </c>
      <c r="B54" s="204" t="s">
        <v>721</v>
      </c>
      <c r="C54" s="214">
        <v>23344</v>
      </c>
      <c r="D54" s="206">
        <v>16271819</v>
      </c>
      <c r="E54" s="213"/>
      <c r="F54" s="208">
        <v>1605442</v>
      </c>
      <c r="G54" s="209">
        <v>18000000</v>
      </c>
      <c r="H54" s="201"/>
      <c r="I54" s="209">
        <v>18000000</v>
      </c>
    </row>
    <row r="55" spans="1:9" x14ac:dyDescent="0.2">
      <c r="G55" s="215">
        <f>SUM(G6:G54)</f>
        <v>882000000</v>
      </c>
      <c r="I55" s="215">
        <f>SUM(I6:I54)</f>
        <v>882000000</v>
      </c>
    </row>
  </sheetData>
  <mergeCells count="2">
    <mergeCell ref="A2:H2"/>
    <mergeCell ref="A3:G3"/>
  </mergeCells>
  <pageMargins left="0.70866141732283472" right="0.70866141732283472" top="0.74803149606299213" bottom="0.74803149606299213" header="0.31496062992125984" footer="0.31496062992125984"/>
  <pageSetup scale="60"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51"/>
  <sheetViews>
    <sheetView topLeftCell="A40" zoomScale="90" zoomScaleNormal="90" zoomScaleSheetLayoutView="75" workbookViewId="0">
      <selection activeCell="A41" sqref="A41:F41"/>
    </sheetView>
  </sheetViews>
  <sheetFormatPr baseColWidth="10" defaultColWidth="11.5" defaultRowHeight="16" x14ac:dyDescent="0.2"/>
  <cols>
    <col min="1" max="1" width="44" style="193" customWidth="1"/>
    <col min="2" max="2" width="31.5" style="193" customWidth="1"/>
    <col min="3" max="3" width="24.5" style="193" customWidth="1"/>
    <col min="4" max="4" width="25.6640625" style="193" customWidth="1"/>
    <col min="5" max="5" width="19.5" style="193" customWidth="1"/>
    <col min="6" max="6" width="22.6640625" style="196" customWidth="1"/>
    <col min="7" max="10" width="11.5" style="173"/>
    <col min="11" max="16384" width="11.5" style="187"/>
  </cols>
  <sheetData>
    <row r="1" spans="1:6" ht="24" customHeight="1" x14ac:dyDescent="0.15">
      <c r="A1" s="1375" t="s">
        <v>1187</v>
      </c>
      <c r="B1" s="1375"/>
      <c r="C1" s="1375"/>
      <c r="D1" s="1375"/>
      <c r="E1" s="1375"/>
      <c r="F1" s="1375"/>
    </row>
    <row r="2" spans="1:6" x14ac:dyDescent="0.2">
      <c r="A2" s="174" t="s">
        <v>5</v>
      </c>
      <c r="B2" s="1342" t="str">
        <f>'[6]GRUPO VIDA'!B2:F2</f>
        <v>MUNICIPIO DE PALMIRA</v>
      </c>
      <c r="C2" s="1340"/>
      <c r="D2" s="1340"/>
      <c r="E2" s="1340"/>
      <c r="F2" s="1341"/>
    </row>
    <row r="3" spans="1:6" ht="17" x14ac:dyDescent="0.2">
      <c r="A3" s="175" t="s">
        <v>6</v>
      </c>
      <c r="B3" s="1340" t="s">
        <v>1981</v>
      </c>
      <c r="C3" s="1340"/>
      <c r="D3" s="1340"/>
      <c r="E3" s="1340"/>
      <c r="F3" s="1341"/>
    </row>
    <row r="4" spans="1:6" ht="17" x14ac:dyDescent="0.2">
      <c r="A4" s="175" t="s">
        <v>7</v>
      </c>
      <c r="B4" s="1340" t="s">
        <v>1975</v>
      </c>
      <c r="C4" s="1340"/>
      <c r="D4" s="1340"/>
      <c r="E4" s="1340"/>
      <c r="F4" s="1341"/>
    </row>
    <row r="5" spans="1:6" ht="17" x14ac:dyDescent="0.2">
      <c r="A5" s="175" t="s">
        <v>8</v>
      </c>
      <c r="B5" s="1340" t="str">
        <f>'[6]GRUPO VIDA'!B5:F5</f>
        <v>891.380.033-5</v>
      </c>
      <c r="C5" s="1340"/>
      <c r="D5" s="1340"/>
      <c r="E5" s="1340"/>
      <c r="F5" s="1341"/>
    </row>
    <row r="6" spans="1:6" x14ac:dyDescent="0.2">
      <c r="A6" s="174" t="s">
        <v>9</v>
      </c>
      <c r="B6" s="1340" t="s">
        <v>763</v>
      </c>
      <c r="C6" s="1340"/>
      <c r="D6" s="1340"/>
      <c r="E6" s="1340"/>
      <c r="F6" s="1341"/>
    </row>
    <row r="7" spans="1:6" x14ac:dyDescent="0.2">
      <c r="A7" s="174" t="s">
        <v>466</v>
      </c>
      <c r="B7" s="1328" t="s">
        <v>1194</v>
      </c>
      <c r="C7" s="1329"/>
      <c r="D7" s="1329"/>
      <c r="E7" s="1329"/>
      <c r="F7" s="1330"/>
    </row>
    <row r="8" spans="1:6" x14ac:dyDescent="0.2">
      <c r="A8" s="174" t="s">
        <v>10</v>
      </c>
      <c r="B8" s="1328" t="s">
        <v>1190</v>
      </c>
      <c r="C8" s="1329"/>
      <c r="D8" s="1329"/>
      <c r="E8" s="1329"/>
      <c r="F8" s="1330"/>
    </row>
    <row r="9" spans="1:6" x14ac:dyDescent="0.15">
      <c r="A9" s="1375" t="s">
        <v>164</v>
      </c>
      <c r="B9" s="1375"/>
      <c r="C9" s="1375"/>
      <c r="D9" s="1375"/>
      <c r="E9" s="1375"/>
      <c r="F9" s="1375"/>
    </row>
    <row r="10" spans="1:6" ht="17" x14ac:dyDescent="0.15">
      <c r="A10" s="176" t="s">
        <v>47</v>
      </c>
      <c r="B10" s="1376" t="s">
        <v>50</v>
      </c>
      <c r="C10" s="1377"/>
      <c r="D10" s="216" t="s">
        <v>698</v>
      </c>
      <c r="E10" s="179" t="s">
        <v>643</v>
      </c>
      <c r="F10" s="180" t="s">
        <v>112</v>
      </c>
    </row>
    <row r="11" spans="1:6" ht="30" customHeight="1" x14ac:dyDescent="0.15">
      <c r="A11" s="1378" t="s">
        <v>1199</v>
      </c>
      <c r="B11" s="1379" t="s">
        <v>764</v>
      </c>
      <c r="C11" s="1380"/>
      <c r="D11" s="182" t="s">
        <v>645</v>
      </c>
      <c r="E11" s="1381"/>
      <c r="F11" s="1384"/>
    </row>
    <row r="12" spans="1:6" ht="30.75" customHeight="1" x14ac:dyDescent="0.15">
      <c r="A12" s="1378"/>
      <c r="B12" s="1379" t="s">
        <v>765</v>
      </c>
      <c r="C12" s="1380"/>
      <c r="D12" s="182" t="s">
        <v>645</v>
      </c>
      <c r="E12" s="1382"/>
      <c r="F12" s="1385"/>
    </row>
    <row r="13" spans="1:6" ht="38" customHeight="1" x14ac:dyDescent="0.15">
      <c r="A13" s="1378"/>
      <c r="B13" s="1379" t="s">
        <v>766</v>
      </c>
      <c r="C13" s="1380"/>
      <c r="D13" s="182" t="s">
        <v>645</v>
      </c>
      <c r="E13" s="1382"/>
      <c r="F13" s="1385"/>
    </row>
    <row r="14" spans="1:6" ht="33.75" customHeight="1" x14ac:dyDescent="0.15">
      <c r="A14" s="1378"/>
      <c r="B14" s="1379" t="s">
        <v>767</v>
      </c>
      <c r="C14" s="1380"/>
      <c r="D14" s="182" t="s">
        <v>645</v>
      </c>
      <c r="E14" s="1382"/>
      <c r="F14" s="1385"/>
    </row>
    <row r="15" spans="1:6" ht="34.5" customHeight="1" x14ac:dyDescent="0.15">
      <c r="A15" s="1378"/>
      <c r="B15" s="1379" t="s">
        <v>768</v>
      </c>
      <c r="C15" s="1380"/>
      <c r="D15" s="182" t="s">
        <v>649</v>
      </c>
      <c r="E15" s="1383"/>
      <c r="F15" s="1386"/>
    </row>
    <row r="16" spans="1:6" ht="20.25" customHeight="1" x14ac:dyDescent="0.15">
      <c r="A16" s="1372"/>
      <c r="B16" s="1373"/>
      <c r="C16" s="1373"/>
      <c r="D16" s="1374"/>
      <c r="E16" s="217" t="s">
        <v>769</v>
      </c>
      <c r="F16" s="218"/>
    </row>
    <row r="17" spans="1:6" ht="17" x14ac:dyDescent="0.15">
      <c r="A17" s="219" t="s">
        <v>770</v>
      </c>
      <c r="B17" s="1366" t="s">
        <v>771</v>
      </c>
      <c r="C17" s="1367"/>
      <c r="D17" s="1367"/>
      <c r="E17" s="1367"/>
      <c r="F17" s="1368"/>
    </row>
    <row r="18" spans="1:6" ht="36" customHeight="1" x14ac:dyDescent="0.15">
      <c r="A18" s="220" t="s">
        <v>652</v>
      </c>
      <c r="B18" s="1369" t="s">
        <v>772</v>
      </c>
      <c r="C18" s="1370"/>
      <c r="D18" s="1370"/>
      <c r="E18" s="1370"/>
      <c r="F18" s="1371"/>
    </row>
    <row r="19" spans="1:6" ht="30.75" customHeight="1" x14ac:dyDescent="0.15">
      <c r="A19" s="188" t="s">
        <v>773</v>
      </c>
      <c r="B19" s="1309">
        <v>350000000</v>
      </c>
      <c r="C19" s="1310"/>
      <c r="D19" s="1310"/>
      <c r="E19" s="1310"/>
      <c r="F19" s="1311"/>
    </row>
    <row r="20" spans="1:6" x14ac:dyDescent="0.15">
      <c r="A20" s="1315" t="s">
        <v>654</v>
      </c>
      <c r="B20" s="1316"/>
      <c r="C20" s="1316"/>
      <c r="D20" s="1316"/>
      <c r="E20" s="1316"/>
      <c r="F20" s="1317"/>
    </row>
    <row r="21" spans="1:6" x14ac:dyDescent="0.15">
      <c r="A21" s="189" t="s">
        <v>48</v>
      </c>
      <c r="B21" s="1312" t="s">
        <v>655</v>
      </c>
      <c r="C21" s="1313"/>
      <c r="D21" s="1312" t="s">
        <v>656</v>
      </c>
      <c r="E21" s="1314"/>
      <c r="F21" s="1313"/>
    </row>
    <row r="22" spans="1:6" x14ac:dyDescent="0.15">
      <c r="A22" s="309" t="s">
        <v>774</v>
      </c>
      <c r="B22" s="1363" t="s">
        <v>775</v>
      </c>
      <c r="C22" s="1365"/>
      <c r="D22" s="1363" t="s">
        <v>776</v>
      </c>
      <c r="E22" s="1365"/>
      <c r="F22" s="1364"/>
    </row>
    <row r="23" spans="1:6" ht="39.75" customHeight="1" x14ac:dyDescent="0.15">
      <c r="A23" s="310" t="s">
        <v>777</v>
      </c>
      <c r="B23" s="1363" t="s">
        <v>778</v>
      </c>
      <c r="C23" s="1364"/>
      <c r="D23" s="1363" t="s">
        <v>779</v>
      </c>
      <c r="E23" s="1365"/>
      <c r="F23" s="1364"/>
    </row>
    <row r="24" spans="1:6" x14ac:dyDescent="0.15">
      <c r="A24" s="221" t="s">
        <v>664</v>
      </c>
      <c r="B24" s="1303" t="s">
        <v>665</v>
      </c>
      <c r="C24" s="1305"/>
      <c r="D24" s="1305"/>
      <c r="E24" s="1305"/>
      <c r="F24" s="1305"/>
    </row>
    <row r="25" spans="1:6" ht="65.25" customHeight="1" x14ac:dyDescent="0.15">
      <c r="A25" s="1306" t="s">
        <v>780</v>
      </c>
      <c r="B25" s="1287"/>
      <c r="C25" s="1287"/>
      <c r="D25" s="1287"/>
      <c r="E25" s="1287"/>
      <c r="F25" s="1307"/>
    </row>
    <row r="26" spans="1:6" ht="57.75" customHeight="1" x14ac:dyDescent="0.15">
      <c r="A26" s="1300" t="s">
        <v>667</v>
      </c>
      <c r="B26" s="1301"/>
      <c r="C26" s="1301"/>
      <c r="D26" s="1301"/>
      <c r="E26" s="1301"/>
      <c r="F26" s="1302"/>
    </row>
    <row r="27" spans="1:6" ht="38.25" customHeight="1" x14ac:dyDescent="0.15">
      <c r="A27" s="1300" t="s">
        <v>668</v>
      </c>
      <c r="B27" s="1301"/>
      <c r="C27" s="1301"/>
      <c r="D27" s="1301"/>
      <c r="E27" s="1301"/>
      <c r="F27" s="1302"/>
    </row>
    <row r="28" spans="1:6" ht="18.75" customHeight="1" x14ac:dyDescent="0.15">
      <c r="A28" s="1306" t="s">
        <v>669</v>
      </c>
      <c r="B28" s="1287"/>
      <c r="C28" s="1287"/>
      <c r="D28" s="1287"/>
      <c r="E28" s="1287"/>
      <c r="F28" s="1307"/>
    </row>
    <row r="29" spans="1:6" s="173" customFormat="1" ht="51" customHeight="1" x14ac:dyDescent="0.15">
      <c r="A29" s="1300" t="s">
        <v>781</v>
      </c>
      <c r="B29" s="1301"/>
      <c r="C29" s="1301"/>
      <c r="D29" s="1301"/>
      <c r="E29" s="1301"/>
      <c r="F29" s="1302"/>
    </row>
    <row r="30" spans="1:6" s="173" customFormat="1" ht="153" customHeight="1" x14ac:dyDescent="0.15">
      <c r="A30" s="1300" t="s">
        <v>782</v>
      </c>
      <c r="B30" s="1301"/>
      <c r="C30" s="1301"/>
      <c r="D30" s="1301"/>
      <c r="E30" s="1301"/>
      <c r="F30" s="1302"/>
    </row>
    <row r="31" spans="1:6" s="173" customFormat="1" ht="81.75" customHeight="1" x14ac:dyDescent="0.15">
      <c r="A31" s="1300" t="s">
        <v>783</v>
      </c>
      <c r="B31" s="1301"/>
      <c r="C31" s="1301"/>
      <c r="D31" s="1301"/>
      <c r="E31" s="1301"/>
      <c r="F31" s="1302"/>
    </row>
    <row r="32" spans="1:6" s="173" customFormat="1" ht="53.25" customHeight="1" x14ac:dyDescent="0.15">
      <c r="A32" s="1297" t="s">
        <v>784</v>
      </c>
      <c r="B32" s="1298"/>
      <c r="C32" s="1298"/>
      <c r="D32" s="1298"/>
      <c r="E32" s="1298"/>
      <c r="F32" s="1299"/>
    </row>
    <row r="33" spans="1:6" s="173" customFormat="1" ht="54" customHeight="1" x14ac:dyDescent="0.15">
      <c r="A33" s="1300" t="s">
        <v>674</v>
      </c>
      <c r="B33" s="1301"/>
      <c r="C33" s="1301"/>
      <c r="D33" s="1301"/>
      <c r="E33" s="1301"/>
      <c r="F33" s="1302"/>
    </row>
    <row r="34" spans="1:6" s="173" customFormat="1" ht="43.5" customHeight="1" x14ac:dyDescent="0.15">
      <c r="A34" s="1300" t="s">
        <v>675</v>
      </c>
      <c r="B34" s="1301"/>
      <c r="C34" s="1301"/>
      <c r="D34" s="1301"/>
      <c r="E34" s="1301"/>
      <c r="F34" s="1302"/>
    </row>
    <row r="35" spans="1:6" s="173" customFormat="1" ht="52.5" customHeight="1" x14ac:dyDescent="0.15">
      <c r="A35" s="1300" t="s">
        <v>676</v>
      </c>
      <c r="B35" s="1301"/>
      <c r="C35" s="1301"/>
      <c r="D35" s="1301"/>
      <c r="E35" s="1301"/>
      <c r="F35" s="1302"/>
    </row>
    <row r="36" spans="1:6" s="173" customFormat="1" ht="64.5" customHeight="1" x14ac:dyDescent="0.15">
      <c r="A36" s="1300" t="s">
        <v>677</v>
      </c>
      <c r="B36" s="1301"/>
      <c r="C36" s="1301"/>
      <c r="D36" s="1301"/>
      <c r="E36" s="1301"/>
      <c r="F36" s="1302"/>
    </row>
    <row r="37" spans="1:6" s="173" customFormat="1" ht="53.25" customHeight="1" x14ac:dyDescent="0.15">
      <c r="A37" s="1297" t="s">
        <v>785</v>
      </c>
      <c r="B37" s="1298"/>
      <c r="C37" s="1298"/>
      <c r="D37" s="1298"/>
      <c r="E37" s="1298"/>
      <c r="F37" s="1299"/>
    </row>
    <row r="38" spans="1:6" s="173" customFormat="1" ht="36" customHeight="1" x14ac:dyDescent="0.15">
      <c r="A38" s="1300" t="s">
        <v>786</v>
      </c>
      <c r="B38" s="1301"/>
      <c r="C38" s="1301"/>
      <c r="D38" s="1301"/>
      <c r="E38" s="1301"/>
      <c r="F38" s="1302"/>
    </row>
    <row r="39" spans="1:6" s="173" customFormat="1" ht="37.5" customHeight="1" x14ac:dyDescent="0.15">
      <c r="A39" s="1300" t="s">
        <v>787</v>
      </c>
      <c r="B39" s="1301"/>
      <c r="C39" s="1301"/>
      <c r="D39" s="1301"/>
      <c r="E39" s="1301"/>
      <c r="F39" s="1302"/>
    </row>
    <row r="40" spans="1:6" s="173" customFormat="1" ht="72.75" customHeight="1" x14ac:dyDescent="0.15">
      <c r="A40" s="1300" t="s">
        <v>1201</v>
      </c>
      <c r="B40" s="1301"/>
      <c r="C40" s="1301"/>
      <c r="D40" s="1301"/>
      <c r="E40" s="1301"/>
      <c r="F40" s="1302"/>
    </row>
    <row r="41" spans="1:6" s="173" customFormat="1" ht="72.75" customHeight="1" x14ac:dyDescent="0.15">
      <c r="A41" s="1301" t="s">
        <v>1995</v>
      </c>
      <c r="B41" s="1301"/>
      <c r="C41" s="1301"/>
      <c r="D41" s="1301"/>
      <c r="E41" s="1301"/>
      <c r="F41" s="1302"/>
    </row>
    <row r="42" spans="1:6" s="173" customFormat="1" ht="50.25" customHeight="1" x14ac:dyDescent="0.15">
      <c r="A42" s="1301" t="s">
        <v>790</v>
      </c>
      <c r="B42" s="1301"/>
      <c r="C42" s="1301"/>
      <c r="D42" s="1301"/>
      <c r="E42" s="1301"/>
      <c r="F42" s="1302"/>
    </row>
    <row r="43" spans="1:6" s="173" customFormat="1" ht="22.5" customHeight="1" x14ac:dyDescent="0.15">
      <c r="A43" s="1292" t="s">
        <v>126</v>
      </c>
      <c r="B43" s="1292"/>
      <c r="C43" s="1292"/>
      <c r="D43" s="1293"/>
      <c r="E43" s="1362"/>
      <c r="F43" s="1326"/>
    </row>
    <row r="44" spans="1:6" s="173" customFormat="1" ht="22.5" customHeight="1" x14ac:dyDescent="0.15">
      <c r="A44" s="1301" t="s">
        <v>886</v>
      </c>
      <c r="B44" s="1301"/>
      <c r="C44" s="1301"/>
      <c r="D44" s="1301"/>
      <c r="E44" s="1301"/>
      <c r="F44" s="1302"/>
    </row>
    <row r="45" spans="1:6" s="173" customFormat="1" ht="38.25" customHeight="1" thickBot="1" x14ac:dyDescent="0.2">
      <c r="A45" s="1356" t="s">
        <v>689</v>
      </c>
      <c r="B45" s="1357"/>
      <c r="C45" s="1357"/>
      <c r="D45" s="1357"/>
      <c r="E45" s="1357"/>
      <c r="F45" s="1358"/>
    </row>
    <row r="46" spans="1:6" s="173" customFormat="1" ht="39.75" customHeight="1" thickTop="1" thickBot="1" x14ac:dyDescent="0.2">
      <c r="A46" s="1359" t="s">
        <v>144</v>
      </c>
      <c r="B46" s="1360"/>
      <c r="C46" s="1360"/>
      <c r="D46" s="1360"/>
      <c r="E46" s="1360"/>
      <c r="F46" s="1361"/>
    </row>
    <row r="47" spans="1:6" s="173" customFormat="1" ht="17" thickTop="1" x14ac:dyDescent="0.15">
      <c r="A47" s="1277" t="s">
        <v>791</v>
      </c>
      <c r="B47" s="1278"/>
      <c r="C47" s="1278"/>
      <c r="D47" s="1278"/>
      <c r="E47" s="1278"/>
      <c r="F47" s="1279"/>
    </row>
    <row r="48" spans="1:6" s="173" customFormat="1" ht="33.75" customHeight="1" x14ac:dyDescent="0.15">
      <c r="A48" s="1280"/>
      <c r="B48" s="1281"/>
      <c r="C48" s="1281"/>
      <c r="D48" s="1281"/>
      <c r="E48" s="1281"/>
      <c r="F48" s="1282"/>
    </row>
    <row r="49" spans="1:6" ht="30" customHeight="1" x14ac:dyDescent="0.15">
      <c r="A49" s="1262"/>
      <c r="B49" s="1262"/>
      <c r="C49" s="1262"/>
      <c r="D49" s="1262"/>
      <c r="E49" s="1262"/>
      <c r="F49" s="1262"/>
    </row>
    <row r="50" spans="1:6" ht="35.25" customHeight="1" x14ac:dyDescent="0.15">
      <c r="A50" s="1262"/>
      <c r="B50" s="1262"/>
      <c r="C50" s="1262"/>
      <c r="D50" s="1262"/>
      <c r="E50" s="1262"/>
      <c r="F50" s="1262"/>
    </row>
    <row r="51" spans="1:6" ht="40.25" customHeight="1" x14ac:dyDescent="0.15">
      <c r="A51" s="1262"/>
      <c r="B51" s="1262"/>
      <c r="C51" s="1262"/>
      <c r="D51" s="1262"/>
      <c r="E51" s="1262"/>
      <c r="F51" s="1262"/>
    </row>
  </sheetData>
  <mergeCells count="58">
    <mergeCell ref="B6:F6"/>
    <mergeCell ref="A1:F1"/>
    <mergeCell ref="B2:F2"/>
    <mergeCell ref="B3:F3"/>
    <mergeCell ref="B4:F4"/>
    <mergeCell ref="B5:F5"/>
    <mergeCell ref="B19:F19"/>
    <mergeCell ref="A9:F9"/>
    <mergeCell ref="B10:C10"/>
    <mergeCell ref="A11:A15"/>
    <mergeCell ref="B11:C11"/>
    <mergeCell ref="E11:E15"/>
    <mergeCell ref="F11:F15"/>
    <mergeCell ref="B12:C12"/>
    <mergeCell ref="B13:C13"/>
    <mergeCell ref="B14:C14"/>
    <mergeCell ref="B15:C15"/>
    <mergeCell ref="B7:F7"/>
    <mergeCell ref="B8:F8"/>
    <mergeCell ref="B17:F17"/>
    <mergeCell ref="B18:F18"/>
    <mergeCell ref="A16:D16"/>
    <mergeCell ref="A35:F35"/>
    <mergeCell ref="B24:F24"/>
    <mergeCell ref="A25:F25"/>
    <mergeCell ref="A26:F26"/>
    <mergeCell ref="A27:F27"/>
    <mergeCell ref="A28:F28"/>
    <mergeCell ref="A33:F33"/>
    <mergeCell ref="A34:F34"/>
    <mergeCell ref="A29:F29"/>
    <mergeCell ref="A20:F20"/>
    <mergeCell ref="B21:C21"/>
    <mergeCell ref="D21:F21"/>
    <mergeCell ref="B22:C22"/>
    <mergeCell ref="D22:F22"/>
    <mergeCell ref="B23:C23"/>
    <mergeCell ref="D23:F23"/>
    <mergeCell ref="A30:F30"/>
    <mergeCell ref="A31:F31"/>
    <mergeCell ref="A32:F32"/>
    <mergeCell ref="A40:F40"/>
    <mergeCell ref="A42:F42"/>
    <mergeCell ref="A36:F36"/>
    <mergeCell ref="A37:F37"/>
    <mergeCell ref="A38:F38"/>
    <mergeCell ref="A39:F39"/>
    <mergeCell ref="A43:D43"/>
    <mergeCell ref="E43:F43"/>
    <mergeCell ref="A44:F44"/>
    <mergeCell ref="A41:F41"/>
    <mergeCell ref="A48:F48"/>
    <mergeCell ref="A50:F50"/>
    <mergeCell ref="A51:F51"/>
    <mergeCell ref="A45:F45"/>
    <mergeCell ref="A47:F47"/>
    <mergeCell ref="A46:F46"/>
    <mergeCell ref="A49:F49"/>
  </mergeCells>
  <printOptions horizontalCentered="1"/>
  <pageMargins left="0.15748031496062992" right="0.15748031496062992" top="0.35433070866141736" bottom="0.39370078740157483" header="0" footer="0"/>
  <pageSetup scale="60" orientation="portrait"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62"/>
  <sheetViews>
    <sheetView showGridLines="0" view="pageBreakPreview" topLeftCell="A44" zoomScale="90" zoomScaleNormal="90" zoomScaleSheetLayoutView="90" workbookViewId="0">
      <selection activeCell="A48" sqref="A48:F48"/>
    </sheetView>
  </sheetViews>
  <sheetFormatPr baseColWidth="10" defaultColWidth="11.5" defaultRowHeight="16" x14ac:dyDescent="0.2"/>
  <cols>
    <col min="1" max="1" width="39" style="240" customWidth="1"/>
    <col min="2" max="2" width="31.5" style="240" customWidth="1"/>
    <col min="3" max="3" width="21.83203125" style="240" customWidth="1"/>
    <col min="4" max="4" width="20.6640625" style="240" customWidth="1"/>
    <col min="5" max="5" width="11.83203125" style="240" customWidth="1"/>
    <col min="6" max="6" width="22.6640625" style="241" customWidth="1"/>
    <col min="7" max="16384" width="11.5" style="222"/>
  </cols>
  <sheetData>
    <row r="1" spans="1:6" ht="25.5" customHeight="1" x14ac:dyDescent="0.15">
      <c r="A1" s="1431" t="s">
        <v>1188</v>
      </c>
      <c r="B1" s="1432"/>
      <c r="C1" s="1432"/>
      <c r="D1" s="1432"/>
      <c r="E1" s="1432"/>
      <c r="F1" s="1433"/>
    </row>
    <row r="2" spans="1:6" x14ac:dyDescent="0.2">
      <c r="A2" s="223" t="s">
        <v>5</v>
      </c>
      <c r="B2" s="1434" t="str">
        <f>'[7]ACCIDENTES PERS.'!B2:F2</f>
        <v>MUNICIPIO DE PALMIRA</v>
      </c>
      <c r="C2" s="1429"/>
      <c r="D2" s="1429"/>
      <c r="E2" s="1429"/>
      <c r="F2" s="1430"/>
    </row>
    <row r="3" spans="1:6" ht="17" x14ac:dyDescent="0.2">
      <c r="A3" s="224" t="s">
        <v>6</v>
      </c>
      <c r="B3" s="1429" t="str">
        <f>+B2</f>
        <v>MUNICIPIO DE PALMIRA</v>
      </c>
      <c r="C3" s="1429"/>
      <c r="D3" s="1429"/>
      <c r="E3" s="1429"/>
      <c r="F3" s="1430"/>
    </row>
    <row r="4" spans="1:6" ht="17" x14ac:dyDescent="0.2">
      <c r="A4" s="224" t="s">
        <v>7</v>
      </c>
      <c r="B4" s="1429" t="str">
        <f>+B2</f>
        <v>MUNICIPIO DE PALMIRA</v>
      </c>
      <c r="C4" s="1429"/>
      <c r="D4" s="1429"/>
      <c r="E4" s="1429"/>
      <c r="F4" s="1430"/>
    </row>
    <row r="5" spans="1:6" ht="17" x14ac:dyDescent="0.2">
      <c r="A5" s="224" t="s">
        <v>8</v>
      </c>
      <c r="B5" s="1429" t="str">
        <f>'[7]ACCIDENTES PERS.'!B5:F5</f>
        <v>891.380.033-5</v>
      </c>
      <c r="C5" s="1429"/>
      <c r="D5" s="1429"/>
      <c r="E5" s="1429"/>
      <c r="F5" s="1430"/>
    </row>
    <row r="6" spans="1:6" x14ac:dyDescent="0.2">
      <c r="A6" s="223" t="s">
        <v>9</v>
      </c>
      <c r="B6" s="1429" t="s">
        <v>792</v>
      </c>
      <c r="C6" s="1429"/>
      <c r="D6" s="1429"/>
      <c r="E6" s="1429"/>
      <c r="F6" s="1430"/>
    </row>
    <row r="7" spans="1:6" x14ac:dyDescent="0.2">
      <c r="A7" s="223" t="s">
        <v>466</v>
      </c>
      <c r="B7" s="1328" t="s">
        <v>1194</v>
      </c>
      <c r="C7" s="1329"/>
      <c r="D7" s="1329"/>
      <c r="E7" s="1329"/>
      <c r="F7" s="1330"/>
    </row>
    <row r="8" spans="1:6" x14ac:dyDescent="0.2">
      <c r="A8" s="223" t="s">
        <v>10</v>
      </c>
      <c r="B8" s="1328" t="s">
        <v>1190</v>
      </c>
      <c r="C8" s="1329"/>
      <c r="D8" s="1329"/>
      <c r="E8" s="1329"/>
      <c r="F8" s="1330"/>
    </row>
    <row r="9" spans="1:6" x14ac:dyDescent="0.15">
      <c r="A9" s="1421" t="s">
        <v>164</v>
      </c>
      <c r="B9" s="1421"/>
      <c r="C9" s="1421"/>
      <c r="D9" s="1421"/>
      <c r="E9" s="1421"/>
      <c r="F9" s="1421"/>
    </row>
    <row r="10" spans="1:6" ht="51" x14ac:dyDescent="0.15">
      <c r="A10" s="225" t="s">
        <v>47</v>
      </c>
      <c r="B10" s="226" t="s">
        <v>50</v>
      </c>
      <c r="C10" s="227" t="s">
        <v>793</v>
      </c>
      <c r="D10" s="226" t="s">
        <v>794</v>
      </c>
      <c r="E10" s="226" t="s">
        <v>643</v>
      </c>
      <c r="F10" s="228" t="s">
        <v>112</v>
      </c>
    </row>
    <row r="11" spans="1:6" ht="30" customHeight="1" x14ac:dyDescent="0.15">
      <c r="A11" s="1422" t="s">
        <v>795</v>
      </c>
      <c r="B11" s="229" t="s">
        <v>796</v>
      </c>
      <c r="C11" s="230">
        <v>6000000</v>
      </c>
      <c r="D11" s="231"/>
      <c r="E11" s="1423"/>
      <c r="F11" s="1426"/>
    </row>
    <row r="12" spans="1:6" ht="30" customHeight="1" x14ac:dyDescent="0.15">
      <c r="A12" s="1422"/>
      <c r="B12" s="229" t="s">
        <v>764</v>
      </c>
      <c r="C12" s="230">
        <f>C11</f>
        <v>6000000</v>
      </c>
      <c r="D12" s="231"/>
      <c r="E12" s="1424"/>
      <c r="F12" s="1427"/>
    </row>
    <row r="13" spans="1:6" ht="30" customHeight="1" x14ac:dyDescent="0.15">
      <c r="A13" s="1422"/>
      <c r="B13" s="232" t="s">
        <v>797</v>
      </c>
      <c r="C13" s="230">
        <f>C12</f>
        <v>6000000</v>
      </c>
      <c r="D13" s="231"/>
      <c r="E13" s="1424"/>
      <c r="F13" s="1427"/>
    </row>
    <row r="14" spans="1:6" ht="30" customHeight="1" x14ac:dyDescent="0.15">
      <c r="A14" s="1422"/>
      <c r="B14" s="232" t="s">
        <v>798</v>
      </c>
      <c r="C14" s="230">
        <f>C13</f>
        <v>6000000</v>
      </c>
      <c r="D14" s="231"/>
      <c r="E14" s="1424"/>
      <c r="F14" s="1427"/>
    </row>
    <row r="15" spans="1:6" ht="30" customHeight="1" x14ac:dyDescent="0.15">
      <c r="A15" s="1422"/>
      <c r="B15" s="233" t="s">
        <v>799</v>
      </c>
      <c r="C15" s="230">
        <v>3000000</v>
      </c>
      <c r="D15" s="231"/>
      <c r="E15" s="1424"/>
      <c r="F15" s="1427"/>
    </row>
    <row r="16" spans="1:6" ht="89" customHeight="1" x14ac:dyDescent="0.15">
      <c r="A16" s="1422"/>
      <c r="B16" s="232" t="s">
        <v>800</v>
      </c>
      <c r="C16" s="311">
        <v>4000000</v>
      </c>
      <c r="D16" s="312"/>
      <c r="E16" s="1424"/>
      <c r="F16" s="1427"/>
    </row>
    <row r="17" spans="1:6" ht="30" customHeight="1" x14ac:dyDescent="0.15">
      <c r="A17" s="1422"/>
      <c r="B17" s="232" t="s">
        <v>801</v>
      </c>
      <c r="C17" s="230">
        <v>2000000</v>
      </c>
      <c r="D17" s="231"/>
      <c r="E17" s="1424"/>
      <c r="F17" s="1427"/>
    </row>
    <row r="18" spans="1:6" ht="30" customHeight="1" x14ac:dyDescent="0.15">
      <c r="A18" s="1422"/>
      <c r="B18" s="232" t="s">
        <v>802</v>
      </c>
      <c r="C18" s="230">
        <v>1200000</v>
      </c>
      <c r="D18" s="231"/>
      <c r="E18" s="1424"/>
      <c r="F18" s="1427"/>
    </row>
    <row r="19" spans="1:6" ht="30" customHeight="1" x14ac:dyDescent="0.15">
      <c r="A19" s="1422"/>
      <c r="B19" s="232" t="s">
        <v>803</v>
      </c>
      <c r="C19" s="230">
        <v>200000</v>
      </c>
      <c r="D19" s="231"/>
      <c r="E19" s="1424"/>
      <c r="F19" s="1427"/>
    </row>
    <row r="20" spans="1:6" ht="30" customHeight="1" x14ac:dyDescent="0.15">
      <c r="A20" s="1422"/>
      <c r="B20" s="232" t="s">
        <v>804</v>
      </c>
      <c r="C20" s="230">
        <v>4000000</v>
      </c>
      <c r="D20" s="231"/>
      <c r="E20" s="1424"/>
      <c r="F20" s="1427"/>
    </row>
    <row r="21" spans="1:6" ht="30" customHeight="1" x14ac:dyDescent="0.15">
      <c r="A21" s="1422"/>
      <c r="B21" s="232" t="s">
        <v>805</v>
      </c>
      <c r="C21" s="230">
        <v>10000000</v>
      </c>
      <c r="D21" s="231"/>
      <c r="E21" s="1425"/>
      <c r="F21" s="1428"/>
    </row>
    <row r="22" spans="1:6" ht="33.75" customHeight="1" x14ac:dyDescent="0.15">
      <c r="A22" s="234" t="s">
        <v>111</v>
      </c>
      <c r="B22" s="235"/>
      <c r="C22" s="235"/>
      <c r="D22" s="235"/>
      <c r="E22" s="236"/>
      <c r="F22" s="237"/>
    </row>
    <row r="23" spans="1:6" ht="33.75" customHeight="1" x14ac:dyDescent="0.15">
      <c r="A23" s="238" t="s">
        <v>806</v>
      </c>
      <c r="B23" s="1412" t="s">
        <v>807</v>
      </c>
      <c r="C23" s="1413"/>
      <c r="D23" s="1412" t="s">
        <v>769</v>
      </c>
      <c r="E23" s="1414"/>
      <c r="F23" s="237"/>
    </row>
    <row r="24" spans="1:6" ht="15" customHeight="1" x14ac:dyDescent="0.15">
      <c r="A24" s="1415" t="s">
        <v>129</v>
      </c>
      <c r="B24" s="1416"/>
      <c r="C24" s="1416"/>
      <c r="D24" s="1416"/>
      <c r="E24" s="1416"/>
      <c r="F24" s="1417"/>
    </row>
    <row r="25" spans="1:6" ht="49.5" customHeight="1" x14ac:dyDescent="0.15">
      <c r="A25" s="1418" t="s">
        <v>808</v>
      </c>
      <c r="B25" s="1419"/>
      <c r="C25" s="1419"/>
      <c r="D25" s="1419"/>
      <c r="E25" s="1419"/>
      <c r="F25" s="1420"/>
    </row>
    <row r="26" spans="1:6" ht="22.5" customHeight="1" x14ac:dyDescent="0.15">
      <c r="A26" s="1402" t="s">
        <v>809</v>
      </c>
      <c r="B26" s="1403"/>
      <c r="C26" s="1403"/>
      <c r="D26" s="1403"/>
      <c r="E26" s="1403"/>
      <c r="F26" s="1404"/>
    </row>
    <row r="27" spans="1:6" ht="37.5" customHeight="1" x14ac:dyDescent="0.15">
      <c r="A27" s="1418" t="s">
        <v>810</v>
      </c>
      <c r="B27" s="1419"/>
      <c r="C27" s="1419"/>
      <c r="D27" s="1419"/>
      <c r="E27" s="1419"/>
      <c r="F27" s="1420"/>
    </row>
    <row r="28" spans="1:6" ht="21" customHeight="1" x14ac:dyDescent="0.15">
      <c r="A28" s="1402" t="s">
        <v>811</v>
      </c>
      <c r="B28" s="1419"/>
      <c r="C28" s="1419"/>
      <c r="D28" s="1419"/>
      <c r="E28" s="1419"/>
      <c r="F28" s="1420"/>
    </row>
    <row r="29" spans="1:6" ht="18.75" customHeight="1" x14ac:dyDescent="0.15">
      <c r="A29" s="1402" t="s">
        <v>812</v>
      </c>
      <c r="B29" s="1403"/>
      <c r="C29" s="1403"/>
      <c r="D29" s="1403"/>
      <c r="E29" s="1403"/>
      <c r="F29" s="1404"/>
    </row>
    <row r="30" spans="1:6" ht="132" customHeight="1" x14ac:dyDescent="0.15">
      <c r="A30" s="1402" t="s">
        <v>813</v>
      </c>
      <c r="B30" s="1403"/>
      <c r="C30" s="1403"/>
      <c r="D30" s="1403"/>
      <c r="E30" s="1403"/>
      <c r="F30" s="1404"/>
    </row>
    <row r="31" spans="1:6" ht="24" customHeight="1" x14ac:dyDescent="0.15">
      <c r="A31" s="1402" t="s">
        <v>814</v>
      </c>
      <c r="B31" s="1403"/>
      <c r="C31" s="1403"/>
      <c r="D31" s="1403"/>
      <c r="E31" s="1403"/>
      <c r="F31" s="1404"/>
    </row>
    <row r="32" spans="1:6" ht="24" customHeight="1" x14ac:dyDescent="0.15">
      <c r="A32" s="1402" t="s">
        <v>815</v>
      </c>
      <c r="B32" s="1403"/>
      <c r="C32" s="1403"/>
      <c r="D32" s="1403"/>
      <c r="E32" s="1403"/>
      <c r="F32" s="1404"/>
    </row>
    <row r="33" spans="1:6" ht="33" customHeight="1" x14ac:dyDescent="0.15">
      <c r="A33" s="1402" t="s">
        <v>816</v>
      </c>
      <c r="B33" s="1403"/>
      <c r="C33" s="1403"/>
      <c r="D33" s="1403"/>
      <c r="E33" s="1403"/>
      <c r="F33" s="1404"/>
    </row>
    <row r="34" spans="1:6" ht="35.25" customHeight="1" x14ac:dyDescent="0.15">
      <c r="A34" s="1394" t="s">
        <v>817</v>
      </c>
      <c r="B34" s="1395"/>
      <c r="C34" s="1395"/>
      <c r="D34" s="1395"/>
      <c r="E34" s="1395"/>
      <c r="F34" s="1405"/>
    </row>
    <row r="35" spans="1:6" s="239" customFormat="1" ht="37.5" customHeight="1" x14ac:dyDescent="0.15">
      <c r="A35" s="1394" t="s">
        <v>818</v>
      </c>
      <c r="B35" s="1395"/>
      <c r="C35" s="1395"/>
      <c r="D35" s="1395"/>
      <c r="E35" s="1395"/>
      <c r="F35" s="1405"/>
    </row>
    <row r="36" spans="1:6" s="239" customFormat="1" x14ac:dyDescent="0.15">
      <c r="A36" s="1406" t="s">
        <v>1195</v>
      </c>
      <c r="B36" s="1406"/>
      <c r="C36" s="1406"/>
      <c r="D36" s="1406"/>
      <c r="E36" s="1406"/>
      <c r="F36" s="1406"/>
    </row>
    <row r="37" spans="1:6" s="239" customFormat="1" ht="51" customHeight="1" x14ac:dyDescent="0.15">
      <c r="A37" s="1407" t="s">
        <v>819</v>
      </c>
      <c r="B37" s="1408"/>
      <c r="C37" s="1408"/>
      <c r="D37" s="1408"/>
      <c r="E37" s="1408"/>
      <c r="F37" s="1409"/>
    </row>
    <row r="38" spans="1:6" s="239" customFormat="1" ht="54" customHeight="1" x14ac:dyDescent="0.15">
      <c r="A38" s="1394" t="s">
        <v>674</v>
      </c>
      <c r="B38" s="1395"/>
      <c r="C38" s="1395"/>
      <c r="D38" s="1395"/>
      <c r="E38" s="1396"/>
      <c r="F38" s="1397"/>
    </row>
    <row r="39" spans="1:6" s="239" customFormat="1" ht="43.5" customHeight="1" x14ac:dyDescent="0.15">
      <c r="A39" s="1394" t="s">
        <v>675</v>
      </c>
      <c r="B39" s="1395"/>
      <c r="C39" s="1395"/>
      <c r="D39" s="1395"/>
      <c r="E39" s="1396"/>
      <c r="F39" s="1397"/>
    </row>
    <row r="40" spans="1:6" s="239" customFormat="1" ht="67.5" customHeight="1" x14ac:dyDescent="0.15">
      <c r="A40" s="1410" t="s">
        <v>820</v>
      </c>
      <c r="B40" s="1411"/>
      <c r="C40" s="1411"/>
      <c r="D40" s="1411"/>
      <c r="E40" s="1396"/>
      <c r="F40" s="1397"/>
    </row>
    <row r="41" spans="1:6" s="239" customFormat="1" ht="73.5" customHeight="1" x14ac:dyDescent="0.15">
      <c r="A41" s="1394" t="s">
        <v>677</v>
      </c>
      <c r="B41" s="1395"/>
      <c r="C41" s="1395"/>
      <c r="D41" s="1395"/>
      <c r="E41" s="1396"/>
      <c r="F41" s="1397"/>
    </row>
    <row r="42" spans="1:6" s="239" customFormat="1" ht="48.75" customHeight="1" x14ac:dyDescent="0.15">
      <c r="A42" s="1407" t="s">
        <v>821</v>
      </c>
      <c r="B42" s="1408"/>
      <c r="C42" s="1408"/>
      <c r="D42" s="1408"/>
      <c r="E42" s="1396"/>
      <c r="F42" s="1397"/>
    </row>
    <row r="43" spans="1:6" s="239" customFormat="1" ht="36" customHeight="1" x14ac:dyDescent="0.15">
      <c r="A43" s="1394" t="s">
        <v>822</v>
      </c>
      <c r="B43" s="1395"/>
      <c r="C43" s="1395"/>
      <c r="D43" s="1395"/>
      <c r="E43" s="1396"/>
      <c r="F43" s="1397"/>
    </row>
    <row r="44" spans="1:6" s="239" customFormat="1" ht="37.5" customHeight="1" x14ac:dyDescent="0.15">
      <c r="A44" s="1394" t="s">
        <v>787</v>
      </c>
      <c r="B44" s="1395"/>
      <c r="C44" s="1395"/>
      <c r="D44" s="1395"/>
      <c r="E44" s="1396"/>
      <c r="F44" s="1397"/>
    </row>
    <row r="45" spans="1:6" s="239" customFormat="1" ht="48" customHeight="1" x14ac:dyDescent="0.15">
      <c r="A45" s="1394" t="s">
        <v>788</v>
      </c>
      <c r="B45" s="1395"/>
      <c r="C45" s="1395"/>
      <c r="D45" s="1395"/>
      <c r="E45" s="1396"/>
      <c r="F45" s="1397"/>
    </row>
    <row r="46" spans="1:6" s="239" customFormat="1" ht="72" customHeight="1" x14ac:dyDescent="0.15">
      <c r="A46" s="1394" t="s">
        <v>789</v>
      </c>
      <c r="B46" s="1395"/>
      <c r="C46" s="1395"/>
      <c r="D46" s="1395"/>
      <c r="E46" s="1396"/>
      <c r="F46" s="1397"/>
    </row>
    <row r="47" spans="1:6" s="239" customFormat="1" ht="52.5" customHeight="1" x14ac:dyDescent="0.15">
      <c r="A47" s="1401" t="s">
        <v>823</v>
      </c>
      <c r="B47" s="1264"/>
      <c r="C47" s="1264"/>
      <c r="D47" s="1264"/>
      <c r="E47" s="1396"/>
      <c r="F47" s="1397"/>
    </row>
    <row r="48" spans="1:6" s="239" customFormat="1" ht="68.25" customHeight="1" x14ac:dyDescent="0.15">
      <c r="A48" s="1401" t="s">
        <v>1995</v>
      </c>
      <c r="B48" s="1264"/>
      <c r="C48" s="1264"/>
      <c r="D48" s="1264"/>
      <c r="E48" s="1264"/>
      <c r="F48" s="1265"/>
    </row>
    <row r="49" spans="1:9" s="239" customFormat="1" ht="70.5" customHeight="1" thickBot="1" x14ac:dyDescent="0.2">
      <c r="A49" s="1394" t="s">
        <v>824</v>
      </c>
      <c r="B49" s="1395"/>
      <c r="C49" s="1395"/>
      <c r="D49" s="1395"/>
      <c r="E49" s="1396"/>
      <c r="F49" s="1397"/>
    </row>
    <row r="50" spans="1:9" ht="16.5" customHeight="1" thickTop="1" x14ac:dyDescent="0.15">
      <c r="A50" s="1398" t="s">
        <v>791</v>
      </c>
      <c r="B50" s="1399"/>
      <c r="C50" s="1399"/>
      <c r="D50" s="1399"/>
      <c r="E50" s="1399"/>
      <c r="F50" s="1400"/>
    </row>
    <row r="51" spans="1:9" s="187" customFormat="1" ht="19.5" customHeight="1" x14ac:dyDescent="0.2">
      <c r="A51" s="1387"/>
      <c r="B51" s="1388"/>
      <c r="C51" s="1388"/>
      <c r="D51" s="1389"/>
      <c r="E51" s="1390"/>
      <c r="F51" s="1391"/>
      <c r="G51" s="173"/>
      <c r="H51" s="173"/>
      <c r="I51" s="173"/>
    </row>
    <row r="52" spans="1:9" s="187" customFormat="1" ht="19.5" customHeight="1" x14ac:dyDescent="0.2">
      <c r="A52" s="1387"/>
      <c r="B52" s="1388"/>
      <c r="C52" s="1388"/>
      <c r="D52" s="1389"/>
      <c r="E52" s="1390"/>
      <c r="F52" s="1391"/>
      <c r="G52" s="173"/>
      <c r="H52" s="173"/>
      <c r="I52" s="173"/>
    </row>
    <row r="53" spans="1:9" s="187" customFormat="1" ht="19.5" customHeight="1" x14ac:dyDescent="0.2">
      <c r="A53" s="1387"/>
      <c r="B53" s="1388"/>
      <c r="C53" s="1388"/>
      <c r="D53" s="1389"/>
      <c r="E53" s="1390"/>
      <c r="F53" s="1391"/>
      <c r="G53" s="173"/>
      <c r="H53" s="173"/>
      <c r="I53" s="173"/>
    </row>
    <row r="54" spans="1:9" s="187" customFormat="1" ht="19.5" customHeight="1" x14ac:dyDescent="0.2">
      <c r="A54" s="1387"/>
      <c r="B54" s="1388"/>
      <c r="C54" s="1388"/>
      <c r="D54" s="1389"/>
      <c r="E54" s="1390"/>
      <c r="F54" s="1391"/>
      <c r="G54" s="173"/>
      <c r="H54" s="173"/>
      <c r="I54" s="173"/>
    </row>
    <row r="55" spans="1:9" s="187" customFormat="1" ht="19.5" customHeight="1" x14ac:dyDescent="0.2">
      <c r="A55" s="1387"/>
      <c r="B55" s="1388"/>
      <c r="C55" s="1388"/>
      <c r="D55" s="1389"/>
      <c r="E55" s="1390"/>
      <c r="F55" s="1391"/>
      <c r="G55" s="173"/>
      <c r="H55" s="173"/>
      <c r="I55" s="173"/>
    </row>
    <row r="56" spans="1:9" s="187" customFormat="1" ht="19.5" customHeight="1" x14ac:dyDescent="0.2">
      <c r="A56" s="1387"/>
      <c r="B56" s="1388"/>
      <c r="C56" s="1388"/>
      <c r="D56" s="1389"/>
      <c r="E56" s="1390"/>
      <c r="F56" s="1391"/>
      <c r="G56" s="173"/>
      <c r="H56" s="173"/>
      <c r="I56" s="173"/>
    </row>
    <row r="57" spans="1:9" s="187" customFormat="1" ht="19.5" customHeight="1" x14ac:dyDescent="0.2">
      <c r="A57" s="1387"/>
      <c r="B57" s="1388"/>
      <c r="C57" s="1388"/>
      <c r="D57" s="1389"/>
      <c r="E57" s="1392"/>
      <c r="F57" s="1393"/>
      <c r="G57" s="173"/>
      <c r="H57" s="173"/>
      <c r="I57" s="173"/>
    </row>
    <row r="58" spans="1:9" s="187" customFormat="1" ht="19.5" customHeight="1" x14ac:dyDescent="0.2">
      <c r="A58" s="1387"/>
      <c r="B58" s="1388"/>
      <c r="C58" s="1388"/>
      <c r="D58" s="1389"/>
      <c r="E58" s="1390"/>
      <c r="F58" s="1391"/>
      <c r="G58" s="173"/>
      <c r="H58" s="173"/>
      <c r="I58" s="173"/>
    </row>
    <row r="59" spans="1:9" ht="19.5" customHeight="1" x14ac:dyDescent="0.2">
      <c r="A59" s="1387"/>
      <c r="B59" s="1388"/>
      <c r="C59" s="1388"/>
      <c r="D59" s="1389"/>
      <c r="E59" s="1390"/>
      <c r="F59" s="1391"/>
    </row>
    <row r="60" spans="1:9" ht="19.5" customHeight="1" x14ac:dyDescent="0.2">
      <c r="A60" s="1387"/>
      <c r="B60" s="1388"/>
      <c r="C60" s="1388"/>
      <c r="D60" s="1389"/>
      <c r="E60" s="1390"/>
      <c r="F60" s="1391"/>
    </row>
    <row r="61" spans="1:9" ht="19.5" customHeight="1" x14ac:dyDescent="0.2">
      <c r="A61" s="1387"/>
      <c r="B61" s="1388"/>
      <c r="C61" s="1388"/>
      <c r="D61" s="1389"/>
      <c r="E61" s="1390"/>
      <c r="F61" s="1391"/>
    </row>
    <row r="62" spans="1:9" ht="19.5" customHeight="1" x14ac:dyDescent="0.2">
      <c r="A62" s="1387"/>
      <c r="B62" s="1388"/>
      <c r="C62" s="1388"/>
      <c r="D62" s="1388"/>
      <c r="E62" s="1388"/>
      <c r="F62" s="1389"/>
    </row>
  </sheetData>
  <mergeCells count="64">
    <mergeCell ref="B6:F6"/>
    <mergeCell ref="A1:F1"/>
    <mergeCell ref="B2:F2"/>
    <mergeCell ref="B3:F3"/>
    <mergeCell ref="B4:F4"/>
    <mergeCell ref="B5:F5"/>
    <mergeCell ref="B7:F7"/>
    <mergeCell ref="B8:F8"/>
    <mergeCell ref="A9:F9"/>
    <mergeCell ref="A11:A21"/>
    <mergeCell ref="E11:E21"/>
    <mergeCell ref="F11:F21"/>
    <mergeCell ref="A31:F31"/>
    <mergeCell ref="A27:F27"/>
    <mergeCell ref="A28:F28"/>
    <mergeCell ref="A29:F29"/>
    <mergeCell ref="A30:F30"/>
    <mergeCell ref="B23:C23"/>
    <mergeCell ref="D23:E23"/>
    <mergeCell ref="A24:F24"/>
    <mergeCell ref="A25:F25"/>
    <mergeCell ref="A26:F26"/>
    <mergeCell ref="A32:F32"/>
    <mergeCell ref="A45:F45"/>
    <mergeCell ref="A34:F34"/>
    <mergeCell ref="A35:F35"/>
    <mergeCell ref="A36:F36"/>
    <mergeCell ref="A37:F37"/>
    <mergeCell ref="A38:F38"/>
    <mergeCell ref="A39:F39"/>
    <mergeCell ref="A40:F40"/>
    <mergeCell ref="A33:F33"/>
    <mergeCell ref="A41:F41"/>
    <mergeCell ref="A42:F42"/>
    <mergeCell ref="A43:F43"/>
    <mergeCell ref="A44:F44"/>
    <mergeCell ref="A46:F46"/>
    <mergeCell ref="A55:D55"/>
    <mergeCell ref="E55:F55"/>
    <mergeCell ref="A49:F49"/>
    <mergeCell ref="A50:F50"/>
    <mergeCell ref="A51:D51"/>
    <mergeCell ref="E51:F51"/>
    <mergeCell ref="A52:D52"/>
    <mergeCell ref="E52:F52"/>
    <mergeCell ref="A53:D53"/>
    <mergeCell ref="E53:F53"/>
    <mergeCell ref="A54:D54"/>
    <mergeCell ref="E54:F54"/>
    <mergeCell ref="A48:F48"/>
    <mergeCell ref="A47:F47"/>
    <mergeCell ref="A62:F62"/>
    <mergeCell ref="A58:D58"/>
    <mergeCell ref="E58:F58"/>
    <mergeCell ref="A59:D59"/>
    <mergeCell ref="E59:F59"/>
    <mergeCell ref="A60:D60"/>
    <mergeCell ref="E60:F60"/>
    <mergeCell ref="A56:D56"/>
    <mergeCell ref="E56:F56"/>
    <mergeCell ref="A57:D57"/>
    <mergeCell ref="E57:F57"/>
    <mergeCell ref="A61:D61"/>
    <mergeCell ref="E61:F61"/>
  </mergeCells>
  <printOptions horizontalCentered="1"/>
  <pageMargins left="0.15748031496062992" right="0.15748031496062992" top="0.35433070866141736" bottom="0.39370078740157483" header="0" footer="0"/>
  <pageSetup scale="60" orientation="portrait" r:id="rId1"/>
  <headerFooter alignWithMargins="0">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2060"/>
    <pageSetUpPr fitToPage="1"/>
  </sheetPr>
  <dimension ref="A1:J76"/>
  <sheetViews>
    <sheetView topLeftCell="A21" zoomScale="125" zoomScaleNormal="80" workbookViewId="0">
      <selection activeCell="B56" sqref="B56"/>
    </sheetView>
  </sheetViews>
  <sheetFormatPr baseColWidth="10" defaultColWidth="11.5" defaultRowHeight="14" x14ac:dyDescent="0.15"/>
  <cols>
    <col min="1" max="1" width="11.5" style="622"/>
    <col min="2" max="2" width="53.83203125" style="624" customWidth="1"/>
    <col min="3" max="3" width="51.5" style="625" customWidth="1"/>
    <col min="4" max="4" width="51.83203125" style="625" customWidth="1"/>
    <col min="5" max="5" width="7.6640625" style="625" customWidth="1"/>
    <col min="6" max="6" width="5.5" style="624" customWidth="1"/>
    <col min="7" max="7" width="10.6640625" style="626" customWidth="1"/>
    <col min="8" max="16384" width="11.5" style="622"/>
  </cols>
  <sheetData>
    <row r="1" spans="1:10" ht="32.25" customHeight="1" thickBot="1" x14ac:dyDescent="0.2">
      <c r="A1" s="1515" t="s">
        <v>2372</v>
      </c>
      <c r="B1" s="1516"/>
      <c r="C1" s="1516"/>
      <c r="D1" s="1516"/>
      <c r="E1" s="1516"/>
      <c r="F1" s="1516"/>
      <c r="G1" s="1517"/>
    </row>
    <row r="2" spans="1:10" ht="36.75" customHeight="1" x14ac:dyDescent="0.15">
      <c r="A2" s="1518" t="s">
        <v>46</v>
      </c>
      <c r="B2" s="1519"/>
      <c r="C2" s="1520" t="str">
        <f>DMC!C2</f>
        <v>INSTITUTO PARA LA INVESTIGACION Y PRESERVACION DEL PATRIMONIO CULTURAL Y NATURAL DEL VALLE DEL CAUCA - INCIVA</v>
      </c>
      <c r="D2" s="1521"/>
      <c r="E2" s="1521"/>
      <c r="F2" s="1521"/>
      <c r="G2" s="1522"/>
    </row>
    <row r="3" spans="1:10" ht="36.75" customHeight="1" x14ac:dyDescent="0.15">
      <c r="A3" s="1482" t="s">
        <v>117</v>
      </c>
      <c r="B3" s="1483"/>
      <c r="C3" s="1523" t="str">
        <f>C2</f>
        <v>INSTITUTO PARA LA INVESTIGACION Y PRESERVACION DEL PATRIMONIO CULTURAL Y NATURAL DEL VALLE DEL CAUCA - INCIVA</v>
      </c>
      <c r="D3" s="1524"/>
      <c r="E3" s="1524"/>
      <c r="F3" s="1524"/>
      <c r="G3" s="1525"/>
    </row>
    <row r="4" spans="1:10" ht="37.5" customHeight="1" x14ac:dyDescent="0.15">
      <c r="A4" s="1482" t="s">
        <v>118</v>
      </c>
      <c r="B4" s="1483"/>
      <c r="C4" s="1523" t="str">
        <f>C2</f>
        <v>INSTITUTO PARA LA INVESTIGACION Y PRESERVACION DEL PATRIMONIO CULTURAL Y NATURAL DEL VALLE DEL CAUCA - INCIVA</v>
      </c>
      <c r="D4" s="1524"/>
      <c r="E4" s="1524"/>
      <c r="F4" s="1524"/>
      <c r="G4" s="1525"/>
    </row>
    <row r="5" spans="1:10" ht="14.25" customHeight="1" x14ac:dyDescent="0.15">
      <c r="A5" s="1482" t="s">
        <v>8</v>
      </c>
      <c r="B5" s="1483"/>
      <c r="C5" s="1526" t="str">
        <f>DMC!C5</f>
        <v>800.086.201 - 5</v>
      </c>
      <c r="D5" s="1526"/>
      <c r="E5" s="1526"/>
      <c r="F5" s="1526"/>
      <c r="G5" s="1527"/>
    </row>
    <row r="6" spans="1:10" ht="14.25" customHeight="1" x14ac:dyDescent="0.15">
      <c r="A6" s="1482" t="s">
        <v>2433</v>
      </c>
      <c r="B6" s="1483"/>
      <c r="C6" s="1528" t="s">
        <v>883</v>
      </c>
      <c r="D6" s="1528"/>
      <c r="E6" s="1528"/>
      <c r="F6" s="1528"/>
      <c r="G6" s="1529"/>
    </row>
    <row r="7" spans="1:10" x14ac:dyDescent="0.15">
      <c r="A7" s="1482" t="s">
        <v>466</v>
      </c>
      <c r="B7" s="1483"/>
      <c r="C7" s="1500" t="s">
        <v>825</v>
      </c>
      <c r="D7" s="1500"/>
      <c r="E7" s="1500"/>
      <c r="F7" s="1500"/>
      <c r="G7" s="1501"/>
    </row>
    <row r="8" spans="1:10" ht="15" customHeight="1" thickBot="1" x14ac:dyDescent="0.2">
      <c r="A8" s="1484" t="s">
        <v>10</v>
      </c>
      <c r="B8" s="1485"/>
      <c r="C8" s="1502" t="str">
        <f>DMC!C8</f>
        <v>Desde las 00:00 horas del 30 de Septiembre de 2026 Hasta las 24:00 del 10 de Julio de 2027</v>
      </c>
      <c r="D8" s="1503"/>
      <c r="E8" s="1503"/>
      <c r="F8" s="1503"/>
      <c r="G8" s="1504"/>
    </row>
    <row r="9" spans="1:10" ht="15.75" customHeight="1" thickBot="1" x14ac:dyDescent="0.2">
      <c r="A9" s="1486" t="s">
        <v>164</v>
      </c>
      <c r="B9" s="1487"/>
      <c r="C9" s="1487"/>
      <c r="D9" s="1487"/>
      <c r="E9" s="1487"/>
      <c r="F9" s="1487"/>
      <c r="G9" s="1488"/>
      <c r="I9" s="623"/>
      <c r="J9" s="623"/>
    </row>
    <row r="10" spans="1:10" ht="15" x14ac:dyDescent="0.15">
      <c r="A10" s="1492" t="s">
        <v>97</v>
      </c>
      <c r="B10" s="1493"/>
      <c r="C10" s="649" t="s">
        <v>571</v>
      </c>
      <c r="D10" s="1505" t="s">
        <v>12</v>
      </c>
      <c r="E10" s="1506"/>
      <c r="F10" s="1505"/>
      <c r="G10" s="1507"/>
    </row>
    <row r="11" spans="1:10" x14ac:dyDescent="0.15">
      <c r="A11" s="1494" t="s">
        <v>833</v>
      </c>
      <c r="B11" s="1495"/>
      <c r="C11" s="650"/>
      <c r="D11" s="651" t="s">
        <v>572</v>
      </c>
      <c r="E11" s="1508" t="s">
        <v>15</v>
      </c>
      <c r="F11" s="1508" t="s">
        <v>111</v>
      </c>
      <c r="G11" s="1509"/>
    </row>
    <row r="12" spans="1:10" ht="39" customHeight="1" x14ac:dyDescent="0.15">
      <c r="A12" s="1496" t="s">
        <v>2112</v>
      </c>
      <c r="B12" s="1497"/>
      <c r="C12" s="1491" t="s">
        <v>2085</v>
      </c>
      <c r="D12" s="1490">
        <v>300000000</v>
      </c>
      <c r="E12" s="1508"/>
      <c r="F12" s="1469"/>
      <c r="G12" s="1470"/>
    </row>
    <row r="13" spans="1:10" ht="48" customHeight="1" x14ac:dyDescent="0.15">
      <c r="A13" s="1496"/>
      <c r="B13" s="1497"/>
      <c r="C13" s="1491"/>
      <c r="D13" s="1490"/>
      <c r="E13" s="1508"/>
      <c r="F13" s="1469"/>
      <c r="G13" s="1470"/>
    </row>
    <row r="14" spans="1:10" ht="71.25" customHeight="1" x14ac:dyDescent="0.15">
      <c r="A14" s="1496"/>
      <c r="B14" s="1497"/>
      <c r="C14" s="652" t="s">
        <v>2086</v>
      </c>
      <c r="D14" s="653" t="s">
        <v>2575</v>
      </c>
      <c r="E14" s="1508"/>
      <c r="F14" s="1469"/>
      <c r="G14" s="1470"/>
    </row>
    <row r="15" spans="1:10" x14ac:dyDescent="0.15">
      <c r="A15" s="1496"/>
      <c r="B15" s="1497"/>
      <c r="C15" s="652"/>
      <c r="D15" s="654" t="s">
        <v>825</v>
      </c>
      <c r="E15" s="1508"/>
      <c r="F15" s="1467"/>
      <c r="G15" s="1468"/>
    </row>
    <row r="16" spans="1:10" ht="29.25" customHeight="1" x14ac:dyDescent="0.15">
      <c r="A16" s="1496"/>
      <c r="B16" s="1497"/>
      <c r="C16" s="655" t="s">
        <v>78</v>
      </c>
      <c r="D16" s="656"/>
      <c r="E16" s="1508"/>
      <c r="F16" s="1511"/>
      <c r="G16" s="1512"/>
    </row>
    <row r="17" spans="1:7" ht="32.25" customHeight="1" x14ac:dyDescent="0.15">
      <c r="A17" s="1496"/>
      <c r="B17" s="1497"/>
      <c r="C17" s="655" t="s">
        <v>102</v>
      </c>
      <c r="D17" s="656"/>
      <c r="E17" s="1508"/>
      <c r="F17" s="1511"/>
      <c r="G17" s="1512"/>
    </row>
    <row r="18" spans="1:7" ht="32.25" customHeight="1" thickBot="1" x14ac:dyDescent="0.2">
      <c r="A18" s="1498"/>
      <c r="B18" s="1499"/>
      <c r="C18" s="657" t="s">
        <v>836</v>
      </c>
      <c r="D18" s="658"/>
      <c r="E18" s="1510"/>
      <c r="F18" s="1513"/>
      <c r="G18" s="1514"/>
    </row>
    <row r="19" spans="1:7" ht="281.5" customHeight="1" thickBot="1" x14ac:dyDescent="0.2">
      <c r="A19" s="659">
        <v>1</v>
      </c>
      <c r="B19" s="663" t="s">
        <v>2434</v>
      </c>
      <c r="C19" s="1465" t="s">
        <v>2570</v>
      </c>
      <c r="D19" s="1465"/>
      <c r="E19" s="1465"/>
      <c r="F19" s="1465"/>
      <c r="G19" s="1466"/>
    </row>
    <row r="20" spans="1:7" ht="28.5" customHeight="1" thickBot="1" x14ac:dyDescent="0.2">
      <c r="A20" s="659">
        <v>2</v>
      </c>
      <c r="B20" s="663" t="s">
        <v>2435</v>
      </c>
      <c r="C20" s="1465" t="s">
        <v>2571</v>
      </c>
      <c r="D20" s="1465"/>
      <c r="E20" s="1465"/>
      <c r="F20" s="1465"/>
      <c r="G20" s="1466"/>
    </row>
    <row r="21" spans="1:7" ht="119.5" customHeight="1" thickBot="1" x14ac:dyDescent="0.2">
      <c r="A21" s="659">
        <v>2.1</v>
      </c>
      <c r="B21" s="663" t="s">
        <v>2573</v>
      </c>
      <c r="C21" s="1465"/>
      <c r="D21" s="1465"/>
      <c r="E21" s="1465"/>
      <c r="F21" s="1465"/>
      <c r="G21" s="1466"/>
    </row>
    <row r="22" spans="1:7" ht="63" customHeight="1" thickBot="1" x14ac:dyDescent="0.2">
      <c r="A22" s="659">
        <v>2.2000000000000002</v>
      </c>
      <c r="B22" s="663" t="s">
        <v>2574</v>
      </c>
      <c r="C22" s="1465"/>
      <c r="D22" s="1465"/>
      <c r="E22" s="1465"/>
      <c r="F22" s="1465"/>
      <c r="G22" s="1466"/>
    </row>
    <row r="23" spans="1:7" ht="66" customHeight="1" thickBot="1" x14ac:dyDescent="0.2">
      <c r="A23" s="659">
        <v>3</v>
      </c>
      <c r="B23" s="1458" t="s">
        <v>837</v>
      </c>
      <c r="C23" s="1458"/>
      <c r="D23" s="1458"/>
      <c r="E23" s="1458"/>
      <c r="F23" s="1458"/>
      <c r="G23" s="1489"/>
    </row>
    <row r="24" spans="1:7" ht="33.75" customHeight="1" thickBot="1" x14ac:dyDescent="0.2">
      <c r="A24" s="659">
        <v>4</v>
      </c>
      <c r="B24" s="661" t="s">
        <v>2436</v>
      </c>
      <c r="C24" s="1463" t="s">
        <v>2576</v>
      </c>
      <c r="D24" s="1463"/>
      <c r="E24" s="1463"/>
      <c r="F24" s="1463"/>
      <c r="G24" s="1464"/>
    </row>
    <row r="25" spans="1:7" ht="60" customHeight="1" thickBot="1" x14ac:dyDescent="0.2">
      <c r="A25" s="659">
        <v>5</v>
      </c>
      <c r="B25" s="661" t="s">
        <v>2437</v>
      </c>
      <c r="C25" s="1463" t="s">
        <v>2439</v>
      </c>
      <c r="D25" s="1463"/>
      <c r="E25" s="1463"/>
      <c r="F25" s="1463"/>
      <c r="G25" s="1464"/>
    </row>
    <row r="26" spans="1:7" ht="16" thickBot="1" x14ac:dyDescent="0.2">
      <c r="A26" s="660">
        <v>6</v>
      </c>
      <c r="B26" s="662" t="s">
        <v>2438</v>
      </c>
      <c r="C26" s="1471" t="s">
        <v>2572</v>
      </c>
      <c r="D26" s="1471"/>
      <c r="E26" s="1471"/>
      <c r="F26" s="1471"/>
      <c r="G26" s="1472"/>
    </row>
    <row r="27" spans="1:7" x14ac:dyDescent="0.15">
      <c r="A27" s="1473" t="s">
        <v>840</v>
      </c>
      <c r="B27" s="1474"/>
      <c r="C27" s="1474"/>
      <c r="D27" s="1474"/>
      <c r="E27" s="1474"/>
      <c r="F27" s="1474"/>
      <c r="G27" s="1475"/>
    </row>
    <row r="28" spans="1:7" ht="30" customHeight="1" x14ac:dyDescent="0.15">
      <c r="A28" s="1476" t="s">
        <v>2138</v>
      </c>
      <c r="B28" s="1477"/>
      <c r="C28" s="1477"/>
      <c r="D28" s="1477"/>
      <c r="E28" s="1477"/>
      <c r="F28" s="1477"/>
      <c r="G28" s="1478"/>
    </row>
    <row r="29" spans="1:7" ht="15" thickBot="1" x14ac:dyDescent="0.2">
      <c r="A29" s="1479" t="s">
        <v>129</v>
      </c>
      <c r="B29" s="1480"/>
      <c r="C29" s="1480"/>
      <c r="D29" s="1480"/>
      <c r="E29" s="1480"/>
      <c r="F29" s="1480"/>
      <c r="G29" s="1481"/>
    </row>
    <row r="30" spans="1:7" s="664" customFormat="1" ht="31.5" customHeight="1" thickBot="1" x14ac:dyDescent="0.2">
      <c r="A30" s="665">
        <v>7</v>
      </c>
      <c r="B30" s="1458" t="s">
        <v>841</v>
      </c>
      <c r="C30" s="1458"/>
      <c r="D30" s="1458"/>
      <c r="E30" s="1458"/>
      <c r="F30" s="1458"/>
      <c r="G30" s="1489"/>
    </row>
    <row r="31" spans="1:7" s="664" customFormat="1" ht="31.5" customHeight="1" thickBot="1" x14ac:dyDescent="0.2">
      <c r="A31" s="665">
        <v>8</v>
      </c>
      <c r="B31" s="1458" t="s">
        <v>842</v>
      </c>
      <c r="C31" s="1458"/>
      <c r="D31" s="1458"/>
      <c r="E31" s="1458"/>
      <c r="F31" s="1458"/>
      <c r="G31" s="1489"/>
    </row>
    <row r="32" spans="1:7" s="664" customFormat="1" ht="31.5" customHeight="1" thickBot="1" x14ac:dyDescent="0.2">
      <c r="A32" s="665">
        <v>9</v>
      </c>
      <c r="B32" s="1458" t="s">
        <v>2092</v>
      </c>
      <c r="C32" s="1458"/>
      <c r="D32" s="1458"/>
      <c r="E32" s="1458"/>
      <c r="F32" s="1458"/>
      <c r="G32" s="1489"/>
    </row>
    <row r="33" spans="1:7" s="664" customFormat="1" ht="31.5" customHeight="1" thickBot="1" x14ac:dyDescent="0.2">
      <c r="A33" s="665">
        <v>10</v>
      </c>
      <c r="B33" s="1458" t="s">
        <v>843</v>
      </c>
      <c r="C33" s="1458"/>
      <c r="D33" s="1458"/>
      <c r="E33" s="1458"/>
      <c r="F33" s="1458"/>
      <c r="G33" s="1489"/>
    </row>
    <row r="34" spans="1:7" s="664" customFormat="1" ht="31.5" customHeight="1" thickBot="1" x14ac:dyDescent="0.2">
      <c r="A34" s="665">
        <v>11</v>
      </c>
      <c r="B34" s="1458" t="s">
        <v>844</v>
      </c>
      <c r="C34" s="1458"/>
      <c r="D34" s="1458"/>
      <c r="E34" s="1458"/>
      <c r="F34" s="1458"/>
      <c r="G34" s="1489"/>
    </row>
    <row r="35" spans="1:7" ht="60" customHeight="1" thickBot="1" x14ac:dyDescent="0.2">
      <c r="A35" s="659">
        <v>12</v>
      </c>
      <c r="B35" s="667" t="s">
        <v>2441</v>
      </c>
      <c r="C35" s="1530" t="s">
        <v>2440</v>
      </c>
      <c r="D35" s="1531"/>
      <c r="E35" s="1531"/>
      <c r="F35" s="1531"/>
      <c r="G35" s="1532"/>
    </row>
    <row r="36" spans="1:7" ht="186.75" customHeight="1" thickBot="1" x14ac:dyDescent="0.2">
      <c r="A36" s="659">
        <v>13</v>
      </c>
      <c r="B36" s="666" t="s">
        <v>2147</v>
      </c>
      <c r="C36" s="1530" t="s">
        <v>2442</v>
      </c>
      <c r="D36" s="1531"/>
      <c r="E36" s="1531"/>
      <c r="F36" s="1531"/>
      <c r="G36" s="1532"/>
    </row>
    <row r="37" spans="1:7" ht="93.75" customHeight="1" thickBot="1" x14ac:dyDescent="0.2">
      <c r="A37" s="659">
        <v>14</v>
      </c>
      <c r="B37" s="667" t="s">
        <v>2404</v>
      </c>
      <c r="C37" s="1530" t="s">
        <v>2336</v>
      </c>
      <c r="D37" s="1531"/>
      <c r="E37" s="1531"/>
      <c r="F37" s="1531"/>
      <c r="G37" s="1532"/>
    </row>
    <row r="38" spans="1:7" ht="135" customHeight="1" thickBot="1" x14ac:dyDescent="0.2">
      <c r="A38" s="659">
        <v>15</v>
      </c>
      <c r="B38" s="667" t="s">
        <v>2443</v>
      </c>
      <c r="C38" s="1530" t="s">
        <v>2201</v>
      </c>
      <c r="D38" s="1531"/>
      <c r="E38" s="1531"/>
      <c r="F38" s="1531"/>
      <c r="G38" s="1532"/>
    </row>
    <row r="39" spans="1:7" ht="97.5" customHeight="1" thickBot="1" x14ac:dyDescent="0.2">
      <c r="A39" s="659">
        <v>16</v>
      </c>
      <c r="B39" s="667" t="s">
        <v>2444</v>
      </c>
      <c r="C39" s="1530" t="s">
        <v>2202</v>
      </c>
      <c r="D39" s="1531"/>
      <c r="E39" s="1531"/>
      <c r="F39" s="1531"/>
      <c r="G39" s="1532"/>
    </row>
    <row r="40" spans="1:7" ht="84.75" customHeight="1" thickBot="1" x14ac:dyDescent="0.2">
      <c r="A40" s="659">
        <v>17</v>
      </c>
      <c r="B40" s="667" t="s">
        <v>2206</v>
      </c>
      <c r="C40" s="1530" t="s">
        <v>2445</v>
      </c>
      <c r="D40" s="1531"/>
      <c r="E40" s="1531"/>
      <c r="F40" s="1531"/>
      <c r="G40" s="1532"/>
    </row>
    <row r="41" spans="1:7" ht="70.5" customHeight="1" thickBot="1" x14ac:dyDescent="0.2">
      <c r="A41" s="659">
        <v>18</v>
      </c>
      <c r="B41" s="667" t="s">
        <v>2344</v>
      </c>
      <c r="C41" s="1530" t="s">
        <v>2446</v>
      </c>
      <c r="D41" s="1531"/>
      <c r="E41" s="1531"/>
      <c r="F41" s="1531"/>
      <c r="G41" s="1532"/>
    </row>
    <row r="42" spans="1:7" ht="148.5" customHeight="1" thickBot="1" x14ac:dyDescent="0.2">
      <c r="A42" s="659">
        <v>19</v>
      </c>
      <c r="B42" s="667" t="s">
        <v>2227</v>
      </c>
      <c r="C42" s="1530" t="s">
        <v>2228</v>
      </c>
      <c r="D42" s="1531"/>
      <c r="E42" s="1531"/>
      <c r="F42" s="1531"/>
      <c r="G42" s="1532"/>
    </row>
    <row r="43" spans="1:7" ht="70.5" customHeight="1" thickBot="1" x14ac:dyDescent="0.2">
      <c r="A43" s="659">
        <v>20</v>
      </c>
      <c r="B43" s="667" t="s">
        <v>2351</v>
      </c>
      <c r="C43" s="1530" t="s">
        <v>2447</v>
      </c>
      <c r="D43" s="1531"/>
      <c r="E43" s="1531"/>
      <c r="F43" s="1531"/>
      <c r="G43" s="1532"/>
    </row>
    <row r="44" spans="1:7" ht="49.5" customHeight="1" thickBot="1" x14ac:dyDescent="0.2">
      <c r="A44" s="659">
        <v>21</v>
      </c>
      <c r="B44" s="667" t="s">
        <v>2456</v>
      </c>
      <c r="C44" s="1530" t="s">
        <v>2448</v>
      </c>
      <c r="D44" s="1531"/>
      <c r="E44" s="1531"/>
      <c r="F44" s="1531"/>
      <c r="G44" s="1532"/>
    </row>
    <row r="45" spans="1:7" ht="70.5" customHeight="1" thickBot="1" x14ac:dyDescent="0.2">
      <c r="A45" s="659">
        <v>22</v>
      </c>
      <c r="B45" s="667" t="s">
        <v>2195</v>
      </c>
      <c r="C45" s="1530" t="s">
        <v>2196</v>
      </c>
      <c r="D45" s="1531"/>
      <c r="E45" s="1531"/>
      <c r="F45" s="1531"/>
      <c r="G45" s="1532"/>
    </row>
    <row r="46" spans="1:7" ht="70.5" customHeight="1" thickBot="1" x14ac:dyDescent="0.2">
      <c r="A46" s="659">
        <v>23</v>
      </c>
      <c r="B46" s="667" t="s">
        <v>2355</v>
      </c>
      <c r="C46" s="1530" t="s">
        <v>2449</v>
      </c>
      <c r="D46" s="1531"/>
      <c r="E46" s="1531"/>
      <c r="F46" s="1531"/>
      <c r="G46" s="1532"/>
    </row>
    <row r="47" spans="1:7" ht="43.5" customHeight="1" thickBot="1" x14ac:dyDescent="0.2">
      <c r="A47" s="659">
        <v>24</v>
      </c>
      <c r="B47" s="667" t="s">
        <v>2455</v>
      </c>
      <c r="C47" s="1530" t="s">
        <v>2450</v>
      </c>
      <c r="D47" s="1531"/>
      <c r="E47" s="1531"/>
      <c r="F47" s="1531"/>
      <c r="G47" s="1532"/>
    </row>
    <row r="48" spans="1:7" ht="89.25" customHeight="1" thickBot="1" x14ac:dyDescent="0.2">
      <c r="A48" s="659">
        <v>25</v>
      </c>
      <c r="B48" s="667" t="s">
        <v>2454</v>
      </c>
      <c r="C48" s="1530" t="s">
        <v>2451</v>
      </c>
      <c r="D48" s="1531"/>
      <c r="E48" s="1531"/>
      <c r="F48" s="1531"/>
      <c r="G48" s="1532"/>
    </row>
    <row r="49" spans="1:7" ht="89.25" customHeight="1" thickBot="1" x14ac:dyDescent="0.2">
      <c r="A49" s="659">
        <v>26</v>
      </c>
      <c r="B49" s="667" t="s">
        <v>2474</v>
      </c>
      <c r="C49" s="1530" t="s">
        <v>2473</v>
      </c>
      <c r="D49" s="1531"/>
      <c r="E49" s="1531"/>
      <c r="F49" s="1531"/>
      <c r="G49" s="1532"/>
    </row>
    <row r="50" spans="1:7" ht="44.25" customHeight="1" thickBot="1" x14ac:dyDescent="0.2">
      <c r="A50" s="659">
        <v>27</v>
      </c>
      <c r="B50" s="667" t="s">
        <v>2579</v>
      </c>
      <c r="C50" s="1530" t="s">
        <v>2578</v>
      </c>
      <c r="D50" s="1531"/>
      <c r="E50" s="1531"/>
      <c r="F50" s="1531"/>
      <c r="G50" s="1532"/>
    </row>
    <row r="51" spans="1:7" ht="97.5" customHeight="1" thickBot="1" x14ac:dyDescent="0.2">
      <c r="A51" s="659">
        <v>28</v>
      </c>
      <c r="B51" s="667" t="s">
        <v>2452</v>
      </c>
      <c r="C51" s="1530" t="s">
        <v>2453</v>
      </c>
      <c r="D51" s="1531"/>
      <c r="E51" s="1531"/>
      <c r="F51" s="1531"/>
      <c r="G51" s="1532"/>
    </row>
    <row r="52" spans="1:7" ht="33.75" customHeight="1" thickBot="1" x14ac:dyDescent="0.2">
      <c r="A52" s="659">
        <v>29</v>
      </c>
      <c r="B52" s="1543" t="s">
        <v>856</v>
      </c>
      <c r="C52" s="1543"/>
      <c r="D52" s="1543"/>
      <c r="E52" s="1543"/>
      <c r="F52" s="1543"/>
      <c r="G52" s="1544"/>
    </row>
    <row r="53" spans="1:7" ht="48" customHeight="1" thickBot="1" x14ac:dyDescent="0.2">
      <c r="A53" s="659">
        <v>30</v>
      </c>
      <c r="B53" s="668" t="s">
        <v>2458</v>
      </c>
      <c r="C53" s="1534" t="s">
        <v>2457</v>
      </c>
      <c r="D53" s="1535"/>
      <c r="E53" s="1535"/>
      <c r="F53" s="1535"/>
      <c r="G53" s="1536"/>
    </row>
    <row r="54" spans="1:7" ht="30" customHeight="1" thickBot="1" x14ac:dyDescent="0.2">
      <c r="A54" s="659">
        <v>31</v>
      </c>
      <c r="B54" s="668" t="s">
        <v>2459</v>
      </c>
      <c r="C54" s="1534" t="s">
        <v>2462</v>
      </c>
      <c r="D54" s="1535"/>
      <c r="E54" s="1535"/>
      <c r="F54" s="1535"/>
      <c r="G54" s="1536"/>
    </row>
    <row r="55" spans="1:7" ht="32.25" customHeight="1" thickBot="1" x14ac:dyDescent="0.2">
      <c r="A55" s="659">
        <v>32</v>
      </c>
      <c r="B55" s="668" t="s">
        <v>2461</v>
      </c>
      <c r="C55" s="1537" t="s">
        <v>2460</v>
      </c>
      <c r="D55" s="1538"/>
      <c r="E55" s="1538"/>
      <c r="F55" s="1538"/>
      <c r="G55" s="1539"/>
    </row>
    <row r="56" spans="1:7" ht="77.25" customHeight="1" thickBot="1" x14ac:dyDescent="0.2">
      <c r="A56" s="659">
        <v>31</v>
      </c>
      <c r="B56" s="668" t="s">
        <v>2164</v>
      </c>
      <c r="C56" s="1540" t="s">
        <v>2163</v>
      </c>
      <c r="D56" s="1541"/>
      <c r="E56" s="1541"/>
      <c r="F56" s="1541"/>
      <c r="G56" s="1542"/>
    </row>
    <row r="57" spans="1:7" ht="15" customHeight="1" thickBot="1" x14ac:dyDescent="0.2">
      <c r="A57" s="660">
        <v>32</v>
      </c>
      <c r="B57" s="1545" t="s">
        <v>2577</v>
      </c>
      <c r="C57" s="1545"/>
      <c r="D57" s="1545"/>
      <c r="E57" s="1545"/>
      <c r="F57" s="1545"/>
      <c r="G57" s="1546"/>
    </row>
    <row r="58" spans="1:7" ht="60" customHeight="1" thickBot="1" x14ac:dyDescent="0.2">
      <c r="A58" s="1442" t="s">
        <v>148</v>
      </c>
      <c r="B58" s="1443"/>
      <c r="C58" s="1443"/>
      <c r="D58" s="1443"/>
      <c r="E58" s="1438" t="s">
        <v>81</v>
      </c>
      <c r="F58" s="1438"/>
      <c r="G58" s="669" t="s">
        <v>2093</v>
      </c>
    </row>
    <row r="59" spans="1:7" ht="144" customHeight="1" thickBot="1" x14ac:dyDescent="0.2">
      <c r="A59" s="659">
        <v>1</v>
      </c>
      <c r="B59" s="667" t="s">
        <v>2464</v>
      </c>
      <c r="C59" s="1439" t="s">
        <v>2463</v>
      </c>
      <c r="D59" s="1439"/>
      <c r="E59" s="1435"/>
      <c r="F59" s="1435"/>
      <c r="G59" s="670"/>
    </row>
    <row r="60" spans="1:7" ht="57" customHeight="1" thickBot="1" x14ac:dyDescent="0.2">
      <c r="A60" s="659">
        <v>2</v>
      </c>
      <c r="B60" s="671" t="s">
        <v>2466</v>
      </c>
      <c r="C60" s="1440" t="s">
        <v>2465</v>
      </c>
      <c r="D60" s="1440"/>
      <c r="E60" s="1441"/>
      <c r="F60" s="1441"/>
      <c r="G60" s="672"/>
    </row>
    <row r="61" spans="1:7" ht="37.5" customHeight="1" thickBot="1" x14ac:dyDescent="0.2">
      <c r="A61" s="659">
        <v>3</v>
      </c>
      <c r="B61" s="1533" t="s">
        <v>865</v>
      </c>
      <c r="C61" s="1533"/>
      <c r="D61" s="1533"/>
      <c r="E61" s="1435"/>
      <c r="F61" s="1435"/>
      <c r="G61" s="670"/>
    </row>
    <row r="62" spans="1:7" ht="45.75" customHeight="1" thickBot="1" x14ac:dyDescent="0.2">
      <c r="A62" s="659">
        <v>4</v>
      </c>
      <c r="B62" s="668" t="s">
        <v>2468</v>
      </c>
      <c r="C62" s="1440" t="s">
        <v>2467</v>
      </c>
      <c r="D62" s="1440"/>
      <c r="E62" s="1435"/>
      <c r="F62" s="1435"/>
      <c r="G62" s="672"/>
    </row>
    <row r="63" spans="1:7" ht="33" customHeight="1" thickBot="1" x14ac:dyDescent="0.2">
      <c r="A63" s="659">
        <v>5</v>
      </c>
      <c r="B63" s="668" t="s">
        <v>2470</v>
      </c>
      <c r="C63" s="1447" t="s">
        <v>2469</v>
      </c>
      <c r="D63" s="1447"/>
      <c r="E63" s="1435"/>
      <c r="F63" s="1435"/>
      <c r="G63" s="672"/>
    </row>
    <row r="64" spans="1:7" ht="61.5" customHeight="1" thickBot="1" x14ac:dyDescent="0.2">
      <c r="A64" s="659">
        <v>6</v>
      </c>
      <c r="B64" s="667" t="s">
        <v>2472</v>
      </c>
      <c r="C64" s="1439" t="s">
        <v>2471</v>
      </c>
      <c r="D64" s="1439"/>
      <c r="E64" s="1435"/>
      <c r="F64" s="1435"/>
      <c r="G64" s="670"/>
    </row>
    <row r="65" spans="1:7" ht="82.5" customHeight="1" thickBot="1" x14ac:dyDescent="0.2">
      <c r="A65" s="659">
        <v>7</v>
      </c>
      <c r="B65" s="668" t="s">
        <v>2369</v>
      </c>
      <c r="C65" s="1447" t="s">
        <v>2475</v>
      </c>
      <c r="D65" s="1447"/>
      <c r="E65" s="1435"/>
      <c r="F65" s="1435"/>
      <c r="G65" s="673"/>
    </row>
    <row r="66" spans="1:7" ht="49.5" customHeight="1" thickBot="1" x14ac:dyDescent="0.2">
      <c r="A66" s="659">
        <v>8</v>
      </c>
      <c r="B66" s="667" t="s">
        <v>2477</v>
      </c>
      <c r="C66" s="1459" t="s">
        <v>2476</v>
      </c>
      <c r="D66" s="1459"/>
      <c r="E66" s="1435"/>
      <c r="F66" s="1435"/>
      <c r="G66" s="670"/>
    </row>
    <row r="67" spans="1:7" ht="75" customHeight="1" thickBot="1" x14ac:dyDescent="0.2">
      <c r="A67" s="659">
        <v>9</v>
      </c>
      <c r="B67" s="667" t="s">
        <v>2428</v>
      </c>
      <c r="C67" s="1439" t="s">
        <v>2478</v>
      </c>
      <c r="D67" s="1439"/>
      <c r="E67" s="1435"/>
      <c r="F67" s="1435"/>
      <c r="G67" s="670"/>
    </row>
    <row r="68" spans="1:7" ht="61.5" customHeight="1" thickBot="1" x14ac:dyDescent="0.2">
      <c r="A68" s="659">
        <v>10</v>
      </c>
      <c r="B68" s="667" t="s">
        <v>2480</v>
      </c>
      <c r="C68" s="1439" t="s">
        <v>2479</v>
      </c>
      <c r="D68" s="1439"/>
      <c r="E68" s="1435"/>
      <c r="F68" s="1435"/>
      <c r="G68" s="670"/>
    </row>
    <row r="69" spans="1:7" ht="65.25" customHeight="1" thickBot="1" x14ac:dyDescent="0.2">
      <c r="A69" s="659">
        <v>11</v>
      </c>
      <c r="B69" s="667" t="s">
        <v>2482</v>
      </c>
      <c r="C69" s="1459" t="s">
        <v>2481</v>
      </c>
      <c r="D69" s="1459"/>
      <c r="E69" s="1435"/>
      <c r="F69" s="1435"/>
      <c r="G69" s="670"/>
    </row>
    <row r="70" spans="1:7" ht="51.75" customHeight="1" thickBot="1" x14ac:dyDescent="0.2">
      <c r="A70" s="659">
        <v>12</v>
      </c>
      <c r="B70" s="1458" t="s">
        <v>2030</v>
      </c>
      <c r="C70" s="1458"/>
      <c r="D70" s="1458"/>
      <c r="E70" s="1435"/>
      <c r="F70" s="1435"/>
      <c r="G70" s="673"/>
    </row>
    <row r="71" spans="1:7" ht="22.5" customHeight="1" x14ac:dyDescent="0.15">
      <c r="A71" s="1450" t="s">
        <v>2028</v>
      </c>
      <c r="B71" s="1451"/>
      <c r="C71" s="674"/>
      <c r="D71" s="674"/>
      <c r="E71" s="675"/>
      <c r="F71" s="675"/>
      <c r="G71" s="676">
        <f>SUM(G59:G70)</f>
        <v>0</v>
      </c>
    </row>
    <row r="72" spans="1:7" x14ac:dyDescent="0.15">
      <c r="A72" s="1452" t="s">
        <v>879</v>
      </c>
      <c r="B72" s="1453"/>
      <c r="C72" s="1453"/>
      <c r="D72" s="1453"/>
      <c r="E72" s="1453"/>
      <c r="F72" s="1453"/>
      <c r="G72" s="1462"/>
    </row>
    <row r="73" spans="1:7" x14ac:dyDescent="0.15">
      <c r="A73" s="1454" t="s">
        <v>881</v>
      </c>
      <c r="B73" s="1455"/>
      <c r="C73" s="1455"/>
      <c r="D73" s="1436" t="s">
        <v>881</v>
      </c>
      <c r="E73" s="1436"/>
      <c r="F73" s="1436"/>
      <c r="G73" s="1437"/>
    </row>
    <row r="74" spans="1:7" ht="15" thickBot="1" x14ac:dyDescent="0.2">
      <c r="A74" s="1456"/>
      <c r="B74" s="1457"/>
      <c r="C74" s="1457"/>
      <c r="D74" s="1460"/>
      <c r="E74" s="1460"/>
      <c r="F74" s="1460"/>
      <c r="G74" s="1461"/>
    </row>
    <row r="75" spans="1:7" ht="34.5" customHeight="1" thickBot="1" x14ac:dyDescent="0.2">
      <c r="A75" s="1448" t="s">
        <v>126</v>
      </c>
      <c r="B75" s="1438"/>
      <c r="C75" s="1438"/>
      <c r="D75" s="1438"/>
      <c r="E75" s="1438"/>
      <c r="F75" s="1438"/>
      <c r="G75" s="1449"/>
    </row>
    <row r="76" spans="1:7" ht="15" thickBot="1" x14ac:dyDescent="0.2">
      <c r="A76" s="1444" t="s">
        <v>882</v>
      </c>
      <c r="B76" s="1445"/>
      <c r="C76" s="1445"/>
      <c r="D76" s="1445"/>
      <c r="E76" s="1445"/>
      <c r="F76" s="1445"/>
      <c r="G76" s="1446"/>
    </row>
  </sheetData>
  <mergeCells count="104">
    <mergeCell ref="C49:G49"/>
    <mergeCell ref="C50:G50"/>
    <mergeCell ref="B61:D61"/>
    <mergeCell ref="C35:G35"/>
    <mergeCell ref="C36:G36"/>
    <mergeCell ref="C37:G37"/>
    <mergeCell ref="C38:G38"/>
    <mergeCell ref="C53:G53"/>
    <mergeCell ref="C54:G54"/>
    <mergeCell ref="C55:G55"/>
    <mergeCell ref="C56:G56"/>
    <mergeCell ref="B52:G52"/>
    <mergeCell ref="C43:G43"/>
    <mergeCell ref="C44:G44"/>
    <mergeCell ref="C45:G45"/>
    <mergeCell ref="C46:G46"/>
    <mergeCell ref="C47:G47"/>
    <mergeCell ref="C48:G48"/>
    <mergeCell ref="C51:G51"/>
    <mergeCell ref="C39:G39"/>
    <mergeCell ref="C40:G40"/>
    <mergeCell ref="C41:G41"/>
    <mergeCell ref="C42:G42"/>
    <mergeCell ref="B57:G57"/>
    <mergeCell ref="A1:G1"/>
    <mergeCell ref="A2:B2"/>
    <mergeCell ref="A3:B3"/>
    <mergeCell ref="A4:B4"/>
    <mergeCell ref="A5:B5"/>
    <mergeCell ref="A6:B6"/>
    <mergeCell ref="C2:G2"/>
    <mergeCell ref="C3:G3"/>
    <mergeCell ref="C4:G4"/>
    <mergeCell ref="C5:G5"/>
    <mergeCell ref="C6:G6"/>
    <mergeCell ref="A7:B7"/>
    <mergeCell ref="A8:B8"/>
    <mergeCell ref="A9:G9"/>
    <mergeCell ref="B32:G32"/>
    <mergeCell ref="B33:G33"/>
    <mergeCell ref="B34:G34"/>
    <mergeCell ref="C25:G25"/>
    <mergeCell ref="D12:D13"/>
    <mergeCell ref="B23:G23"/>
    <mergeCell ref="C12:C13"/>
    <mergeCell ref="A10:B10"/>
    <mergeCell ref="A11:B11"/>
    <mergeCell ref="A12:B18"/>
    <mergeCell ref="B30:G30"/>
    <mergeCell ref="B31:G31"/>
    <mergeCell ref="C7:G7"/>
    <mergeCell ref="C8:G8"/>
    <mergeCell ref="D10:E10"/>
    <mergeCell ref="F10:G10"/>
    <mergeCell ref="F11:G11"/>
    <mergeCell ref="E11:E18"/>
    <mergeCell ref="F16:G16"/>
    <mergeCell ref="F17:G17"/>
    <mergeCell ref="F18:G18"/>
    <mergeCell ref="C24:G24"/>
    <mergeCell ref="C19:G19"/>
    <mergeCell ref="C20:G20"/>
    <mergeCell ref="F15:G15"/>
    <mergeCell ref="F12:G14"/>
    <mergeCell ref="C26:G26"/>
    <mergeCell ref="A27:G27"/>
    <mergeCell ref="A28:G28"/>
    <mergeCell ref="A29:G29"/>
    <mergeCell ref="C21:G21"/>
    <mergeCell ref="C22:G22"/>
    <mergeCell ref="A76:G76"/>
    <mergeCell ref="E66:F66"/>
    <mergeCell ref="E65:F65"/>
    <mergeCell ref="C63:D63"/>
    <mergeCell ref="E64:F64"/>
    <mergeCell ref="E63:F63"/>
    <mergeCell ref="E70:F70"/>
    <mergeCell ref="A75:G75"/>
    <mergeCell ref="A71:B71"/>
    <mergeCell ref="A72:C72"/>
    <mergeCell ref="A73:C73"/>
    <mergeCell ref="A74:C74"/>
    <mergeCell ref="B70:D70"/>
    <mergeCell ref="C64:D64"/>
    <mergeCell ref="C65:D65"/>
    <mergeCell ref="C66:D66"/>
    <mergeCell ref="C67:D67"/>
    <mergeCell ref="C68:D68"/>
    <mergeCell ref="C69:D69"/>
    <mergeCell ref="D74:G74"/>
    <mergeCell ref="E67:F67"/>
    <mergeCell ref="D72:G72"/>
    <mergeCell ref="E61:F61"/>
    <mergeCell ref="D73:G73"/>
    <mergeCell ref="E68:F68"/>
    <mergeCell ref="E69:F69"/>
    <mergeCell ref="E62:F62"/>
    <mergeCell ref="E58:F58"/>
    <mergeCell ref="E59:F59"/>
    <mergeCell ref="C59:D59"/>
    <mergeCell ref="C60:D60"/>
    <mergeCell ref="C62:D62"/>
    <mergeCell ref="E60:F60"/>
    <mergeCell ref="A58:D58"/>
  </mergeCells>
  <printOptions horizontalCentered="1" verticalCentered="1"/>
  <pageMargins left="0.70866141732283472" right="0.70866141732283472" top="0.74803149606299213" bottom="0.74803149606299213" header="0.31496062992125984" footer="0.31496062992125984"/>
  <pageSetup scale="59" fitToHeight="0"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70C0"/>
  </sheetPr>
  <dimension ref="A1:K63"/>
  <sheetViews>
    <sheetView zoomScale="80" zoomScaleNormal="80" workbookViewId="0">
      <selection activeCell="A28" sqref="A28:XFD28"/>
    </sheetView>
  </sheetViews>
  <sheetFormatPr baseColWidth="10" defaultColWidth="25.6640625" defaultRowHeight="13" zeroHeight="1" x14ac:dyDescent="0.15"/>
  <cols>
    <col min="1" max="1" width="4.83203125" style="439" customWidth="1"/>
    <col min="2" max="2" width="50.5" style="439" customWidth="1"/>
    <col min="3" max="3" width="32.5" style="439" customWidth="1"/>
    <col min="4" max="4" width="28.33203125" style="439" customWidth="1"/>
    <col min="5" max="5" width="18" style="439" customWidth="1"/>
    <col min="6" max="7" width="14.5" style="439" customWidth="1"/>
    <col min="8" max="8" width="8.5" style="677" customWidth="1"/>
    <col min="9" max="9" width="23" style="677" customWidth="1"/>
    <col min="10" max="10" width="11.5" style="677" customWidth="1"/>
    <col min="11" max="12" width="11.6640625" style="677" customWidth="1"/>
    <col min="13" max="255" width="11.5" style="677" customWidth="1"/>
    <col min="256" max="16384" width="25.6640625" style="677"/>
  </cols>
  <sheetData>
    <row r="1" spans="1:7" ht="27.75" customHeight="1" thickBot="1" x14ac:dyDescent="0.2">
      <c r="A1" s="1598" t="s">
        <v>2129</v>
      </c>
      <c r="B1" s="1585"/>
      <c r="C1" s="1585"/>
      <c r="D1" s="1585"/>
      <c r="E1" s="1585"/>
      <c r="F1" s="1585"/>
      <c r="G1" s="1586"/>
    </row>
    <row r="2" spans="1:7" ht="27.75" customHeight="1" x14ac:dyDescent="0.15">
      <c r="A2" s="1625" t="s">
        <v>46</v>
      </c>
      <c r="B2" s="1604"/>
      <c r="C2" s="1604" t="str">
        <f>DMC!C2</f>
        <v>INSTITUTO PARA LA INVESTIGACION Y PRESERVACION DEL PATRIMONIO CULTURAL Y NATURAL DEL VALLE DEL CAUCA - INCIVA</v>
      </c>
      <c r="D2" s="1604"/>
      <c r="E2" s="1604"/>
      <c r="F2" s="1604"/>
      <c r="G2" s="1605"/>
    </row>
    <row r="3" spans="1:7" ht="27.75" customHeight="1" x14ac:dyDescent="0.15">
      <c r="A3" s="1602" t="s">
        <v>117</v>
      </c>
      <c r="B3" s="1603"/>
      <c r="C3" s="1603" t="str">
        <f>DMC!C3</f>
        <v>INSTITUTO PARA LA INVESTIGACION Y PRESERVACION DEL PATRIMONIO CULTURAL Y NATURAL DEL VALLE DEL CAUCA - INCIVA</v>
      </c>
      <c r="D3" s="1603"/>
      <c r="E3" s="1603"/>
      <c r="F3" s="1603"/>
      <c r="G3" s="1606"/>
    </row>
    <row r="4" spans="1:7" ht="27.75" customHeight="1" x14ac:dyDescent="0.15">
      <c r="A4" s="1602" t="s">
        <v>118</v>
      </c>
      <c r="B4" s="1603"/>
      <c r="C4" s="1603" t="str">
        <f>DMC!C4</f>
        <v>INSTITUTO PARA LA INVESTIGACION Y PRESERVACION DEL PATRIMONIO CULTURAL Y NATURAL DEL VALLE DEL CAUCA - INCIVA</v>
      </c>
      <c r="D4" s="1603"/>
      <c r="E4" s="1603"/>
      <c r="F4" s="1603"/>
      <c r="G4" s="1606"/>
    </row>
    <row r="5" spans="1:7" ht="27.75" customHeight="1" x14ac:dyDescent="0.15">
      <c r="A5" s="1602" t="s">
        <v>8</v>
      </c>
      <c r="B5" s="1603"/>
      <c r="C5" s="1603" t="str">
        <f>DMC!C5</f>
        <v>800.086.201 - 5</v>
      </c>
      <c r="D5" s="1603"/>
      <c r="E5" s="1603"/>
      <c r="F5" s="1603"/>
      <c r="G5" s="1606"/>
    </row>
    <row r="6" spans="1:7" ht="27.75" customHeight="1" x14ac:dyDescent="0.15">
      <c r="A6" s="1602" t="s">
        <v>2433</v>
      </c>
      <c r="B6" s="1603"/>
      <c r="C6" s="1603" t="s">
        <v>2483</v>
      </c>
      <c r="D6" s="1603"/>
      <c r="E6" s="1603"/>
      <c r="F6" s="1603"/>
      <c r="G6" s="1606"/>
    </row>
    <row r="7" spans="1:7" ht="27.75" customHeight="1" x14ac:dyDescent="0.15">
      <c r="A7" s="1602" t="s">
        <v>466</v>
      </c>
      <c r="B7" s="1603"/>
      <c r="C7" s="1603"/>
      <c r="D7" s="1603"/>
      <c r="E7" s="1603"/>
      <c r="F7" s="1603"/>
      <c r="G7" s="1606"/>
    </row>
    <row r="8" spans="1:7" ht="27.75" customHeight="1" thickBot="1" x14ac:dyDescent="0.2">
      <c r="A8" s="1622" t="s">
        <v>10</v>
      </c>
      <c r="B8" s="1623"/>
      <c r="C8" s="1623" t="str">
        <f>DMC!C8</f>
        <v>Desde las 00:00 horas del 30 de Septiembre de 2026 Hasta las 24:00 del 10 de Julio de 2027</v>
      </c>
      <c r="D8" s="1623"/>
      <c r="E8" s="1623"/>
      <c r="F8" s="1623"/>
      <c r="G8" s="1624"/>
    </row>
    <row r="9" spans="1:7" ht="25.5" customHeight="1" thickBot="1" x14ac:dyDescent="0.2">
      <c r="A9" s="1607" t="s">
        <v>47</v>
      </c>
      <c r="B9" s="1608"/>
      <c r="C9" s="692" t="s">
        <v>2053</v>
      </c>
      <c r="D9" s="1549" t="s">
        <v>50</v>
      </c>
      <c r="E9" s="1549"/>
      <c r="F9" s="693" t="s">
        <v>15</v>
      </c>
      <c r="G9" s="694" t="s">
        <v>111</v>
      </c>
    </row>
    <row r="10" spans="1:7" ht="12.75" customHeight="1" x14ac:dyDescent="0.15">
      <c r="A10" s="1612" t="s">
        <v>2054</v>
      </c>
      <c r="B10" s="1613"/>
      <c r="C10" s="1558">
        <v>100000000</v>
      </c>
      <c r="D10" s="1560" t="s">
        <v>2055</v>
      </c>
      <c r="E10" s="1560"/>
      <c r="F10" s="695" t="s">
        <v>825</v>
      </c>
      <c r="G10" s="696" t="s">
        <v>825</v>
      </c>
    </row>
    <row r="11" spans="1:7" x14ac:dyDescent="0.15">
      <c r="A11" s="1614"/>
      <c r="B11" s="1615"/>
      <c r="C11" s="1559"/>
      <c r="D11" s="1550" t="s">
        <v>2056</v>
      </c>
      <c r="E11" s="1550"/>
      <c r="F11" s="690"/>
      <c r="G11" s="697"/>
    </row>
    <row r="12" spans="1:7" x14ac:dyDescent="0.15">
      <c r="A12" s="1614"/>
      <c r="B12" s="1615"/>
      <c r="C12" s="1559"/>
      <c r="D12" s="1550" t="s">
        <v>2057</v>
      </c>
      <c r="E12" s="1550"/>
      <c r="F12" s="690"/>
      <c r="G12" s="697"/>
    </row>
    <row r="13" spans="1:7" ht="16.5" customHeight="1" x14ac:dyDescent="0.15">
      <c r="A13" s="1614"/>
      <c r="B13" s="1615"/>
      <c r="C13" s="1559"/>
      <c r="D13" s="1551" t="s">
        <v>2058</v>
      </c>
      <c r="E13" s="1551"/>
      <c r="F13" s="690"/>
      <c r="G13" s="697"/>
    </row>
    <row r="14" spans="1:7" ht="15.75" customHeight="1" x14ac:dyDescent="0.15">
      <c r="A14" s="1614"/>
      <c r="B14" s="1615"/>
      <c r="C14" s="1559"/>
      <c r="D14" s="1551"/>
      <c r="E14" s="1551"/>
      <c r="F14" s="690"/>
      <c r="G14" s="697"/>
    </row>
    <row r="15" spans="1:7" x14ac:dyDescent="0.15">
      <c r="A15" s="1614"/>
      <c r="B15" s="1615"/>
      <c r="C15" s="1559"/>
      <c r="D15" s="1551"/>
      <c r="E15" s="1551"/>
      <c r="F15" s="690"/>
      <c r="G15" s="697"/>
    </row>
    <row r="16" spans="1:7" x14ac:dyDescent="0.15">
      <c r="A16" s="1614"/>
      <c r="B16" s="1615"/>
      <c r="C16" s="1559"/>
      <c r="D16" s="1550" t="s">
        <v>2059</v>
      </c>
      <c r="E16" s="1550"/>
      <c r="F16" s="690"/>
      <c r="G16" s="697"/>
    </row>
    <row r="17" spans="1:11" x14ac:dyDescent="0.15">
      <c r="A17" s="1614"/>
      <c r="B17" s="1615"/>
      <c r="C17" s="1559"/>
      <c r="D17" s="686"/>
      <c r="E17" s="686"/>
      <c r="F17" s="691"/>
      <c r="G17" s="698"/>
    </row>
    <row r="18" spans="1:11" ht="12.75" hidden="1" customHeight="1" x14ac:dyDescent="0.15">
      <c r="A18" s="1614"/>
      <c r="B18" s="1615"/>
      <c r="C18" s="687"/>
      <c r="D18" s="686"/>
      <c r="E18" s="686"/>
      <c r="F18" s="685"/>
      <c r="G18" s="699"/>
    </row>
    <row r="19" spans="1:11" ht="16.5" customHeight="1" x14ac:dyDescent="0.15">
      <c r="A19" s="1614"/>
      <c r="B19" s="1615"/>
      <c r="C19" s="688" t="s">
        <v>2111</v>
      </c>
      <c r="D19" s="1552" t="s">
        <v>2060</v>
      </c>
      <c r="E19" s="1552"/>
      <c r="F19" s="682"/>
      <c r="G19" s="700"/>
    </row>
    <row r="20" spans="1:11" ht="20.25" customHeight="1" x14ac:dyDescent="0.15">
      <c r="A20" s="1616" t="s">
        <v>2061</v>
      </c>
      <c r="B20" s="1617"/>
      <c r="C20" s="689">
        <v>12000000</v>
      </c>
      <c r="D20" s="1561" t="s">
        <v>2062</v>
      </c>
      <c r="E20" s="1561"/>
      <c r="F20" s="684"/>
      <c r="G20" s="701"/>
    </row>
    <row r="21" spans="1:11" x14ac:dyDescent="0.15">
      <c r="A21" s="1620"/>
      <c r="B21" s="1621"/>
      <c r="C21" s="683"/>
      <c r="D21" s="1552" t="s">
        <v>2063</v>
      </c>
      <c r="E21" s="1552"/>
      <c r="F21" s="682"/>
      <c r="G21" s="700"/>
    </row>
    <row r="22" spans="1:11" ht="15" customHeight="1" thickBot="1" x14ac:dyDescent="0.2">
      <c r="A22" s="1618" t="s">
        <v>2064</v>
      </c>
      <c r="B22" s="1619"/>
      <c r="C22" s="702"/>
      <c r="D22" s="1553" t="s">
        <v>2065</v>
      </c>
      <c r="E22" s="1554"/>
      <c r="F22" s="703"/>
      <c r="G22" s="704"/>
      <c r="K22" s="678"/>
    </row>
    <row r="23" spans="1:11" ht="29.25" customHeight="1" thickBot="1" x14ac:dyDescent="0.2">
      <c r="A23" s="1609" t="s">
        <v>2066</v>
      </c>
      <c r="B23" s="1610"/>
      <c r="C23" s="1610"/>
      <c r="D23" s="1610"/>
      <c r="E23" s="1610"/>
      <c r="F23" s="1610"/>
      <c r="G23" s="1611"/>
    </row>
    <row r="24" spans="1:11" ht="37.5" customHeight="1" thickBot="1" x14ac:dyDescent="0.2">
      <c r="A24" s="705">
        <v>1</v>
      </c>
      <c r="B24" s="1628" t="s">
        <v>2067</v>
      </c>
      <c r="C24" s="1629"/>
      <c r="D24" s="1629"/>
      <c r="E24" s="1629"/>
      <c r="F24" s="1629"/>
      <c r="G24" s="1630"/>
    </row>
    <row r="25" spans="1:11" ht="33" customHeight="1" thickBot="1" x14ac:dyDescent="0.2">
      <c r="A25" s="705">
        <v>2</v>
      </c>
      <c r="B25" s="1628" t="s">
        <v>2068</v>
      </c>
      <c r="C25" s="1629"/>
      <c r="D25" s="1629"/>
      <c r="E25" s="1629"/>
      <c r="F25" s="1629"/>
      <c r="G25" s="1630"/>
    </row>
    <row r="26" spans="1:11" ht="33" customHeight="1" thickBot="1" x14ac:dyDescent="0.2">
      <c r="A26" s="705">
        <v>3</v>
      </c>
      <c r="B26" s="1628" t="s">
        <v>2130</v>
      </c>
      <c r="C26" s="1629"/>
      <c r="D26" s="1629"/>
      <c r="E26" s="1629"/>
      <c r="F26" s="1629"/>
      <c r="G26" s="1630"/>
    </row>
    <row r="27" spans="1:11" ht="33" customHeight="1" thickBot="1" x14ac:dyDescent="0.2">
      <c r="A27" s="705">
        <v>4</v>
      </c>
      <c r="B27" s="1628" t="s">
        <v>2069</v>
      </c>
      <c r="C27" s="1629"/>
      <c r="D27" s="1629"/>
      <c r="E27" s="1629"/>
      <c r="F27" s="1629"/>
      <c r="G27" s="1630"/>
    </row>
    <row r="28" spans="1:11" ht="75.75" customHeight="1" thickBot="1" x14ac:dyDescent="0.2">
      <c r="A28" s="705">
        <v>6</v>
      </c>
      <c r="B28" s="706" t="s">
        <v>2485</v>
      </c>
      <c r="C28" s="1547" t="s">
        <v>2484</v>
      </c>
      <c r="D28" s="1547"/>
      <c r="E28" s="1547"/>
      <c r="F28" s="1547"/>
      <c r="G28" s="1548"/>
    </row>
    <row r="29" spans="1:11" ht="110.25" customHeight="1" thickBot="1" x14ac:dyDescent="0.2">
      <c r="A29" s="705">
        <v>7</v>
      </c>
      <c r="B29" s="706" t="s">
        <v>2200</v>
      </c>
      <c r="C29" s="1547" t="s">
        <v>2486</v>
      </c>
      <c r="D29" s="1547"/>
      <c r="E29" s="1547"/>
      <c r="F29" s="1547"/>
      <c r="G29" s="1548"/>
    </row>
    <row r="30" spans="1:11" ht="50.25" customHeight="1" thickBot="1" x14ac:dyDescent="0.2">
      <c r="A30" s="705">
        <v>8</v>
      </c>
      <c r="B30" s="706" t="s">
        <v>2487</v>
      </c>
      <c r="C30" s="1547" t="s">
        <v>2488</v>
      </c>
      <c r="D30" s="1547"/>
      <c r="E30" s="1547"/>
      <c r="F30" s="1547"/>
      <c r="G30" s="1548"/>
    </row>
    <row r="31" spans="1:11" ht="74.25" customHeight="1" thickBot="1" x14ac:dyDescent="0.2">
      <c r="A31" s="705">
        <v>9</v>
      </c>
      <c r="B31" s="706" t="s">
        <v>2490</v>
      </c>
      <c r="C31" s="1547" t="s">
        <v>2207</v>
      </c>
      <c r="D31" s="1547"/>
      <c r="E31" s="1547"/>
      <c r="F31" s="1547"/>
      <c r="G31" s="1548"/>
    </row>
    <row r="32" spans="1:11" ht="47.25" customHeight="1" thickBot="1" x14ac:dyDescent="0.2">
      <c r="A32" s="705">
        <v>10</v>
      </c>
      <c r="B32" s="706" t="s">
        <v>2225</v>
      </c>
      <c r="C32" s="1547" t="s">
        <v>2491</v>
      </c>
      <c r="D32" s="1547"/>
      <c r="E32" s="1547"/>
      <c r="F32" s="1547"/>
      <c r="G32" s="1548"/>
    </row>
    <row r="33" spans="1:10" ht="129.75" customHeight="1" thickBot="1" x14ac:dyDescent="0.2">
      <c r="A33" s="705">
        <v>11</v>
      </c>
      <c r="B33" s="706" t="s">
        <v>2227</v>
      </c>
      <c r="C33" s="1547" t="s">
        <v>2492</v>
      </c>
      <c r="D33" s="1547"/>
      <c r="E33" s="1547"/>
      <c r="F33" s="1547"/>
      <c r="G33" s="1548"/>
    </row>
    <row r="34" spans="1:10" ht="66" customHeight="1" thickBot="1" x14ac:dyDescent="0.2">
      <c r="A34" s="705">
        <v>12</v>
      </c>
      <c r="B34" s="706" t="s">
        <v>2493</v>
      </c>
      <c r="C34" s="1547" t="s">
        <v>2244</v>
      </c>
      <c r="D34" s="1547"/>
      <c r="E34" s="1547"/>
      <c r="F34" s="1547"/>
      <c r="G34" s="1548"/>
    </row>
    <row r="35" spans="1:10" ht="58.5" customHeight="1" thickBot="1" x14ac:dyDescent="0.2">
      <c r="A35" s="705">
        <v>13</v>
      </c>
      <c r="B35" s="706" t="s">
        <v>2245</v>
      </c>
      <c r="C35" s="1547" t="s">
        <v>2494</v>
      </c>
      <c r="D35" s="1547"/>
      <c r="E35" s="1547"/>
      <c r="F35" s="1547"/>
      <c r="G35" s="1548"/>
    </row>
    <row r="36" spans="1:10" ht="63" customHeight="1" thickBot="1" x14ac:dyDescent="0.2">
      <c r="A36" s="705">
        <v>14</v>
      </c>
      <c r="B36" s="706" t="s">
        <v>2496</v>
      </c>
      <c r="C36" s="1547" t="s">
        <v>2495</v>
      </c>
      <c r="D36" s="1547"/>
      <c r="E36" s="1547"/>
      <c r="F36" s="1547"/>
      <c r="G36" s="1548"/>
    </row>
    <row r="37" spans="1:10" ht="85.5" customHeight="1" thickBot="1" x14ac:dyDescent="0.2">
      <c r="A37" s="705">
        <v>15</v>
      </c>
      <c r="B37" s="706" t="s">
        <v>2263</v>
      </c>
      <c r="C37" s="1547" t="s">
        <v>2497</v>
      </c>
      <c r="D37" s="1547"/>
      <c r="E37" s="1547"/>
      <c r="F37" s="1547"/>
      <c r="G37" s="1548"/>
    </row>
    <row r="38" spans="1:10" ht="180.75" customHeight="1" thickBot="1" x14ac:dyDescent="0.2">
      <c r="A38" s="705">
        <v>16</v>
      </c>
      <c r="B38" s="707" t="s">
        <v>2498</v>
      </c>
      <c r="C38" s="1547" t="s">
        <v>2499</v>
      </c>
      <c r="D38" s="1547"/>
      <c r="E38" s="1547"/>
      <c r="F38" s="1547"/>
      <c r="G38" s="1548"/>
    </row>
    <row r="39" spans="1:10" ht="51.75" customHeight="1" thickBot="1" x14ac:dyDescent="0.2">
      <c r="A39" s="705">
        <v>17</v>
      </c>
      <c r="B39" s="706" t="s">
        <v>2500</v>
      </c>
      <c r="C39" s="1547" t="s">
        <v>2501</v>
      </c>
      <c r="D39" s="1547"/>
      <c r="E39" s="1547"/>
      <c r="F39" s="1547"/>
      <c r="G39" s="1548"/>
    </row>
    <row r="40" spans="1:10" ht="59.25" customHeight="1" thickBot="1" x14ac:dyDescent="0.2">
      <c r="A40" s="705">
        <v>18</v>
      </c>
      <c r="B40" s="706" t="s">
        <v>2165</v>
      </c>
      <c r="C40" s="1547" t="s">
        <v>2163</v>
      </c>
      <c r="D40" s="1547"/>
      <c r="E40" s="1547"/>
      <c r="F40" s="1547"/>
      <c r="G40" s="1548"/>
    </row>
    <row r="41" spans="1:10" ht="185.25" customHeight="1" thickBot="1" x14ac:dyDescent="0.2">
      <c r="A41" s="705">
        <v>19</v>
      </c>
      <c r="B41" s="706" t="s">
        <v>2161</v>
      </c>
      <c r="C41" s="1547" t="s">
        <v>2502</v>
      </c>
      <c r="D41" s="1547"/>
      <c r="E41" s="1547"/>
      <c r="F41" s="1547"/>
      <c r="G41" s="1548"/>
    </row>
    <row r="42" spans="1:10" ht="81.75" customHeight="1" thickBot="1" x14ac:dyDescent="0.2">
      <c r="A42" s="705">
        <v>20</v>
      </c>
      <c r="B42" s="706" t="s">
        <v>2503</v>
      </c>
      <c r="C42" s="1547" t="s">
        <v>2504</v>
      </c>
      <c r="D42" s="1547"/>
      <c r="E42" s="1547"/>
      <c r="F42" s="1547"/>
      <c r="G42" s="1548"/>
    </row>
    <row r="43" spans="1:10" ht="168" customHeight="1" thickBot="1" x14ac:dyDescent="0.2">
      <c r="A43" s="705">
        <v>21</v>
      </c>
      <c r="B43" s="706" t="s">
        <v>2506</v>
      </c>
      <c r="C43" s="1547" t="s">
        <v>2505</v>
      </c>
      <c r="D43" s="1547"/>
      <c r="E43" s="1547"/>
      <c r="F43" s="1547"/>
      <c r="G43" s="1548"/>
    </row>
    <row r="44" spans="1:10" ht="88.5" customHeight="1" thickBot="1" x14ac:dyDescent="0.2">
      <c r="A44" s="705">
        <v>22</v>
      </c>
      <c r="B44" s="709" t="s">
        <v>2507</v>
      </c>
      <c r="C44" s="1547" t="s">
        <v>2508</v>
      </c>
      <c r="D44" s="1547"/>
      <c r="E44" s="1547"/>
      <c r="F44" s="1547"/>
      <c r="G44" s="1548"/>
    </row>
    <row r="45" spans="1:10" ht="24" customHeight="1" thickBot="1" x14ac:dyDescent="0.2">
      <c r="A45" s="1598" t="s">
        <v>2489</v>
      </c>
      <c r="B45" s="1585"/>
      <c r="C45" s="1585"/>
      <c r="D45" s="1585"/>
      <c r="E45" s="1585"/>
      <c r="F45" s="1585"/>
      <c r="G45" s="1586"/>
    </row>
    <row r="46" spans="1:10" ht="18" customHeight="1" x14ac:dyDescent="0.15">
      <c r="A46" s="1594" t="s">
        <v>2070</v>
      </c>
      <c r="B46" s="1595"/>
      <c r="C46" s="1595"/>
      <c r="D46" s="1626" t="s">
        <v>2077</v>
      </c>
      <c r="E46" s="1626"/>
      <c r="F46" s="1626"/>
      <c r="G46" s="1627"/>
      <c r="I46" s="1590" t="s">
        <v>2071</v>
      </c>
    </row>
    <row r="47" spans="1:10" ht="15.75" customHeight="1" x14ac:dyDescent="0.15">
      <c r="A47" s="1596" t="s">
        <v>2072</v>
      </c>
      <c r="B47" s="1597"/>
      <c r="C47" s="1597"/>
      <c r="D47" s="1580" t="s">
        <v>2078</v>
      </c>
      <c r="E47" s="1580"/>
      <c r="F47" s="1580"/>
      <c r="G47" s="1581"/>
      <c r="I47" s="1590"/>
      <c r="J47" s="679"/>
    </row>
    <row r="48" spans="1:10" ht="16.5" customHeight="1" x14ac:dyDescent="0.15">
      <c r="A48" s="1596" t="s">
        <v>2073</v>
      </c>
      <c r="B48" s="1597"/>
      <c r="C48" s="1597"/>
      <c r="D48" s="1580" t="s">
        <v>2079</v>
      </c>
      <c r="E48" s="1580"/>
      <c r="F48" s="1580"/>
      <c r="G48" s="1581"/>
      <c r="I48" s="1590"/>
    </row>
    <row r="49" spans="1:9" ht="15.75" customHeight="1" x14ac:dyDescent="0.15">
      <c r="A49" s="1562" t="s">
        <v>2074</v>
      </c>
      <c r="B49" s="1563"/>
      <c r="C49" s="1563"/>
      <c r="D49" s="1580" t="s">
        <v>2080</v>
      </c>
      <c r="E49" s="1580"/>
      <c r="F49" s="1580"/>
      <c r="G49" s="1581"/>
      <c r="I49" s="1590"/>
    </row>
    <row r="50" spans="1:9" ht="35.25" customHeight="1" thickBot="1" x14ac:dyDescent="0.2">
      <c r="A50" s="1564"/>
      <c r="B50" s="1565"/>
      <c r="C50" s="1565"/>
      <c r="D50" s="1582"/>
      <c r="E50" s="1582"/>
      <c r="F50" s="1582"/>
      <c r="G50" s="1583"/>
      <c r="I50" s="1590"/>
    </row>
    <row r="51" spans="1:9" ht="24" customHeight="1" thickBot="1" x14ac:dyDescent="0.2">
      <c r="A51" s="1568" t="s">
        <v>131</v>
      </c>
      <c r="B51" s="1569"/>
      <c r="C51" s="1569"/>
      <c r="D51" s="1570"/>
      <c r="E51" s="1566" t="s">
        <v>83</v>
      </c>
      <c r="F51" s="1567"/>
      <c r="G51" s="708" t="s">
        <v>2096</v>
      </c>
      <c r="I51" s="680"/>
    </row>
    <row r="52" spans="1:9" s="491" customFormat="1" ht="60.75" customHeight="1" thickBot="1" x14ac:dyDescent="0.2">
      <c r="A52" s="628">
        <v>1</v>
      </c>
      <c r="B52" s="588" t="s">
        <v>2509</v>
      </c>
      <c r="C52" s="1571" t="s">
        <v>2510</v>
      </c>
      <c r="D52" s="1572"/>
      <c r="E52" s="1573"/>
      <c r="F52" s="1574"/>
      <c r="G52" s="710"/>
    </row>
    <row r="53" spans="1:9" s="491" customFormat="1" ht="24.75" customHeight="1" thickBot="1" x14ac:dyDescent="0.2">
      <c r="A53" s="1577" t="s">
        <v>2028</v>
      </c>
      <c r="B53" s="1578"/>
      <c r="C53" s="1578"/>
      <c r="D53" s="1579"/>
      <c r="E53" s="1575"/>
      <c r="F53" s="1576"/>
      <c r="G53" s="670">
        <f>SUM(G33:G52)</f>
        <v>0</v>
      </c>
    </row>
    <row r="54" spans="1:9" ht="33" customHeight="1" thickBot="1" x14ac:dyDescent="0.2">
      <c r="A54" s="1591" t="s">
        <v>2139</v>
      </c>
      <c r="B54" s="1592"/>
      <c r="C54" s="1592"/>
      <c r="D54" s="1592"/>
      <c r="E54" s="1592"/>
      <c r="F54" s="1592"/>
      <c r="G54" s="1593"/>
      <c r="I54" s="680"/>
    </row>
    <row r="55" spans="1:9" ht="17" thickBot="1" x14ac:dyDescent="0.2">
      <c r="A55" s="1598" t="s">
        <v>2075</v>
      </c>
      <c r="B55" s="1585"/>
      <c r="C55" s="1599"/>
      <c r="D55" s="1584" t="s">
        <v>125</v>
      </c>
      <c r="E55" s="1585"/>
      <c r="F55" s="1585"/>
      <c r="G55" s="1586"/>
    </row>
    <row r="56" spans="1:9" ht="42.75" customHeight="1" thickBot="1" x14ac:dyDescent="0.2">
      <c r="A56" s="1600" t="s">
        <v>2076</v>
      </c>
      <c r="B56" s="1601"/>
      <c r="C56" s="711"/>
      <c r="D56" s="1587"/>
      <c r="E56" s="1588"/>
      <c r="F56" s="1588"/>
      <c r="G56" s="1589"/>
      <c r="I56" s="681"/>
    </row>
    <row r="57" spans="1:9" ht="17.25" customHeight="1" thickBot="1" x14ac:dyDescent="0.2">
      <c r="A57" s="1555" t="s">
        <v>882</v>
      </c>
      <c r="B57" s="1556"/>
      <c r="C57" s="1556"/>
      <c r="D57" s="1556"/>
      <c r="E57" s="1556"/>
      <c r="F57" s="1556"/>
      <c r="G57" s="1557"/>
    </row>
    <row r="58" spans="1:9" x14ac:dyDescent="0.15">
      <c r="A58" s="677"/>
      <c r="B58" s="677"/>
      <c r="C58" s="677"/>
      <c r="D58" s="677"/>
      <c r="E58" s="677"/>
      <c r="F58" s="677"/>
      <c r="G58" s="677"/>
    </row>
    <row r="59" spans="1:9" x14ac:dyDescent="0.15">
      <c r="A59" s="677"/>
      <c r="B59" s="677"/>
      <c r="C59" s="677"/>
      <c r="D59" s="677"/>
      <c r="E59" s="677"/>
      <c r="F59" s="677"/>
      <c r="G59" s="677"/>
    </row>
    <row r="60" spans="1:9" ht="12.75" customHeight="1" x14ac:dyDescent="0.15">
      <c r="A60" s="677"/>
      <c r="B60" s="677"/>
      <c r="C60" s="677"/>
      <c r="D60" s="677"/>
      <c r="E60" s="677"/>
      <c r="F60" s="677"/>
      <c r="G60" s="677"/>
    </row>
    <row r="61" spans="1:9" x14ac:dyDescent="0.15">
      <c r="A61" s="677"/>
      <c r="B61" s="677"/>
      <c r="C61" s="677"/>
      <c r="D61" s="677"/>
      <c r="E61" s="677"/>
      <c r="F61" s="677"/>
      <c r="G61" s="677"/>
    </row>
    <row r="62" spans="1:9" x14ac:dyDescent="0.15">
      <c r="A62" s="677"/>
      <c r="B62" s="677"/>
      <c r="C62" s="677"/>
      <c r="D62" s="677"/>
      <c r="E62" s="677"/>
      <c r="F62" s="677"/>
      <c r="G62" s="677"/>
    </row>
    <row r="63" spans="1:9" x14ac:dyDescent="0.15">
      <c r="A63" s="677"/>
      <c r="B63" s="677"/>
      <c r="C63" s="677"/>
      <c r="D63" s="677"/>
      <c r="E63" s="677"/>
      <c r="F63" s="677"/>
      <c r="G63" s="677"/>
    </row>
  </sheetData>
  <mergeCells count="75">
    <mergeCell ref="C43:G43"/>
    <mergeCell ref="D46:G46"/>
    <mergeCell ref="C44:G44"/>
    <mergeCell ref="B24:G24"/>
    <mergeCell ref="B25:G25"/>
    <mergeCell ref="B26:G26"/>
    <mergeCell ref="B27:G27"/>
    <mergeCell ref="A45:G45"/>
    <mergeCell ref="C32:G32"/>
    <mergeCell ref="C33:G33"/>
    <mergeCell ref="C34:G34"/>
    <mergeCell ref="C35:G35"/>
    <mergeCell ref="C38:G38"/>
    <mergeCell ref="C39:G39"/>
    <mergeCell ref="C40:G40"/>
    <mergeCell ref="C41:G41"/>
    <mergeCell ref="C42:G42"/>
    <mergeCell ref="C36:G36"/>
    <mergeCell ref="C37:G37"/>
    <mergeCell ref="A1:G1"/>
    <mergeCell ref="A9:B9"/>
    <mergeCell ref="A23:G23"/>
    <mergeCell ref="A10:B19"/>
    <mergeCell ref="A20:B20"/>
    <mergeCell ref="A22:B22"/>
    <mergeCell ref="A21:B21"/>
    <mergeCell ref="A8:B8"/>
    <mergeCell ref="C8:G8"/>
    <mergeCell ref="A2:B2"/>
    <mergeCell ref="A3:B3"/>
    <mergeCell ref="A4:B4"/>
    <mergeCell ref="A5:B5"/>
    <mergeCell ref="A6:B6"/>
    <mergeCell ref="A7:B7"/>
    <mergeCell ref="C2:G2"/>
    <mergeCell ref="C3:G3"/>
    <mergeCell ref="C4:G4"/>
    <mergeCell ref="C5:G5"/>
    <mergeCell ref="C6:G6"/>
    <mergeCell ref="C7:G7"/>
    <mergeCell ref="D49:G50"/>
    <mergeCell ref="D55:G55"/>
    <mergeCell ref="D56:G56"/>
    <mergeCell ref="I46:I50"/>
    <mergeCell ref="D47:G47"/>
    <mergeCell ref="D48:G48"/>
    <mergeCell ref="A54:G54"/>
    <mergeCell ref="A46:C46"/>
    <mergeCell ref="A47:C47"/>
    <mergeCell ref="A48:C48"/>
    <mergeCell ref="A55:C55"/>
    <mergeCell ref="A56:B56"/>
    <mergeCell ref="A57:G57"/>
    <mergeCell ref="D19:E19"/>
    <mergeCell ref="C10:C17"/>
    <mergeCell ref="D10:E10"/>
    <mergeCell ref="D11:E11"/>
    <mergeCell ref="D20:E20"/>
    <mergeCell ref="A49:C50"/>
    <mergeCell ref="E51:F51"/>
    <mergeCell ref="A51:D51"/>
    <mergeCell ref="C52:D52"/>
    <mergeCell ref="E52:F52"/>
    <mergeCell ref="E53:F53"/>
    <mergeCell ref="A53:D53"/>
    <mergeCell ref="C28:G28"/>
    <mergeCell ref="C29:G29"/>
    <mergeCell ref="C30:G30"/>
    <mergeCell ref="C31:G31"/>
    <mergeCell ref="D9:E9"/>
    <mergeCell ref="D12:E12"/>
    <mergeCell ref="D13:E15"/>
    <mergeCell ref="D16:E16"/>
    <mergeCell ref="D21:E21"/>
    <mergeCell ref="D22:E22"/>
  </mergeCells>
  <printOptions horizontalCentered="1" verticalCentered="1"/>
  <pageMargins left="0.70866141732283472" right="0.70866141732283472" top="0.74803149606299213" bottom="0.74803149606299213" header="0.31496062992125984" footer="0.31496062992125984"/>
  <pageSetup scale="6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70C0"/>
  </sheetPr>
  <dimension ref="A1:Q84"/>
  <sheetViews>
    <sheetView topLeftCell="A5" zoomScale="80" zoomScaleNormal="80" zoomScaleSheetLayoutView="80" workbookViewId="0">
      <selection activeCell="B37" sqref="B37"/>
    </sheetView>
  </sheetViews>
  <sheetFormatPr baseColWidth="10" defaultColWidth="38.1640625" defaultRowHeight="13" x14ac:dyDescent="0.15"/>
  <cols>
    <col min="1" max="1" width="11.5" style="41" customWidth="1"/>
    <col min="2" max="2" width="44.1640625" style="41" customWidth="1"/>
    <col min="3" max="3" width="59.5" style="41" customWidth="1"/>
    <col min="4" max="4" width="34.6640625" style="41" hidden="1" customWidth="1"/>
    <col min="5" max="5" width="15.1640625" style="41" hidden="1" customWidth="1"/>
    <col min="6" max="6" width="28.5" style="41" hidden="1" customWidth="1"/>
    <col min="7" max="7" width="23.6640625" style="41" hidden="1" customWidth="1"/>
    <col min="8" max="8" width="19.1640625" style="41" hidden="1" customWidth="1"/>
    <col min="9" max="9" width="21.6640625" style="41" hidden="1" customWidth="1"/>
    <col min="10" max="10" width="11.1640625" style="41" hidden="1" customWidth="1"/>
    <col min="11" max="11" width="15" style="41" hidden="1" customWidth="1"/>
    <col min="12" max="12" width="24.5" style="41" customWidth="1"/>
    <col min="13" max="13" width="27.1640625" style="41" customWidth="1"/>
    <col min="14" max="14" width="19.5" style="41" customWidth="1"/>
    <col min="15" max="15" width="20" style="41" customWidth="1"/>
    <col min="16" max="255" width="11.5" style="41" customWidth="1"/>
    <col min="256" max="16384" width="38.1640625" style="41"/>
  </cols>
  <sheetData>
    <row r="1" spans="1:15" ht="40.5" customHeight="1" thickBot="1" x14ac:dyDescent="0.2">
      <c r="A1" s="1652" t="s">
        <v>2373</v>
      </c>
      <c r="B1" s="1653"/>
      <c r="C1" s="1653"/>
      <c r="D1" s="1653"/>
      <c r="E1" s="1653"/>
      <c r="F1" s="1653"/>
      <c r="G1" s="1653"/>
      <c r="H1" s="1653"/>
      <c r="I1" s="1653"/>
      <c r="J1" s="1653"/>
      <c r="K1" s="1653"/>
      <c r="L1" s="1653"/>
      <c r="M1" s="1653"/>
      <c r="N1" s="1653"/>
      <c r="O1" s="1654"/>
    </row>
    <row r="2" spans="1:15" x14ac:dyDescent="0.15">
      <c r="A2" s="1655" t="s">
        <v>5</v>
      </c>
      <c r="B2" s="1656"/>
      <c r="C2" s="1636" t="str">
        <f>DMC!C2</f>
        <v>INSTITUTO PARA LA INVESTIGACION Y PRESERVACION DEL PATRIMONIO CULTURAL Y NATURAL DEL VALLE DEL CAUCA - INCIVA</v>
      </c>
      <c r="D2" s="1636"/>
      <c r="E2" s="1636"/>
      <c r="F2" s="1636"/>
      <c r="G2" s="1636"/>
      <c r="H2" s="1636"/>
      <c r="I2" s="1636"/>
      <c r="J2" s="1636"/>
      <c r="K2" s="1636"/>
      <c r="L2" s="1636"/>
      <c r="M2" s="1636"/>
      <c r="N2" s="1636"/>
      <c r="O2" s="1637"/>
    </row>
    <row r="3" spans="1:15" x14ac:dyDescent="0.15">
      <c r="A3" s="1657" t="s">
        <v>6</v>
      </c>
      <c r="B3" s="1638"/>
      <c r="C3" s="1638" t="str">
        <f>+C2</f>
        <v>INSTITUTO PARA LA INVESTIGACION Y PRESERVACION DEL PATRIMONIO CULTURAL Y NATURAL DEL VALLE DEL CAUCA - INCIVA</v>
      </c>
      <c r="D3" s="1638"/>
      <c r="E3" s="1638"/>
      <c r="F3" s="1638"/>
      <c r="G3" s="1638"/>
      <c r="H3" s="1638"/>
      <c r="I3" s="1638"/>
      <c r="J3" s="1638"/>
      <c r="K3" s="1638"/>
      <c r="L3" s="1638"/>
      <c r="M3" s="1638"/>
      <c r="N3" s="1638"/>
      <c r="O3" s="1635"/>
    </row>
    <row r="4" spans="1:15" x14ac:dyDescent="0.15">
      <c r="A4" s="1657" t="s">
        <v>7</v>
      </c>
      <c r="B4" s="1638"/>
      <c r="C4" s="1638" t="str">
        <f>+C2</f>
        <v>INSTITUTO PARA LA INVESTIGACION Y PRESERVACION DEL PATRIMONIO CULTURAL Y NATURAL DEL VALLE DEL CAUCA - INCIVA</v>
      </c>
      <c r="D4" s="1638"/>
      <c r="E4" s="1638"/>
      <c r="F4" s="1638"/>
      <c r="G4" s="1638"/>
      <c r="H4" s="1638"/>
      <c r="I4" s="1638"/>
      <c r="J4" s="1638"/>
      <c r="K4" s="1638"/>
      <c r="L4" s="1638"/>
      <c r="M4" s="1638"/>
      <c r="N4" s="1638"/>
      <c r="O4" s="1635"/>
    </row>
    <row r="5" spans="1:15" x14ac:dyDescent="0.15">
      <c r="A5" s="1657" t="s">
        <v>8</v>
      </c>
      <c r="B5" s="1638"/>
      <c r="C5" s="1634" t="str">
        <f>DMC!C5</f>
        <v>800.086.201 - 5</v>
      </c>
      <c r="D5" s="1634"/>
      <c r="E5" s="1634"/>
      <c r="F5" s="1634"/>
      <c r="G5" s="1634"/>
      <c r="H5" s="1634"/>
      <c r="I5" s="1634"/>
      <c r="J5" s="1634"/>
      <c r="K5" s="1634"/>
      <c r="L5" s="1634"/>
      <c r="M5" s="1634"/>
      <c r="N5" s="1634"/>
      <c r="O5" s="1635"/>
    </row>
    <row r="6" spans="1:15" x14ac:dyDescent="0.15">
      <c r="A6" s="1658" t="s">
        <v>9</v>
      </c>
      <c r="B6" s="1634"/>
      <c r="C6" s="1634" t="s">
        <v>104</v>
      </c>
      <c r="D6" s="1634"/>
      <c r="E6" s="1634"/>
      <c r="F6" s="1634"/>
      <c r="G6" s="1634"/>
      <c r="H6" s="1634"/>
      <c r="I6" s="1634"/>
      <c r="J6" s="1634"/>
      <c r="K6" s="1634"/>
      <c r="L6" s="1634"/>
      <c r="M6" s="1634"/>
      <c r="N6" s="1634"/>
      <c r="O6" s="1635"/>
    </row>
    <row r="7" spans="1:15" x14ac:dyDescent="0.15">
      <c r="A7" s="1658" t="s">
        <v>466</v>
      </c>
      <c r="B7" s="1634"/>
      <c r="C7" s="1634" t="s">
        <v>825</v>
      </c>
      <c r="D7" s="1634"/>
      <c r="E7" s="1634"/>
      <c r="F7" s="1634"/>
      <c r="G7" s="1634"/>
      <c r="H7" s="1634"/>
      <c r="I7" s="1634"/>
      <c r="J7" s="1634"/>
      <c r="K7" s="1634"/>
      <c r="L7" s="1634"/>
      <c r="M7" s="1634"/>
      <c r="N7" s="1634"/>
      <c r="O7" s="1635"/>
    </row>
    <row r="8" spans="1:15" ht="21" customHeight="1" thickBot="1" x14ac:dyDescent="0.2">
      <c r="A8" s="1659" t="s">
        <v>10</v>
      </c>
      <c r="B8" s="1660"/>
      <c r="C8" s="1641" t="str">
        <f>DMC!C8</f>
        <v>Desde las 00:00 horas del 30 de Septiembre de 2026 Hasta las 24:00 del 10 de Julio de 2027</v>
      </c>
      <c r="D8" s="1641"/>
      <c r="E8" s="1641"/>
      <c r="F8" s="1641"/>
      <c r="G8" s="1641"/>
      <c r="H8" s="1641"/>
      <c r="I8" s="1641"/>
      <c r="J8" s="1641"/>
      <c r="K8" s="1641"/>
      <c r="L8" s="1641"/>
      <c r="M8" s="1641"/>
      <c r="N8" s="1641"/>
      <c r="O8" s="1642"/>
    </row>
    <row r="9" spans="1:15" ht="23.25" customHeight="1" thickBot="1" x14ac:dyDescent="0.2">
      <c r="A9" s="1661" t="s">
        <v>109</v>
      </c>
      <c r="B9" s="1662"/>
      <c r="C9" s="1662"/>
      <c r="D9" s="1662"/>
      <c r="E9" s="1662"/>
      <c r="F9" s="1662"/>
      <c r="G9" s="1662"/>
      <c r="H9" s="1662"/>
      <c r="I9" s="1662"/>
      <c r="J9" s="1662"/>
      <c r="K9" s="1662"/>
      <c r="L9" s="1662"/>
      <c r="M9" s="1662"/>
      <c r="N9" s="1662"/>
      <c r="O9" s="1663"/>
    </row>
    <row r="10" spans="1:15" ht="25.5" customHeight="1" thickBot="1" x14ac:dyDescent="0.2">
      <c r="A10" s="1647" t="s">
        <v>52</v>
      </c>
      <c r="B10" s="1648"/>
      <c r="C10" s="1648"/>
      <c r="D10" s="1648"/>
      <c r="E10" s="1648"/>
      <c r="F10" s="1648"/>
      <c r="G10" s="1648"/>
      <c r="H10" s="1648"/>
      <c r="I10" s="1648"/>
      <c r="J10" s="1648"/>
      <c r="K10" s="1648"/>
      <c r="L10" s="1648"/>
      <c r="M10" s="1648"/>
      <c r="N10" s="1648"/>
      <c r="O10" s="1649"/>
    </row>
    <row r="11" spans="1:15" s="586" customFormat="1" ht="38.25" customHeight="1" x14ac:dyDescent="0.15">
      <c r="A11" s="1645" t="s">
        <v>53</v>
      </c>
      <c r="B11" s="1646"/>
      <c r="C11" s="713" t="s">
        <v>50</v>
      </c>
      <c r="D11" s="714" t="s">
        <v>12</v>
      </c>
      <c r="E11" s="713" t="s">
        <v>13</v>
      </c>
      <c r="F11" s="715" t="s">
        <v>14</v>
      </c>
      <c r="G11" s="716"/>
      <c r="H11" s="714" t="s">
        <v>12</v>
      </c>
      <c r="I11" s="714" t="s">
        <v>15</v>
      </c>
      <c r="J11" s="713" t="s">
        <v>14</v>
      </c>
      <c r="K11" s="717"/>
      <c r="L11" s="718" t="s">
        <v>105</v>
      </c>
      <c r="M11" s="719" t="s">
        <v>106</v>
      </c>
      <c r="N11" s="720" t="s">
        <v>15</v>
      </c>
      <c r="O11" s="721" t="s">
        <v>77</v>
      </c>
    </row>
    <row r="12" spans="1:15" ht="14" x14ac:dyDescent="0.15">
      <c r="A12" s="1664"/>
      <c r="B12" s="1665"/>
      <c r="C12" s="743"/>
      <c r="D12" s="744"/>
      <c r="E12" s="745"/>
      <c r="F12" s="746"/>
      <c r="G12" s="747"/>
      <c r="H12" s="747"/>
      <c r="I12" s="747"/>
      <c r="J12" s="747"/>
      <c r="K12" s="753"/>
      <c r="L12" s="755"/>
      <c r="M12" s="1643"/>
      <c r="N12" s="759"/>
      <c r="O12" s="781"/>
    </row>
    <row r="13" spans="1:15" ht="15" customHeight="1" x14ac:dyDescent="0.15">
      <c r="A13" s="1666" t="s">
        <v>54</v>
      </c>
      <c r="B13" s="1667"/>
      <c r="C13" s="748"/>
      <c r="D13" s="751"/>
      <c r="E13" s="751"/>
      <c r="F13" s="751"/>
      <c r="G13" s="747"/>
      <c r="H13" s="747"/>
      <c r="I13" s="747"/>
      <c r="J13" s="747"/>
      <c r="K13" s="753"/>
      <c r="L13" s="756"/>
      <c r="M13" s="1644"/>
      <c r="N13" s="756"/>
      <c r="O13" s="782"/>
    </row>
    <row r="14" spans="1:15" ht="30" x14ac:dyDescent="0.15">
      <c r="A14" s="1650"/>
      <c r="B14" s="1651"/>
      <c r="C14" s="764" t="s">
        <v>108</v>
      </c>
      <c r="D14" s="751"/>
      <c r="E14" s="751" t="s">
        <v>62</v>
      </c>
      <c r="F14" s="751" t="e">
        <v>#REF!</v>
      </c>
      <c r="G14" s="747"/>
      <c r="H14" s="747"/>
      <c r="I14" s="751" t="s">
        <v>2</v>
      </c>
      <c r="J14" s="747"/>
      <c r="K14" s="753"/>
      <c r="L14" s="756"/>
      <c r="M14" s="1644"/>
      <c r="N14" s="756"/>
      <c r="O14" s="782"/>
    </row>
    <row r="15" spans="1:15" ht="14" x14ac:dyDescent="0.15">
      <c r="A15" s="1666" t="s">
        <v>2127</v>
      </c>
      <c r="B15" s="1667"/>
      <c r="C15" s="765" t="s">
        <v>55</v>
      </c>
      <c r="D15" s="751">
        <v>200000000</v>
      </c>
      <c r="E15" s="751" t="s">
        <v>61</v>
      </c>
      <c r="F15" s="744" t="e">
        <v>#REF!</v>
      </c>
      <c r="G15" s="747"/>
      <c r="H15" s="751">
        <v>200000000</v>
      </c>
      <c r="I15" s="751" t="s">
        <v>61</v>
      </c>
      <c r="J15" s="747"/>
      <c r="K15" s="753"/>
      <c r="L15" s="763">
        <v>1000000000</v>
      </c>
      <c r="M15" s="756"/>
      <c r="N15" s="756"/>
      <c r="O15" s="782"/>
    </row>
    <row r="16" spans="1:15" ht="14" x14ac:dyDescent="0.15">
      <c r="A16" s="1666"/>
      <c r="B16" s="1667"/>
      <c r="C16" s="765" t="s">
        <v>56</v>
      </c>
      <c r="D16" s="751">
        <v>200000000</v>
      </c>
      <c r="E16" s="751"/>
      <c r="F16" s="744"/>
      <c r="G16" s="747"/>
      <c r="H16" s="751">
        <v>200000000</v>
      </c>
      <c r="I16" s="751"/>
      <c r="J16" s="747"/>
      <c r="K16" s="753"/>
      <c r="L16" s="763">
        <v>1000000000</v>
      </c>
      <c r="M16" s="756"/>
      <c r="N16" s="756"/>
      <c r="O16" s="782"/>
    </row>
    <row r="17" spans="1:15" ht="14" x14ac:dyDescent="0.15">
      <c r="A17" s="1666"/>
      <c r="B17" s="1667"/>
      <c r="C17" s="765" t="s">
        <v>57</v>
      </c>
      <c r="D17" s="751">
        <v>400000000</v>
      </c>
      <c r="E17" s="751"/>
      <c r="F17" s="744"/>
      <c r="G17" s="747"/>
      <c r="H17" s="751">
        <v>400000000</v>
      </c>
      <c r="I17" s="751"/>
      <c r="J17" s="747"/>
      <c r="K17" s="753"/>
      <c r="L17" s="763">
        <v>2000000000</v>
      </c>
      <c r="M17" s="756"/>
      <c r="N17" s="756"/>
      <c r="O17" s="782"/>
    </row>
    <row r="18" spans="1:15" ht="30" customHeight="1" x14ac:dyDescent="0.15">
      <c r="A18" s="1650"/>
      <c r="B18" s="1651"/>
      <c r="C18" s="764" t="s">
        <v>63</v>
      </c>
      <c r="D18" s="751" t="s">
        <v>58</v>
      </c>
      <c r="E18" s="751"/>
      <c r="F18" s="751"/>
      <c r="G18" s="747"/>
      <c r="H18" s="747" t="s">
        <v>58</v>
      </c>
      <c r="I18" s="751"/>
      <c r="J18" s="747"/>
      <c r="K18" s="753"/>
      <c r="L18" s="762">
        <f>'RELACION DE AUTOS'!M8</f>
        <v>104500000</v>
      </c>
      <c r="M18" s="756"/>
      <c r="N18" s="756"/>
      <c r="O18" s="782"/>
    </row>
    <row r="19" spans="1:15" ht="15" x14ac:dyDescent="0.15">
      <c r="A19" s="1650"/>
      <c r="B19" s="1651"/>
      <c r="C19" s="764" t="s">
        <v>64</v>
      </c>
      <c r="D19" s="751" t="s">
        <v>58</v>
      </c>
      <c r="E19" s="751"/>
      <c r="F19" s="751"/>
      <c r="G19" s="747"/>
      <c r="H19" s="747" t="s">
        <v>58</v>
      </c>
      <c r="I19" s="751"/>
      <c r="J19" s="747"/>
      <c r="K19" s="753"/>
      <c r="L19" s="756"/>
      <c r="M19" s="756"/>
      <c r="N19" s="756"/>
      <c r="O19" s="782"/>
    </row>
    <row r="20" spans="1:15" ht="15" x14ac:dyDescent="0.15">
      <c r="A20" s="1650"/>
      <c r="B20" s="1651"/>
      <c r="C20" s="764" t="s">
        <v>65</v>
      </c>
      <c r="D20" s="751" t="s">
        <v>58</v>
      </c>
      <c r="E20" s="751"/>
      <c r="F20" s="751"/>
      <c r="G20" s="747"/>
      <c r="H20" s="747" t="s">
        <v>58</v>
      </c>
      <c r="I20" s="751"/>
      <c r="J20" s="747"/>
      <c r="K20" s="753"/>
      <c r="L20" s="756"/>
      <c r="M20" s="756"/>
      <c r="N20" s="756"/>
      <c r="O20" s="782"/>
    </row>
    <row r="21" spans="1:15" ht="15" x14ac:dyDescent="0.15">
      <c r="A21" s="1650"/>
      <c r="B21" s="1651"/>
      <c r="C21" s="764" t="s">
        <v>66</v>
      </c>
      <c r="D21" s="751" t="s">
        <v>58</v>
      </c>
      <c r="E21" s="751"/>
      <c r="F21" s="751"/>
      <c r="G21" s="747"/>
      <c r="H21" s="747" t="s">
        <v>58</v>
      </c>
      <c r="I21" s="751"/>
      <c r="J21" s="747"/>
      <c r="K21" s="753"/>
      <c r="L21" s="756"/>
      <c r="M21" s="756"/>
      <c r="N21" s="756"/>
      <c r="O21" s="782"/>
    </row>
    <row r="22" spans="1:15" ht="15" x14ac:dyDescent="0.15">
      <c r="A22" s="1650"/>
      <c r="B22" s="1651"/>
      <c r="C22" s="764" t="s">
        <v>67</v>
      </c>
      <c r="D22" s="751" t="s">
        <v>58</v>
      </c>
      <c r="E22" s="751"/>
      <c r="F22" s="751"/>
      <c r="G22" s="747"/>
      <c r="H22" s="747" t="s">
        <v>58</v>
      </c>
      <c r="I22" s="751"/>
      <c r="J22" s="747"/>
      <c r="K22" s="753"/>
      <c r="L22" s="756"/>
      <c r="M22" s="756"/>
      <c r="N22" s="756"/>
      <c r="O22" s="782"/>
    </row>
    <row r="23" spans="1:15" ht="15" x14ac:dyDescent="0.15">
      <c r="A23" s="1650"/>
      <c r="B23" s="1651"/>
      <c r="C23" s="764" t="s">
        <v>0</v>
      </c>
      <c r="D23" s="751" t="s">
        <v>59</v>
      </c>
      <c r="E23" s="751"/>
      <c r="F23" s="751"/>
      <c r="G23" s="747"/>
      <c r="H23" s="747" t="s">
        <v>59</v>
      </c>
      <c r="I23" s="751"/>
      <c r="J23" s="747"/>
      <c r="K23" s="753"/>
      <c r="L23" s="756"/>
      <c r="M23" s="756"/>
      <c r="N23" s="756"/>
      <c r="O23" s="782"/>
    </row>
    <row r="24" spans="1:15" ht="30" x14ac:dyDescent="0.15">
      <c r="A24" s="1650"/>
      <c r="B24" s="1651"/>
      <c r="C24" s="764" t="s">
        <v>2090</v>
      </c>
      <c r="D24" s="751">
        <v>480000</v>
      </c>
      <c r="E24" s="751"/>
      <c r="F24" s="751"/>
      <c r="G24" s="747"/>
      <c r="H24" s="747">
        <f>SUM(20000*60)</f>
        <v>1200000</v>
      </c>
      <c r="I24" s="751"/>
      <c r="J24" s="747"/>
      <c r="K24" s="753"/>
      <c r="L24" s="756"/>
      <c r="M24" s="756"/>
      <c r="N24" s="756"/>
      <c r="O24" s="782"/>
    </row>
    <row r="25" spans="1:15" ht="30" x14ac:dyDescent="0.15">
      <c r="A25" s="1650"/>
      <c r="B25" s="1651"/>
      <c r="C25" s="764" t="s">
        <v>2091</v>
      </c>
      <c r="D25" s="751">
        <v>480000</v>
      </c>
      <c r="E25" s="751"/>
      <c r="F25" s="751"/>
      <c r="G25" s="747"/>
      <c r="H25" s="747">
        <f>SUM(20000*60)</f>
        <v>1200000</v>
      </c>
      <c r="I25" s="751"/>
      <c r="J25" s="747"/>
      <c r="K25" s="753"/>
      <c r="L25" s="756"/>
      <c r="M25" s="756"/>
      <c r="N25" s="756"/>
      <c r="O25" s="782"/>
    </row>
    <row r="26" spans="1:15" ht="15" x14ac:dyDescent="0.15">
      <c r="A26" s="1650"/>
      <c r="B26" s="1651"/>
      <c r="C26" s="764" t="s">
        <v>68</v>
      </c>
      <c r="D26" s="751" t="s">
        <v>59</v>
      </c>
      <c r="E26" s="751"/>
      <c r="F26" s="751"/>
      <c r="G26" s="747"/>
      <c r="H26" s="747" t="s">
        <v>59</v>
      </c>
      <c r="I26" s="751"/>
      <c r="J26" s="747"/>
      <c r="K26" s="753"/>
      <c r="L26" s="756"/>
      <c r="M26" s="756"/>
      <c r="N26" s="756"/>
      <c r="O26" s="782"/>
    </row>
    <row r="27" spans="1:15" ht="15" x14ac:dyDescent="0.15">
      <c r="A27" s="1650"/>
      <c r="B27" s="1651"/>
      <c r="C27" s="764" t="s">
        <v>69</v>
      </c>
      <c r="D27" s="751" t="s">
        <v>59</v>
      </c>
      <c r="E27" s="751"/>
      <c r="F27" s="751"/>
      <c r="G27" s="747"/>
      <c r="H27" s="747" t="s">
        <v>59</v>
      </c>
      <c r="I27" s="751"/>
      <c r="J27" s="747"/>
      <c r="K27" s="753"/>
      <c r="L27" s="756"/>
      <c r="M27" s="756"/>
      <c r="N27" s="756"/>
      <c r="O27" s="782"/>
    </row>
    <row r="28" spans="1:15" ht="15" x14ac:dyDescent="0.15">
      <c r="A28" s="1668"/>
      <c r="B28" s="1669"/>
      <c r="C28" s="764" t="s">
        <v>172</v>
      </c>
      <c r="D28" s="751" t="s">
        <v>59</v>
      </c>
      <c r="E28" s="751"/>
      <c r="F28" s="751"/>
      <c r="G28" s="747"/>
      <c r="H28" s="747" t="s">
        <v>1</v>
      </c>
      <c r="I28" s="751"/>
      <c r="J28" s="747"/>
      <c r="K28" s="753"/>
      <c r="L28" s="756"/>
      <c r="M28" s="756"/>
      <c r="N28" s="756"/>
      <c r="O28" s="782"/>
    </row>
    <row r="29" spans="1:15" ht="23.5" customHeight="1" x14ac:dyDescent="0.15">
      <c r="A29" s="783"/>
      <c r="B29" s="752"/>
      <c r="C29" s="751"/>
      <c r="D29" s="751" t="s">
        <v>60</v>
      </c>
      <c r="E29" s="751"/>
      <c r="F29" s="751"/>
      <c r="G29" s="751"/>
      <c r="H29" s="751" t="s">
        <v>60</v>
      </c>
      <c r="I29" s="751"/>
      <c r="J29" s="751"/>
      <c r="K29" s="754"/>
      <c r="L29" s="757"/>
      <c r="M29" s="758"/>
      <c r="N29" s="757"/>
      <c r="O29" s="784"/>
    </row>
    <row r="30" spans="1:15" ht="14" x14ac:dyDescent="0.15">
      <c r="A30" s="1676"/>
      <c r="B30" s="1677"/>
      <c r="C30" s="1678"/>
      <c r="D30" s="1678"/>
      <c r="E30" s="1678"/>
      <c r="F30" s="1678"/>
      <c r="G30" s="1678"/>
      <c r="H30" s="1678"/>
      <c r="I30" s="1678"/>
      <c r="J30" s="1678"/>
      <c r="K30" s="1678"/>
      <c r="L30" s="1679"/>
      <c r="M30" s="760" t="s">
        <v>77</v>
      </c>
      <c r="N30" s="752"/>
      <c r="O30" s="785">
        <f>SUM(O20:O29)</f>
        <v>0</v>
      </c>
    </row>
    <row r="31" spans="1:15" ht="14" x14ac:dyDescent="0.15">
      <c r="A31" s="1680"/>
      <c r="B31" s="1678"/>
      <c r="C31" s="1678"/>
      <c r="D31" s="1678"/>
      <c r="E31" s="1678"/>
      <c r="F31" s="1678"/>
      <c r="G31" s="1678"/>
      <c r="H31" s="1678"/>
      <c r="I31" s="1678"/>
      <c r="J31" s="1678"/>
      <c r="K31" s="1678"/>
      <c r="L31" s="1678"/>
      <c r="M31" s="761" t="s">
        <v>75</v>
      </c>
      <c r="N31" s="751"/>
      <c r="O31" s="750">
        <f>+O30*0.19</f>
        <v>0</v>
      </c>
    </row>
    <row r="32" spans="1:15" ht="14" x14ac:dyDescent="0.15">
      <c r="A32" s="1680"/>
      <c r="B32" s="1678"/>
      <c r="C32" s="1678"/>
      <c r="D32" s="1678"/>
      <c r="E32" s="1678"/>
      <c r="F32" s="1678"/>
      <c r="G32" s="1678"/>
      <c r="H32" s="1678"/>
      <c r="I32" s="1678"/>
      <c r="J32" s="1678"/>
      <c r="K32" s="1678"/>
      <c r="L32" s="1678"/>
      <c r="M32" s="761" t="s">
        <v>76</v>
      </c>
      <c r="N32" s="751" t="s">
        <v>825</v>
      </c>
      <c r="O32" s="749">
        <f>SUM(O30:O31)</f>
        <v>0</v>
      </c>
    </row>
    <row r="33" spans="1:15" ht="15.75" customHeight="1" x14ac:dyDescent="0.15">
      <c r="A33" s="1673" t="s">
        <v>129</v>
      </c>
      <c r="B33" s="1674"/>
      <c r="C33" s="1674"/>
      <c r="D33" s="1674"/>
      <c r="E33" s="1674"/>
      <c r="F33" s="1674"/>
      <c r="G33" s="1674"/>
      <c r="H33" s="1674"/>
      <c r="I33" s="1674"/>
      <c r="J33" s="1674"/>
      <c r="K33" s="1674"/>
      <c r="L33" s="1674"/>
      <c r="M33" s="1674"/>
      <c r="N33" s="1674"/>
      <c r="O33" s="1675"/>
    </row>
    <row r="34" spans="1:15" ht="51" customHeight="1" x14ac:dyDescent="0.15">
      <c r="A34" s="770">
        <v>1</v>
      </c>
      <c r="B34" s="769" t="s">
        <v>2511</v>
      </c>
      <c r="C34" s="1632" t="s">
        <v>2512</v>
      </c>
      <c r="D34" s="1632"/>
      <c r="E34" s="1632"/>
      <c r="F34" s="1632"/>
      <c r="G34" s="1632"/>
      <c r="H34" s="1632"/>
      <c r="I34" s="1632"/>
      <c r="J34" s="1632"/>
      <c r="K34" s="1632"/>
      <c r="L34" s="1632"/>
      <c r="M34" s="1632"/>
      <c r="N34" s="1632"/>
      <c r="O34" s="1633"/>
    </row>
    <row r="35" spans="1:15" ht="51" customHeight="1" x14ac:dyDescent="0.15">
      <c r="A35" s="770">
        <v>2</v>
      </c>
      <c r="B35" s="769" t="s">
        <v>2514</v>
      </c>
      <c r="C35" s="1632" t="s">
        <v>2513</v>
      </c>
      <c r="D35" s="1632"/>
      <c r="E35" s="1632"/>
      <c r="F35" s="1632"/>
      <c r="G35" s="1632"/>
      <c r="H35" s="1632"/>
      <c r="I35" s="1632"/>
      <c r="J35" s="1632"/>
      <c r="K35" s="1632"/>
      <c r="L35" s="1632"/>
      <c r="M35" s="1632"/>
      <c r="N35" s="1632"/>
      <c r="O35" s="1633"/>
    </row>
    <row r="36" spans="1:15" ht="32.25" customHeight="1" x14ac:dyDescent="0.15">
      <c r="A36" s="770">
        <v>3</v>
      </c>
      <c r="B36" s="1639" t="s">
        <v>469</v>
      </c>
      <c r="C36" s="1639"/>
      <c r="D36" s="1639"/>
      <c r="E36" s="1639"/>
      <c r="F36" s="1639"/>
      <c r="G36" s="1639"/>
      <c r="H36" s="1639"/>
      <c r="I36" s="1639"/>
      <c r="J36" s="1639"/>
      <c r="K36" s="1639"/>
      <c r="L36" s="1639"/>
      <c r="M36" s="1639"/>
      <c r="N36" s="1639"/>
      <c r="O36" s="1640"/>
    </row>
    <row r="37" spans="1:15" ht="78" customHeight="1" x14ac:dyDescent="0.15">
      <c r="A37" s="770">
        <v>4</v>
      </c>
      <c r="B37" s="769" t="s">
        <v>2404</v>
      </c>
      <c r="C37" s="1632" t="s">
        <v>2515</v>
      </c>
      <c r="D37" s="1632"/>
      <c r="E37" s="1632"/>
      <c r="F37" s="1632"/>
      <c r="G37" s="1632"/>
      <c r="H37" s="1632"/>
      <c r="I37" s="1632"/>
      <c r="J37" s="1632"/>
      <c r="K37" s="1632"/>
      <c r="L37" s="1632"/>
      <c r="M37" s="1632"/>
      <c r="N37" s="1632"/>
      <c r="O37" s="1633"/>
    </row>
    <row r="38" spans="1:15" ht="51" customHeight="1" x14ac:dyDescent="0.15">
      <c r="A38" s="770">
        <v>5</v>
      </c>
      <c r="B38" s="769" t="s">
        <v>2195</v>
      </c>
      <c r="C38" s="1632" t="s">
        <v>2516</v>
      </c>
      <c r="D38" s="1632"/>
      <c r="E38" s="1632"/>
      <c r="F38" s="1632"/>
      <c r="G38" s="1632"/>
      <c r="H38" s="1632"/>
      <c r="I38" s="1632"/>
      <c r="J38" s="1632"/>
      <c r="K38" s="1632"/>
      <c r="L38" s="1632"/>
      <c r="M38" s="1632"/>
      <c r="N38" s="1632"/>
      <c r="O38" s="1633"/>
    </row>
    <row r="39" spans="1:15" ht="22.5" customHeight="1" x14ac:dyDescent="0.15">
      <c r="A39" s="770">
        <v>6</v>
      </c>
      <c r="B39" s="1639" t="s">
        <v>2027</v>
      </c>
      <c r="C39" s="1639"/>
      <c r="D39" s="1639"/>
      <c r="E39" s="1639"/>
      <c r="F39" s="1639"/>
      <c r="G39" s="1639"/>
      <c r="H39" s="1639"/>
      <c r="I39" s="1639"/>
      <c r="J39" s="1639"/>
      <c r="K39" s="1639"/>
      <c r="L39" s="1639"/>
      <c r="M39" s="1639"/>
      <c r="N39" s="1639"/>
      <c r="O39" s="1640"/>
    </row>
    <row r="40" spans="1:15" ht="89.25" customHeight="1" x14ac:dyDescent="0.15">
      <c r="A40" s="770">
        <v>7</v>
      </c>
      <c r="B40" s="769" t="s">
        <v>2443</v>
      </c>
      <c r="C40" s="1632" t="s">
        <v>2201</v>
      </c>
      <c r="D40" s="1632"/>
      <c r="E40" s="1632"/>
      <c r="F40" s="1632"/>
      <c r="G40" s="1632"/>
      <c r="H40" s="1632"/>
      <c r="I40" s="1632"/>
      <c r="J40" s="1632"/>
      <c r="K40" s="1632"/>
      <c r="L40" s="1632"/>
      <c r="M40" s="1632"/>
      <c r="N40" s="1632"/>
      <c r="O40" s="1633"/>
    </row>
    <row r="41" spans="1:15" ht="67.5" customHeight="1" x14ac:dyDescent="0.15">
      <c r="A41" s="770">
        <v>8</v>
      </c>
      <c r="B41" s="769" t="s">
        <v>2444</v>
      </c>
      <c r="C41" s="1632" t="s">
        <v>2203</v>
      </c>
      <c r="D41" s="1632"/>
      <c r="E41" s="1632"/>
      <c r="F41" s="1632"/>
      <c r="G41" s="1632"/>
      <c r="H41" s="1632"/>
      <c r="I41" s="1632"/>
      <c r="J41" s="1632"/>
      <c r="K41" s="1632"/>
      <c r="L41" s="1632"/>
      <c r="M41" s="1632"/>
      <c r="N41" s="1632"/>
      <c r="O41" s="1633"/>
    </row>
    <row r="42" spans="1:15" ht="51" customHeight="1" x14ac:dyDescent="0.15">
      <c r="A42" s="770">
        <v>9</v>
      </c>
      <c r="B42" s="769" t="s">
        <v>2517</v>
      </c>
      <c r="C42" s="1632" t="s">
        <v>2405</v>
      </c>
      <c r="D42" s="1632"/>
      <c r="E42" s="1632"/>
      <c r="F42" s="1632"/>
      <c r="G42" s="1632"/>
      <c r="H42" s="1632"/>
      <c r="I42" s="1632"/>
      <c r="J42" s="1632"/>
      <c r="K42" s="1632"/>
      <c r="L42" s="1632"/>
      <c r="M42" s="1632"/>
      <c r="N42" s="1632"/>
      <c r="O42" s="1633"/>
    </row>
    <row r="43" spans="1:15" ht="75.75" customHeight="1" x14ac:dyDescent="0.15">
      <c r="A43" s="770">
        <v>10</v>
      </c>
      <c r="B43" s="769" t="s">
        <v>2206</v>
      </c>
      <c r="C43" s="1632" t="s">
        <v>2343</v>
      </c>
      <c r="D43" s="1632"/>
      <c r="E43" s="1632"/>
      <c r="F43" s="1632"/>
      <c r="G43" s="1632"/>
      <c r="H43" s="1632"/>
      <c r="I43" s="1632"/>
      <c r="J43" s="1632"/>
      <c r="K43" s="1632"/>
      <c r="L43" s="1632"/>
      <c r="M43" s="1632"/>
      <c r="N43" s="1632"/>
      <c r="O43" s="1633"/>
    </row>
    <row r="44" spans="1:15" ht="51" customHeight="1" x14ac:dyDescent="0.15">
      <c r="A44" s="770">
        <v>11</v>
      </c>
      <c r="B44" s="769" t="s">
        <v>2344</v>
      </c>
      <c r="C44" s="1632" t="s">
        <v>2446</v>
      </c>
      <c r="D44" s="1632"/>
      <c r="E44" s="1632"/>
      <c r="F44" s="1632"/>
      <c r="G44" s="1632"/>
      <c r="H44" s="1632"/>
      <c r="I44" s="1632"/>
      <c r="J44" s="1632"/>
      <c r="K44" s="1632"/>
      <c r="L44" s="1632"/>
      <c r="M44" s="1632"/>
      <c r="N44" s="1632"/>
      <c r="O44" s="1633"/>
    </row>
    <row r="45" spans="1:15" ht="114.75" customHeight="1" x14ac:dyDescent="0.15">
      <c r="A45" s="770">
        <v>12</v>
      </c>
      <c r="B45" s="769" t="s">
        <v>2227</v>
      </c>
      <c r="C45" s="1632" t="s">
        <v>2228</v>
      </c>
      <c r="D45" s="1632"/>
      <c r="E45" s="1632"/>
      <c r="F45" s="1632"/>
      <c r="G45" s="1632"/>
      <c r="H45" s="1632"/>
      <c r="I45" s="1632"/>
      <c r="J45" s="1632"/>
      <c r="K45" s="1632"/>
      <c r="L45" s="1632"/>
      <c r="M45" s="1632"/>
      <c r="N45" s="1632"/>
      <c r="O45" s="1633"/>
    </row>
    <row r="46" spans="1:15" ht="62.25" customHeight="1" x14ac:dyDescent="0.15">
      <c r="A46" s="770">
        <v>13</v>
      </c>
      <c r="B46" s="769" t="s">
        <v>2351</v>
      </c>
      <c r="C46" s="1632" t="s">
        <v>2518</v>
      </c>
      <c r="D46" s="1632"/>
      <c r="E46" s="1632"/>
      <c r="F46" s="1632"/>
      <c r="G46" s="1632"/>
      <c r="H46" s="1632"/>
      <c r="I46" s="1632"/>
      <c r="J46" s="1632"/>
      <c r="K46" s="1632"/>
      <c r="L46" s="1632"/>
      <c r="M46" s="1632"/>
      <c r="N46" s="1632"/>
      <c r="O46" s="1633"/>
    </row>
    <row r="47" spans="1:15" ht="59.25" customHeight="1" x14ac:dyDescent="0.15">
      <c r="A47" s="770">
        <v>14</v>
      </c>
      <c r="B47" s="769" t="s">
        <v>2520</v>
      </c>
      <c r="C47" s="1632" t="s">
        <v>2519</v>
      </c>
      <c r="D47" s="1632"/>
      <c r="E47" s="1632"/>
      <c r="F47" s="1632"/>
      <c r="G47" s="1632"/>
      <c r="H47" s="1632"/>
      <c r="I47" s="1632"/>
      <c r="J47" s="1632"/>
      <c r="K47" s="1632"/>
      <c r="L47" s="1632"/>
      <c r="M47" s="1632"/>
      <c r="N47" s="1632"/>
      <c r="O47" s="1633"/>
    </row>
    <row r="48" spans="1:15" ht="70.5" customHeight="1" x14ac:dyDescent="0.15">
      <c r="A48" s="770">
        <v>15</v>
      </c>
      <c r="B48" s="769" t="s">
        <v>2253</v>
      </c>
      <c r="C48" s="1632" t="s">
        <v>2254</v>
      </c>
      <c r="D48" s="1632"/>
      <c r="E48" s="1632"/>
      <c r="F48" s="1632"/>
      <c r="G48" s="1632"/>
      <c r="H48" s="1632"/>
      <c r="I48" s="1632"/>
      <c r="J48" s="1632"/>
      <c r="K48" s="1632"/>
      <c r="L48" s="1632"/>
      <c r="M48" s="1632"/>
      <c r="N48" s="1632"/>
      <c r="O48" s="1633"/>
    </row>
    <row r="49" spans="1:15" ht="72.75" customHeight="1" x14ac:dyDescent="0.15">
      <c r="A49" s="770">
        <v>16</v>
      </c>
      <c r="B49" s="769" t="s">
        <v>2263</v>
      </c>
      <c r="C49" s="1632" t="s">
        <v>2264</v>
      </c>
      <c r="D49" s="1632"/>
      <c r="E49" s="1632"/>
      <c r="F49" s="1632"/>
      <c r="G49" s="1632"/>
      <c r="H49" s="1632"/>
      <c r="I49" s="1632"/>
      <c r="J49" s="1632"/>
      <c r="K49" s="1632"/>
      <c r="L49" s="1632"/>
      <c r="M49" s="1632"/>
      <c r="N49" s="1632"/>
      <c r="O49" s="1633"/>
    </row>
    <row r="50" spans="1:15" ht="33" customHeight="1" x14ac:dyDescent="0.15">
      <c r="A50" s="770">
        <v>17</v>
      </c>
      <c r="B50" s="769" t="s">
        <v>2288</v>
      </c>
      <c r="C50" s="1632" t="s">
        <v>2521</v>
      </c>
      <c r="D50" s="1632"/>
      <c r="E50" s="1632"/>
      <c r="F50" s="1632"/>
      <c r="G50" s="1632"/>
      <c r="H50" s="1632"/>
      <c r="I50" s="1632"/>
      <c r="J50" s="1632"/>
      <c r="K50" s="1632"/>
      <c r="L50" s="1632"/>
      <c r="M50" s="1632"/>
      <c r="N50" s="1632"/>
      <c r="O50" s="1633"/>
    </row>
    <row r="51" spans="1:15" ht="51" customHeight="1" x14ac:dyDescent="0.15">
      <c r="A51" s="770">
        <v>18</v>
      </c>
      <c r="B51" s="769" t="s">
        <v>2355</v>
      </c>
      <c r="C51" s="1632" t="s">
        <v>2522</v>
      </c>
      <c r="D51" s="1632"/>
      <c r="E51" s="1632"/>
      <c r="F51" s="1632"/>
      <c r="G51" s="1632"/>
      <c r="H51" s="1632"/>
      <c r="I51" s="1632"/>
      <c r="J51" s="1632"/>
      <c r="K51" s="1632"/>
      <c r="L51" s="1632"/>
      <c r="M51" s="1632"/>
      <c r="N51" s="1632"/>
      <c r="O51" s="1633"/>
    </row>
    <row r="52" spans="1:15" ht="81" customHeight="1" x14ac:dyDescent="0.15">
      <c r="A52" s="770">
        <v>19</v>
      </c>
      <c r="B52" s="769" t="s">
        <v>2524</v>
      </c>
      <c r="C52" s="1632" t="s">
        <v>2523</v>
      </c>
      <c r="D52" s="1632"/>
      <c r="E52" s="1632"/>
      <c r="F52" s="1632"/>
      <c r="G52" s="1632"/>
      <c r="H52" s="1632"/>
      <c r="I52" s="1632"/>
      <c r="J52" s="1632"/>
      <c r="K52" s="1632"/>
      <c r="L52" s="1632"/>
      <c r="M52" s="1632"/>
      <c r="N52" s="1632"/>
      <c r="O52" s="1633"/>
    </row>
    <row r="53" spans="1:15" ht="23.25" customHeight="1" x14ac:dyDescent="0.15">
      <c r="A53" s="770">
        <v>20</v>
      </c>
      <c r="B53" s="1639" t="s">
        <v>174</v>
      </c>
      <c r="C53" s="1639"/>
      <c r="D53" s="1639"/>
      <c r="E53" s="1639"/>
      <c r="F53" s="1639"/>
      <c r="G53" s="1639"/>
      <c r="H53" s="1639"/>
      <c r="I53" s="1639"/>
      <c r="J53" s="1639"/>
      <c r="K53" s="1639"/>
      <c r="L53" s="1639"/>
      <c r="M53" s="1639"/>
      <c r="N53" s="1639"/>
      <c r="O53" s="1640"/>
    </row>
    <row r="54" spans="1:15" ht="45.75" customHeight="1" x14ac:dyDescent="0.15">
      <c r="A54" s="770">
        <v>21</v>
      </c>
      <c r="B54" s="769" t="s">
        <v>2526</v>
      </c>
      <c r="C54" s="1632" t="s">
        <v>2525</v>
      </c>
      <c r="D54" s="1632"/>
      <c r="E54" s="1632"/>
      <c r="F54" s="1632"/>
      <c r="G54" s="1632"/>
      <c r="H54" s="1632"/>
      <c r="I54" s="1632"/>
      <c r="J54" s="1632"/>
      <c r="K54" s="1632"/>
      <c r="L54" s="1632"/>
      <c r="M54" s="1632"/>
      <c r="N54" s="1632"/>
      <c r="O54" s="1633"/>
    </row>
    <row r="55" spans="1:15" ht="59.25" customHeight="1" x14ac:dyDescent="0.15">
      <c r="A55" s="770">
        <v>22</v>
      </c>
      <c r="B55" s="769" t="s">
        <v>2528</v>
      </c>
      <c r="C55" s="1632" t="s">
        <v>2527</v>
      </c>
      <c r="D55" s="1632"/>
      <c r="E55" s="1632"/>
      <c r="F55" s="1632"/>
      <c r="G55" s="1632"/>
      <c r="H55" s="1632"/>
      <c r="I55" s="1632"/>
      <c r="J55" s="1632"/>
      <c r="K55" s="1632"/>
      <c r="L55" s="1632"/>
      <c r="M55" s="1632"/>
      <c r="N55" s="1632"/>
      <c r="O55" s="1633"/>
    </row>
    <row r="56" spans="1:15" ht="96.75" customHeight="1" x14ac:dyDescent="0.15">
      <c r="A56" s="770">
        <v>23</v>
      </c>
      <c r="B56" s="769" t="s">
        <v>2530</v>
      </c>
      <c r="C56" s="1632" t="s">
        <v>2529</v>
      </c>
      <c r="D56" s="1632"/>
      <c r="E56" s="1632"/>
      <c r="F56" s="1632"/>
      <c r="G56" s="1632"/>
      <c r="H56" s="1632"/>
      <c r="I56" s="1632"/>
      <c r="J56" s="1632"/>
      <c r="K56" s="1632"/>
      <c r="L56" s="1632"/>
      <c r="M56" s="1632"/>
      <c r="N56" s="1632"/>
      <c r="O56" s="1633"/>
    </row>
    <row r="57" spans="1:15" ht="69.75" customHeight="1" x14ac:dyDescent="0.15">
      <c r="A57" s="770">
        <v>24</v>
      </c>
      <c r="B57" s="769" t="s">
        <v>2532</v>
      </c>
      <c r="C57" s="1632" t="s">
        <v>2531</v>
      </c>
      <c r="D57" s="1632"/>
      <c r="E57" s="1632"/>
      <c r="F57" s="1632"/>
      <c r="G57" s="1632"/>
      <c r="H57" s="1632"/>
      <c r="I57" s="1632"/>
      <c r="J57" s="1632"/>
      <c r="K57" s="1632"/>
      <c r="L57" s="1632"/>
      <c r="M57" s="1632"/>
      <c r="N57" s="1632"/>
      <c r="O57" s="1633"/>
    </row>
    <row r="58" spans="1:15" ht="98.25" customHeight="1" x14ac:dyDescent="0.15">
      <c r="A58" s="770">
        <v>25</v>
      </c>
      <c r="B58" s="769" t="s">
        <v>2534</v>
      </c>
      <c r="C58" s="1632" t="s">
        <v>2533</v>
      </c>
      <c r="D58" s="1632"/>
      <c r="E58" s="1632"/>
      <c r="F58" s="1632"/>
      <c r="G58" s="1632"/>
      <c r="H58" s="1632"/>
      <c r="I58" s="1632"/>
      <c r="J58" s="1632"/>
      <c r="K58" s="1632"/>
      <c r="L58" s="1632"/>
      <c r="M58" s="1632"/>
      <c r="N58" s="1632"/>
      <c r="O58" s="1633"/>
    </row>
    <row r="59" spans="1:15" ht="51" customHeight="1" x14ac:dyDescent="0.15">
      <c r="A59" s="770">
        <v>26</v>
      </c>
      <c r="B59" s="769" t="s">
        <v>2536</v>
      </c>
      <c r="C59" s="1632" t="s">
        <v>2535</v>
      </c>
      <c r="D59" s="1632"/>
      <c r="E59" s="1632"/>
      <c r="F59" s="1632"/>
      <c r="G59" s="1632"/>
      <c r="H59" s="1632"/>
      <c r="I59" s="1632"/>
      <c r="J59" s="1632"/>
      <c r="K59" s="1632"/>
      <c r="L59" s="1632"/>
      <c r="M59" s="1632"/>
      <c r="N59" s="1632"/>
      <c r="O59" s="1633"/>
    </row>
    <row r="60" spans="1:15" ht="69" customHeight="1" x14ac:dyDescent="0.15">
      <c r="A60" s="770">
        <v>27</v>
      </c>
      <c r="B60" s="769" t="s">
        <v>2538</v>
      </c>
      <c r="C60" s="1632" t="s">
        <v>2537</v>
      </c>
      <c r="D60" s="1632"/>
      <c r="E60" s="1632"/>
      <c r="F60" s="1632"/>
      <c r="G60" s="1632"/>
      <c r="H60" s="1632"/>
      <c r="I60" s="1632"/>
      <c r="J60" s="1632"/>
      <c r="K60" s="1632"/>
      <c r="L60" s="1632"/>
      <c r="M60" s="1632"/>
      <c r="N60" s="1632"/>
      <c r="O60" s="1633"/>
    </row>
    <row r="61" spans="1:15" ht="33.75" customHeight="1" x14ac:dyDescent="0.15">
      <c r="A61" s="770">
        <v>28</v>
      </c>
      <c r="B61" s="769" t="s">
        <v>2539</v>
      </c>
      <c r="C61" s="1632" t="s">
        <v>2540</v>
      </c>
      <c r="D61" s="1632"/>
      <c r="E61" s="1632"/>
      <c r="F61" s="1632"/>
      <c r="G61" s="1632"/>
      <c r="H61" s="1632"/>
      <c r="I61" s="1632"/>
      <c r="J61" s="1632"/>
      <c r="K61" s="1632"/>
      <c r="L61" s="1632"/>
      <c r="M61" s="1632"/>
      <c r="N61" s="1632"/>
      <c r="O61" s="1633"/>
    </row>
    <row r="62" spans="1:15" ht="42.75" customHeight="1" x14ac:dyDescent="0.15">
      <c r="A62" s="770">
        <v>29</v>
      </c>
      <c r="B62" s="769" t="s">
        <v>2542</v>
      </c>
      <c r="C62" s="1632" t="s">
        <v>2541</v>
      </c>
      <c r="D62" s="1632"/>
      <c r="E62" s="1632"/>
      <c r="F62" s="1632"/>
      <c r="G62" s="1632"/>
      <c r="H62" s="1632"/>
      <c r="I62" s="1632"/>
      <c r="J62" s="1632"/>
      <c r="K62" s="1632"/>
      <c r="L62" s="1632"/>
      <c r="M62" s="1632"/>
      <c r="N62" s="1632"/>
      <c r="O62" s="1633"/>
    </row>
    <row r="63" spans="1:15" ht="51" customHeight="1" x14ac:dyDescent="0.15">
      <c r="A63" s="770">
        <v>30</v>
      </c>
      <c r="B63" s="769" t="s">
        <v>2544</v>
      </c>
      <c r="C63" s="1632" t="s">
        <v>2543</v>
      </c>
      <c r="D63" s="1632"/>
      <c r="E63" s="1632"/>
      <c r="F63" s="1632"/>
      <c r="G63" s="1632"/>
      <c r="H63" s="1632"/>
      <c r="I63" s="1632"/>
      <c r="J63" s="1632"/>
      <c r="K63" s="1632"/>
      <c r="L63" s="1632"/>
      <c r="M63" s="1632"/>
      <c r="N63" s="1632"/>
      <c r="O63" s="1633"/>
    </row>
    <row r="64" spans="1:15" ht="51" customHeight="1" x14ac:dyDescent="0.15">
      <c r="A64" s="770">
        <v>31</v>
      </c>
      <c r="B64" s="769" t="s">
        <v>2546</v>
      </c>
      <c r="C64" s="1632" t="s">
        <v>2545</v>
      </c>
      <c r="D64" s="1632"/>
      <c r="E64" s="1632"/>
      <c r="F64" s="1632"/>
      <c r="G64" s="1632"/>
      <c r="H64" s="1632"/>
      <c r="I64" s="1632"/>
      <c r="J64" s="1632"/>
      <c r="K64" s="1632"/>
      <c r="L64" s="1632"/>
      <c r="M64" s="1632"/>
      <c r="N64" s="1632"/>
      <c r="O64" s="1633"/>
    </row>
    <row r="65" spans="1:17" ht="51" customHeight="1" x14ac:dyDescent="0.15">
      <c r="A65" s="770">
        <v>32</v>
      </c>
      <c r="B65" s="769" t="s">
        <v>2550</v>
      </c>
      <c r="C65" s="1632" t="s">
        <v>2547</v>
      </c>
      <c r="D65" s="1632"/>
      <c r="E65" s="1632"/>
      <c r="F65" s="1632"/>
      <c r="G65" s="1632"/>
      <c r="H65" s="1632"/>
      <c r="I65" s="1632"/>
      <c r="J65" s="1632"/>
      <c r="K65" s="1632"/>
      <c r="L65" s="1632"/>
      <c r="M65" s="1632"/>
      <c r="N65" s="1632"/>
      <c r="O65" s="1633"/>
    </row>
    <row r="66" spans="1:17" ht="51" customHeight="1" x14ac:dyDescent="0.15">
      <c r="A66" s="770">
        <v>33</v>
      </c>
      <c r="B66" s="769" t="s">
        <v>2551</v>
      </c>
      <c r="C66" s="1632" t="s">
        <v>2548</v>
      </c>
      <c r="D66" s="1632"/>
      <c r="E66" s="1632"/>
      <c r="F66" s="1632"/>
      <c r="G66" s="1632"/>
      <c r="H66" s="1632"/>
      <c r="I66" s="1632"/>
      <c r="J66" s="1632"/>
      <c r="K66" s="1632"/>
      <c r="L66" s="1632"/>
      <c r="M66" s="1632"/>
      <c r="N66" s="1632"/>
      <c r="O66" s="1633"/>
    </row>
    <row r="67" spans="1:17" ht="51" customHeight="1" x14ac:dyDescent="0.15">
      <c r="A67" s="770">
        <v>34</v>
      </c>
      <c r="B67" s="769" t="s">
        <v>2552</v>
      </c>
      <c r="C67" s="1632" t="s">
        <v>2549</v>
      </c>
      <c r="D67" s="1632"/>
      <c r="E67" s="1632"/>
      <c r="F67" s="1632"/>
      <c r="G67" s="1632"/>
      <c r="H67" s="1632"/>
      <c r="I67" s="1632"/>
      <c r="J67" s="1632"/>
      <c r="K67" s="1632"/>
      <c r="L67" s="1632"/>
      <c r="M67" s="1632"/>
      <c r="N67" s="1632"/>
      <c r="O67" s="1633"/>
    </row>
    <row r="68" spans="1:17" ht="69.75" customHeight="1" x14ac:dyDescent="0.15">
      <c r="A68" s="770">
        <v>35</v>
      </c>
      <c r="B68" s="769" t="s">
        <v>2554</v>
      </c>
      <c r="C68" s="1632" t="s">
        <v>2553</v>
      </c>
      <c r="D68" s="1632"/>
      <c r="E68" s="1632"/>
      <c r="F68" s="1632"/>
      <c r="G68" s="1632"/>
      <c r="H68" s="1632"/>
      <c r="I68" s="1632"/>
      <c r="J68" s="1632"/>
      <c r="K68" s="1632"/>
      <c r="L68" s="1632"/>
      <c r="M68" s="1632"/>
      <c r="N68" s="1632"/>
      <c r="O68" s="1633"/>
    </row>
    <row r="69" spans="1:17" ht="66.75" customHeight="1" x14ac:dyDescent="0.15">
      <c r="A69" s="770">
        <v>36</v>
      </c>
      <c r="B69" s="769" t="s">
        <v>2556</v>
      </c>
      <c r="C69" s="1632" t="s">
        <v>2555</v>
      </c>
      <c r="D69" s="1632"/>
      <c r="E69" s="1632"/>
      <c r="F69" s="1632"/>
      <c r="G69" s="1632"/>
      <c r="H69" s="1632"/>
      <c r="I69" s="1632"/>
      <c r="J69" s="1632"/>
      <c r="K69" s="1632"/>
      <c r="L69" s="1632"/>
      <c r="M69" s="1632"/>
      <c r="N69" s="1632"/>
      <c r="O69" s="1633"/>
    </row>
    <row r="70" spans="1:17" ht="51" customHeight="1" x14ac:dyDescent="0.15">
      <c r="A70" s="770">
        <v>37</v>
      </c>
      <c r="B70" s="769" t="s">
        <v>2558</v>
      </c>
      <c r="C70" s="1632" t="s">
        <v>2557</v>
      </c>
      <c r="D70" s="1632"/>
      <c r="E70" s="1632"/>
      <c r="F70" s="1632"/>
      <c r="G70" s="1632"/>
      <c r="H70" s="1632"/>
      <c r="I70" s="1632"/>
      <c r="J70" s="1632"/>
      <c r="K70" s="1632"/>
      <c r="L70" s="1632"/>
      <c r="M70" s="1632"/>
      <c r="N70" s="1632"/>
      <c r="O70" s="1633"/>
    </row>
    <row r="71" spans="1:17" ht="51" customHeight="1" x14ac:dyDescent="0.15">
      <c r="A71" s="770">
        <v>38</v>
      </c>
      <c r="B71" s="766" t="s">
        <v>2559</v>
      </c>
      <c r="C71" s="1632" t="s">
        <v>2560</v>
      </c>
      <c r="D71" s="1632"/>
      <c r="E71" s="1632"/>
      <c r="F71" s="1632"/>
      <c r="G71" s="1632"/>
      <c r="H71" s="1632"/>
      <c r="I71" s="1632"/>
      <c r="J71" s="1632"/>
      <c r="K71" s="1632"/>
      <c r="L71" s="1632"/>
      <c r="M71" s="1632"/>
      <c r="N71" s="1632"/>
      <c r="O71" s="1633"/>
    </row>
    <row r="72" spans="1:17" ht="22.5" customHeight="1" x14ac:dyDescent="0.15">
      <c r="A72" s="786">
        <v>39</v>
      </c>
      <c r="B72" s="1639" t="s">
        <v>2110</v>
      </c>
      <c r="C72" s="1639"/>
      <c r="D72" s="1639"/>
      <c r="E72" s="1639"/>
      <c r="F72" s="1639"/>
      <c r="G72" s="1639"/>
      <c r="H72" s="1639"/>
      <c r="I72" s="1639"/>
      <c r="J72" s="1639"/>
      <c r="K72" s="1639"/>
      <c r="L72" s="1639"/>
      <c r="M72" s="1639"/>
      <c r="N72" s="1639"/>
      <c r="O72" s="1640"/>
    </row>
    <row r="73" spans="1:17" ht="69.75" customHeight="1" x14ac:dyDescent="0.15">
      <c r="A73" s="770">
        <v>40</v>
      </c>
      <c r="B73" s="769" t="s">
        <v>2561</v>
      </c>
      <c r="C73" s="1632" t="s">
        <v>2163</v>
      </c>
      <c r="D73" s="1632"/>
      <c r="E73" s="1632"/>
      <c r="F73" s="1632"/>
      <c r="G73" s="1632"/>
      <c r="H73" s="1632"/>
      <c r="I73" s="1632"/>
      <c r="J73" s="1632"/>
      <c r="K73" s="1632"/>
      <c r="L73" s="1632"/>
      <c r="M73" s="1632"/>
      <c r="N73" s="1632"/>
      <c r="O73" s="1633"/>
    </row>
    <row r="74" spans="1:17" ht="27.75" customHeight="1" x14ac:dyDescent="0.15">
      <c r="A74" s="770">
        <v>41</v>
      </c>
      <c r="B74" s="1639" t="s">
        <v>177</v>
      </c>
      <c r="C74" s="1639"/>
      <c r="D74" s="1639"/>
      <c r="E74" s="1639"/>
      <c r="F74" s="1639"/>
      <c r="G74" s="1639"/>
      <c r="H74" s="1639"/>
      <c r="I74" s="1639"/>
      <c r="J74" s="1639"/>
      <c r="K74" s="1639"/>
      <c r="L74" s="1639"/>
      <c r="M74" s="1639"/>
      <c r="N74" s="1639"/>
      <c r="O74" s="1640"/>
    </row>
    <row r="75" spans="1:17" ht="33" customHeight="1" thickBot="1" x14ac:dyDescent="0.2">
      <c r="A75" s="773">
        <v>42</v>
      </c>
      <c r="B75" s="1693" t="s">
        <v>150</v>
      </c>
      <c r="C75" s="1693"/>
      <c r="D75" s="1693"/>
      <c r="E75" s="1693"/>
      <c r="F75" s="1693"/>
      <c r="G75" s="1693"/>
      <c r="H75" s="1693"/>
      <c r="I75" s="1693"/>
      <c r="J75" s="1693"/>
      <c r="K75" s="1693"/>
      <c r="L75" s="1693"/>
      <c r="M75" s="1693"/>
      <c r="N75" s="1693"/>
      <c r="O75" s="1694"/>
    </row>
    <row r="76" spans="1:17" customFormat="1" ht="24.75" customHeight="1" thickBot="1" x14ac:dyDescent="0.2">
      <c r="A76" s="1691" t="s">
        <v>148</v>
      </c>
      <c r="B76" s="1692"/>
      <c r="C76" s="1692"/>
      <c r="D76" s="1692"/>
      <c r="E76" s="1692"/>
      <c r="F76" s="1692"/>
      <c r="G76" s="1692"/>
      <c r="H76" s="1692"/>
      <c r="I76" s="1692"/>
      <c r="J76" s="1692"/>
      <c r="K76" s="1692"/>
      <c r="L76" s="1692"/>
      <c r="M76" s="1692"/>
      <c r="N76" s="767" t="s">
        <v>81</v>
      </c>
      <c r="O76" s="768" t="s">
        <v>2093</v>
      </c>
    </row>
    <row r="77" spans="1:17" customFormat="1" ht="189.75" customHeight="1" thickBot="1" x14ac:dyDescent="0.2">
      <c r="A77" s="585">
        <v>1</v>
      </c>
      <c r="B77" s="774" t="s">
        <v>2563</v>
      </c>
      <c r="C77" s="1689" t="s">
        <v>2562</v>
      </c>
      <c r="D77" s="1689"/>
      <c r="E77" s="1689"/>
      <c r="F77" s="1689"/>
      <c r="G77" s="1689"/>
      <c r="H77" s="1689"/>
      <c r="I77" s="1689"/>
      <c r="J77" s="1689"/>
      <c r="K77" s="1689"/>
      <c r="L77" s="1689"/>
      <c r="M77" s="1689"/>
      <c r="N77" s="775"/>
      <c r="O77" s="776"/>
      <c r="P77" s="1631"/>
      <c r="Q77" s="1631"/>
    </row>
    <row r="78" spans="1:17" customFormat="1" ht="48" customHeight="1" thickBot="1" x14ac:dyDescent="0.2">
      <c r="A78" s="777">
        <v>2</v>
      </c>
      <c r="B78" s="778" t="s">
        <v>2568</v>
      </c>
      <c r="C78" s="1690" t="s">
        <v>2564</v>
      </c>
      <c r="D78" s="1690"/>
      <c r="E78" s="1690"/>
      <c r="F78" s="1690"/>
      <c r="G78" s="1690"/>
      <c r="H78" s="1690"/>
      <c r="I78" s="1690"/>
      <c r="J78" s="1690"/>
      <c r="K78" s="1690"/>
      <c r="L78" s="1690"/>
      <c r="M78" s="1690"/>
      <c r="N78" s="779"/>
      <c r="O78" s="780"/>
      <c r="P78" s="712"/>
      <c r="Q78" s="712"/>
    </row>
    <row r="79" spans="1:17" ht="88.5" customHeight="1" thickBot="1" x14ac:dyDescent="0.2">
      <c r="A79" s="585">
        <v>3</v>
      </c>
      <c r="B79" s="774" t="s">
        <v>2569</v>
      </c>
      <c r="C79" s="1689" t="s">
        <v>2565</v>
      </c>
      <c r="D79" s="1689"/>
      <c r="E79" s="1689"/>
      <c r="F79" s="1689"/>
      <c r="G79" s="1689"/>
      <c r="H79" s="1689"/>
      <c r="I79" s="1689"/>
      <c r="J79" s="1689"/>
      <c r="K79" s="1689"/>
      <c r="L79" s="1689"/>
      <c r="M79" s="1689"/>
      <c r="N79" s="775"/>
      <c r="O79" s="776"/>
    </row>
    <row r="80" spans="1:17" ht="30.75" customHeight="1" thickBot="1" x14ac:dyDescent="0.2">
      <c r="A80" s="1687" t="s">
        <v>2028</v>
      </c>
      <c r="B80" s="1688"/>
      <c r="C80" s="1688"/>
      <c r="D80" s="1688"/>
      <c r="E80" s="1688"/>
      <c r="F80" s="1688"/>
      <c r="G80" s="1688"/>
      <c r="H80" s="1688"/>
      <c r="I80" s="1688"/>
      <c r="J80" s="1688"/>
      <c r="K80" s="1688"/>
      <c r="L80" s="1688"/>
      <c r="M80" s="1688"/>
      <c r="N80" s="772"/>
      <c r="O80" s="771"/>
    </row>
    <row r="81" spans="1:15" ht="35.25" customHeight="1" thickBot="1" x14ac:dyDescent="0.2">
      <c r="A81" s="1681" t="s">
        <v>132</v>
      </c>
      <c r="B81" s="1682"/>
      <c r="C81" s="1682"/>
      <c r="D81" s="1682"/>
      <c r="E81" s="1682"/>
      <c r="F81" s="1682"/>
      <c r="G81" s="1682"/>
      <c r="H81" s="1682"/>
      <c r="I81" s="1682"/>
      <c r="J81" s="1682"/>
      <c r="K81" s="1682"/>
      <c r="L81" s="1682"/>
      <c r="M81" s="1682"/>
      <c r="N81" s="1682"/>
      <c r="O81" s="1683"/>
    </row>
    <row r="82" spans="1:15" ht="21" customHeight="1" thickBot="1" x14ac:dyDescent="0.2">
      <c r="A82" s="1684" t="s">
        <v>17</v>
      </c>
      <c r="B82" s="1685"/>
      <c r="C82" s="1685"/>
      <c r="D82" s="1685"/>
      <c r="E82" s="1685"/>
      <c r="F82" s="1685"/>
      <c r="G82" s="1685"/>
      <c r="H82" s="1685"/>
      <c r="I82" s="1685"/>
      <c r="J82" s="1685"/>
      <c r="K82" s="1685"/>
      <c r="L82" s="1685"/>
      <c r="M82" s="1685"/>
      <c r="N82" s="1685"/>
      <c r="O82" s="1686"/>
    </row>
    <row r="83" spans="1:15" ht="21" customHeight="1" thickBot="1" x14ac:dyDescent="0.2">
      <c r="A83" s="1670" t="s">
        <v>2052</v>
      </c>
      <c r="B83" s="1671"/>
      <c r="C83" s="1671"/>
      <c r="D83" s="1671"/>
      <c r="E83" s="1671"/>
      <c r="F83" s="1671"/>
      <c r="G83" s="1671"/>
      <c r="H83" s="1671"/>
      <c r="I83" s="1671"/>
      <c r="J83" s="1671"/>
      <c r="K83" s="1671"/>
      <c r="L83" s="1671"/>
      <c r="M83" s="1671"/>
      <c r="N83" s="1671"/>
      <c r="O83" s="1672"/>
    </row>
    <row r="84" spans="1:15" ht="3.75" customHeight="1" x14ac:dyDescent="0.15">
      <c r="B84"/>
      <c r="C84"/>
      <c r="D84"/>
      <c r="E84"/>
      <c r="F84"/>
      <c r="G84"/>
      <c r="H84"/>
      <c r="I84"/>
      <c r="J84"/>
      <c r="K84"/>
      <c r="L84"/>
      <c r="M84"/>
      <c r="N84"/>
      <c r="O84"/>
    </row>
  </sheetData>
  <mergeCells count="89">
    <mergeCell ref="C66:O66"/>
    <mergeCell ref="C67:O67"/>
    <mergeCell ref="A76:M76"/>
    <mergeCell ref="B39:O39"/>
    <mergeCell ref="B53:O53"/>
    <mergeCell ref="B72:O72"/>
    <mergeCell ref="B74:O74"/>
    <mergeCell ref="B75:O75"/>
    <mergeCell ref="C68:O68"/>
    <mergeCell ref="C69:O69"/>
    <mergeCell ref="C70:O70"/>
    <mergeCell ref="C50:O50"/>
    <mergeCell ref="C51:O51"/>
    <mergeCell ref="C52:O52"/>
    <mergeCell ref="C54:O54"/>
    <mergeCell ref="C55:O55"/>
    <mergeCell ref="A80:M80"/>
    <mergeCell ref="C77:M77"/>
    <mergeCell ref="C78:M78"/>
    <mergeCell ref="C79:M79"/>
    <mergeCell ref="C56:O56"/>
    <mergeCell ref="C57:O57"/>
    <mergeCell ref="C58:O58"/>
    <mergeCell ref="C59:O59"/>
    <mergeCell ref="C60:O60"/>
    <mergeCell ref="C61:O61"/>
    <mergeCell ref="C71:O71"/>
    <mergeCell ref="C73:O73"/>
    <mergeCell ref="C62:O62"/>
    <mergeCell ref="C63:O63"/>
    <mergeCell ref="C64:O64"/>
    <mergeCell ref="C65:O65"/>
    <mergeCell ref="C35:O35"/>
    <mergeCell ref="A83:O83"/>
    <mergeCell ref="A33:O33"/>
    <mergeCell ref="A30:L32"/>
    <mergeCell ref="C37:O37"/>
    <mergeCell ref="C38:O38"/>
    <mergeCell ref="C40:O40"/>
    <mergeCell ref="C41:O41"/>
    <mergeCell ref="A81:O81"/>
    <mergeCell ref="A82:O82"/>
    <mergeCell ref="C42:O42"/>
    <mergeCell ref="C43:O43"/>
    <mergeCell ref="C44:O44"/>
    <mergeCell ref="C45:O45"/>
    <mergeCell ref="C46:O46"/>
    <mergeCell ref="C47:O47"/>
    <mergeCell ref="A25:B25"/>
    <mergeCell ref="A26:B26"/>
    <mergeCell ref="A27:B27"/>
    <mergeCell ref="A28:B28"/>
    <mergeCell ref="C34:O34"/>
    <mergeCell ref="A20:B20"/>
    <mergeCell ref="A21:B21"/>
    <mergeCell ref="A22:B22"/>
    <mergeCell ref="A23:B23"/>
    <mergeCell ref="A24:B24"/>
    <mergeCell ref="A13:B13"/>
    <mergeCell ref="A14:B14"/>
    <mergeCell ref="A15:B15"/>
    <mergeCell ref="A16:B16"/>
    <mergeCell ref="A17:B17"/>
    <mergeCell ref="A6:B6"/>
    <mergeCell ref="A7:B7"/>
    <mergeCell ref="A8:B8"/>
    <mergeCell ref="A9:O9"/>
    <mergeCell ref="A12:B12"/>
    <mergeCell ref="A1:O1"/>
    <mergeCell ref="A2:B2"/>
    <mergeCell ref="A3:B3"/>
    <mergeCell ref="A4:B4"/>
    <mergeCell ref="A5:B5"/>
    <mergeCell ref="P77:Q77"/>
    <mergeCell ref="C48:O48"/>
    <mergeCell ref="C49:O49"/>
    <mergeCell ref="C6:O6"/>
    <mergeCell ref="C2:O2"/>
    <mergeCell ref="C3:O3"/>
    <mergeCell ref="C4:O4"/>
    <mergeCell ref="C5:O5"/>
    <mergeCell ref="B36:O36"/>
    <mergeCell ref="C7:O7"/>
    <mergeCell ref="C8:O8"/>
    <mergeCell ref="M12:M14"/>
    <mergeCell ref="A11:B11"/>
    <mergeCell ref="A10:O10"/>
    <mergeCell ref="A19:B19"/>
    <mergeCell ref="A18:B18"/>
  </mergeCells>
  <printOptions horizontalCentered="1" verticalCentered="1"/>
  <pageMargins left="0.15748031496062992" right="0.23622047244094491" top="0.15748031496062992" bottom="0.74803149606299213" header="0.31496062992125984" footer="0.31496062992125984"/>
  <pageSetup scale="50"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2060"/>
    <pageSetUpPr fitToPage="1"/>
  </sheetPr>
  <dimension ref="A1:R12"/>
  <sheetViews>
    <sheetView zoomScale="80" zoomScaleNormal="80" workbookViewId="0">
      <selection activeCell="J18" sqref="J18"/>
    </sheetView>
  </sheetViews>
  <sheetFormatPr baseColWidth="10" defaultColWidth="16.83203125" defaultRowHeight="13" x14ac:dyDescent="0.15"/>
  <cols>
    <col min="1" max="1" width="9" style="492" customWidth="1"/>
    <col min="2" max="2" width="13" style="492" customWidth="1"/>
    <col min="3" max="3" width="17.33203125" style="492" customWidth="1"/>
    <col min="4" max="4" width="17.83203125" style="492" customWidth="1"/>
    <col min="5" max="5" width="15.5" style="492" customWidth="1"/>
    <col min="6" max="6" width="16.5" style="492" hidden="1" customWidth="1"/>
    <col min="7" max="7" width="20.5" style="492" hidden="1" customWidth="1"/>
    <col min="8" max="8" width="16.5" style="492" hidden="1" customWidth="1"/>
    <col min="9" max="9" width="24.33203125" style="492" customWidth="1"/>
    <col min="10" max="10" width="12.33203125" style="492" customWidth="1"/>
    <col min="11" max="11" width="15.83203125" style="492" customWidth="1"/>
    <col min="12" max="12" width="24.5" style="492" customWidth="1"/>
    <col min="13" max="14" width="19.6640625" style="492" customWidth="1"/>
    <col min="15" max="15" width="8.83203125" style="492" bestFit="1" customWidth="1"/>
    <col min="16" max="17" width="8.83203125" style="492" customWidth="1"/>
    <col min="18" max="18" width="18.5" style="492" customWidth="1"/>
    <col min="19" max="16384" width="16.83203125" style="492"/>
  </cols>
  <sheetData>
    <row r="1" spans="1:18" ht="14" thickBot="1" x14ac:dyDescent="0.2"/>
    <row r="2" spans="1:18" ht="16.5" customHeight="1" thickBot="1" x14ac:dyDescent="0.2">
      <c r="A2" s="1698" t="s">
        <v>2128</v>
      </c>
      <c r="B2" s="1699"/>
      <c r="C2" s="1699"/>
      <c r="D2" s="1699"/>
      <c r="E2" s="1699"/>
      <c r="F2" s="1699"/>
      <c r="G2" s="1699"/>
      <c r="H2" s="1699"/>
      <c r="I2" s="1699"/>
      <c r="J2" s="1699"/>
      <c r="K2" s="1699"/>
      <c r="L2" s="1699"/>
      <c r="M2" s="1699"/>
      <c r="N2" s="1699"/>
      <c r="O2" s="1699"/>
      <c r="P2" s="1699"/>
      <c r="Q2" s="1699"/>
      <c r="R2" s="1700"/>
    </row>
    <row r="3" spans="1:18" s="538" customFormat="1" ht="13.25" customHeight="1" thickBot="1" x14ac:dyDescent="0.2">
      <c r="A3" s="1701" t="s">
        <v>2097</v>
      </c>
      <c r="B3" s="1702"/>
      <c r="C3" s="1702"/>
      <c r="D3" s="1702"/>
      <c r="E3" s="1702"/>
      <c r="F3" s="1702"/>
      <c r="G3" s="1702"/>
      <c r="H3" s="1702"/>
      <c r="I3" s="1702"/>
      <c r="J3" s="1702"/>
      <c r="K3" s="1702"/>
      <c r="L3" s="1702"/>
      <c r="M3" s="1702"/>
      <c r="N3" s="1702"/>
      <c r="O3" s="1702"/>
      <c r="P3" s="1702"/>
      <c r="Q3" s="1702"/>
      <c r="R3" s="1703"/>
    </row>
    <row r="4" spans="1:18" ht="14" thickBot="1" x14ac:dyDescent="0.2">
      <c r="A4" s="539"/>
      <c r="B4" s="540"/>
      <c r="C4" s="541"/>
      <c r="D4" s="541"/>
      <c r="E4" s="541"/>
      <c r="F4" s="541"/>
      <c r="G4" s="541"/>
      <c r="H4" s="541"/>
      <c r="I4" s="541"/>
      <c r="J4" s="541"/>
      <c r="K4" s="541"/>
      <c r="L4" s="541"/>
      <c r="M4" s="541"/>
      <c r="N4" s="541"/>
      <c r="O4" s="541"/>
      <c r="P4" s="541"/>
      <c r="Q4" s="541"/>
      <c r="R4" s="542"/>
    </row>
    <row r="5" spans="1:18" ht="28" x14ac:dyDescent="0.15">
      <c r="A5" s="733" t="s">
        <v>502</v>
      </c>
      <c r="B5" s="734" t="s">
        <v>2048</v>
      </c>
      <c r="C5" s="734" t="s">
        <v>2049</v>
      </c>
      <c r="D5" s="734" t="s">
        <v>71</v>
      </c>
      <c r="E5" s="734" t="s">
        <v>70</v>
      </c>
      <c r="F5" s="734" t="s">
        <v>462</v>
      </c>
      <c r="G5" s="734" t="s">
        <v>504</v>
      </c>
      <c r="H5" s="734" t="s">
        <v>2050</v>
      </c>
      <c r="I5" s="734" t="s">
        <v>2051</v>
      </c>
      <c r="J5" s="734" t="s">
        <v>72</v>
      </c>
      <c r="K5" s="734" t="s">
        <v>462</v>
      </c>
      <c r="L5" s="734" t="s">
        <v>504</v>
      </c>
      <c r="M5" s="734" t="s">
        <v>2141</v>
      </c>
      <c r="N5" s="734" t="s">
        <v>2567</v>
      </c>
      <c r="O5" s="734" t="s">
        <v>15</v>
      </c>
      <c r="P5" s="734" t="s">
        <v>77</v>
      </c>
      <c r="Q5" s="734" t="s">
        <v>2063</v>
      </c>
      <c r="R5" s="735" t="s">
        <v>79</v>
      </c>
    </row>
    <row r="6" spans="1:18" ht="22.5" customHeight="1" x14ac:dyDescent="0.15">
      <c r="A6" s="736">
        <v>3</v>
      </c>
      <c r="B6" s="468" t="s">
        <v>2132</v>
      </c>
      <c r="C6" s="543" t="s">
        <v>2566</v>
      </c>
      <c r="D6" s="468" t="s">
        <v>2133</v>
      </c>
      <c r="E6" s="468" t="s">
        <v>2134</v>
      </c>
      <c r="F6" s="468"/>
      <c r="G6" s="468"/>
      <c r="H6" s="468"/>
      <c r="I6" s="468" t="s">
        <v>2135</v>
      </c>
      <c r="J6" s="544">
        <v>2021</v>
      </c>
      <c r="K6" s="544" t="s">
        <v>2136</v>
      </c>
      <c r="L6" s="544" t="s">
        <v>2137</v>
      </c>
      <c r="M6" s="731">
        <v>104500000</v>
      </c>
      <c r="N6" s="71">
        <v>221</v>
      </c>
      <c r="O6" s="71"/>
      <c r="P6" s="730"/>
      <c r="Q6" s="730"/>
      <c r="R6" s="545"/>
    </row>
    <row r="7" spans="1:18" ht="13.5" customHeight="1" x14ac:dyDescent="0.15">
      <c r="A7" s="736"/>
      <c r="B7" s="468"/>
      <c r="C7" s="543"/>
      <c r="D7" s="468"/>
      <c r="E7" s="468"/>
      <c r="F7" s="468"/>
      <c r="G7" s="468"/>
      <c r="H7" s="468"/>
      <c r="I7" s="468"/>
      <c r="J7" s="544"/>
      <c r="K7" s="544"/>
      <c r="L7" s="544"/>
      <c r="M7" s="731"/>
      <c r="N7" s="71"/>
      <c r="O7" s="732"/>
      <c r="P7" s="732"/>
      <c r="Q7" s="732"/>
      <c r="R7" s="545"/>
    </row>
    <row r="8" spans="1:18" ht="18.75" customHeight="1" thickBot="1" x14ac:dyDescent="0.2">
      <c r="A8" s="737"/>
      <c r="B8" s="738"/>
      <c r="C8" s="738"/>
      <c r="D8" s="738"/>
      <c r="E8" s="738"/>
      <c r="F8" s="738"/>
      <c r="G8" s="738"/>
      <c r="H8" s="738"/>
      <c r="I8" s="739"/>
      <c r="J8" s="738"/>
      <c r="K8" s="738"/>
      <c r="L8" s="738" t="s">
        <v>73</v>
      </c>
      <c r="M8" s="740">
        <f>SUM(M6:M7)</f>
        <v>104500000</v>
      </c>
      <c r="N8" s="741"/>
      <c r="O8" s="741"/>
      <c r="P8" s="742"/>
      <c r="Q8" s="742"/>
      <c r="R8" s="546"/>
    </row>
    <row r="9" spans="1:18" ht="22.5" customHeight="1" thickBot="1" x14ac:dyDescent="0.2">
      <c r="A9" s="1695" t="s">
        <v>2126</v>
      </c>
      <c r="B9" s="1696"/>
      <c r="C9" s="1696"/>
      <c r="D9" s="1696"/>
      <c r="E9" s="1696"/>
      <c r="F9" s="1696"/>
      <c r="G9" s="1696"/>
      <c r="H9" s="1696"/>
      <c r="I9" s="1696"/>
      <c r="J9" s="1696"/>
      <c r="K9" s="1696"/>
      <c r="L9" s="1696"/>
      <c r="M9" s="1697"/>
      <c r="N9" s="554"/>
      <c r="O9" s="554"/>
      <c r="P9" s="554"/>
      <c r="Q9" s="554"/>
      <c r="R9" s="555"/>
    </row>
    <row r="10" spans="1:18" x14ac:dyDescent="0.15">
      <c r="C10" s="548"/>
      <c r="D10" s="548"/>
      <c r="E10" s="549"/>
      <c r="I10" s="550"/>
      <c r="J10" s="550"/>
      <c r="K10" s="550"/>
      <c r="L10" s="550"/>
    </row>
    <row r="11" spans="1:18" x14ac:dyDescent="0.15">
      <c r="C11" s="551"/>
      <c r="D11" s="551"/>
      <c r="E11" s="549"/>
      <c r="I11" s="550"/>
      <c r="J11" s="550"/>
      <c r="K11" s="550"/>
      <c r="L11" s="550"/>
    </row>
    <row r="12" spans="1:18" x14ac:dyDescent="0.15">
      <c r="C12" s="552"/>
      <c r="D12" s="547"/>
      <c r="E12" s="552"/>
      <c r="F12" s="552"/>
      <c r="G12" s="552"/>
      <c r="H12" s="552"/>
      <c r="I12" s="552"/>
      <c r="J12" s="553"/>
      <c r="K12" s="553"/>
      <c r="L12" s="553"/>
    </row>
  </sheetData>
  <mergeCells count="3">
    <mergeCell ref="A9:M9"/>
    <mergeCell ref="A2:R2"/>
    <mergeCell ref="A3:R3"/>
  </mergeCells>
  <printOptions horizontalCentered="1" verticalCentered="1"/>
  <pageMargins left="0.43307086614173229" right="0.43307086614173229" top="0.74803149606299213" bottom="0.74803149606299213" header="0.31496062992125984" footer="0.31496062992125984"/>
  <pageSetup scale="67" fitToHeight="0" orientation="landscape"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
  <sheetViews>
    <sheetView workbookViewId="0"/>
  </sheetViews>
  <sheetFormatPr baseColWidth="10" defaultRowHeight="13" x14ac:dyDescent="0.1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80"/>
  <sheetViews>
    <sheetView topLeftCell="A41" zoomScale="90" zoomScaleNormal="90" workbookViewId="0">
      <selection activeCell="A46" sqref="A46:F46"/>
    </sheetView>
  </sheetViews>
  <sheetFormatPr baseColWidth="10" defaultColWidth="11.5" defaultRowHeight="13" x14ac:dyDescent="0.15"/>
  <cols>
    <col min="1" max="1" width="48.6640625" style="330" customWidth="1"/>
    <col min="2" max="2" width="28.6640625" style="29" customWidth="1"/>
    <col min="3" max="3" width="22.5" style="29" customWidth="1"/>
    <col min="4" max="4" width="21.1640625" style="29" customWidth="1"/>
    <col min="5" max="5" width="11.5" style="331" customWidth="1"/>
    <col min="6" max="6" width="11.5" style="332" customWidth="1"/>
    <col min="7" max="16384" width="11.5" style="313"/>
  </cols>
  <sheetData>
    <row r="1" spans="1:6" ht="42" customHeight="1" x14ac:dyDescent="0.15">
      <c r="A1" s="1704" t="s">
        <v>1189</v>
      </c>
      <c r="B1" s="1705"/>
      <c r="C1" s="1705"/>
      <c r="D1" s="1705"/>
      <c r="E1" s="1705"/>
      <c r="F1" s="1705"/>
    </row>
    <row r="2" spans="1:6" ht="20" x14ac:dyDescent="0.2">
      <c r="A2" s="314" t="s">
        <v>46</v>
      </c>
      <c r="B2" s="1706" t="s">
        <v>463</v>
      </c>
      <c r="C2" s="1706"/>
      <c r="D2" s="1706"/>
      <c r="E2" s="1706"/>
      <c r="F2" s="1706"/>
    </row>
    <row r="3" spans="1:6" ht="20" x14ac:dyDescent="0.2">
      <c r="A3" s="314" t="s">
        <v>117</v>
      </c>
      <c r="B3" s="1706" t="str">
        <f>B2</f>
        <v>MUNICIPIO DE PALMIRA</v>
      </c>
      <c r="C3" s="1706"/>
      <c r="D3" s="1706"/>
      <c r="E3" s="1706"/>
      <c r="F3" s="1706"/>
    </row>
    <row r="4" spans="1:6" ht="20" x14ac:dyDescent="0.2">
      <c r="A4" s="314" t="s">
        <v>118</v>
      </c>
      <c r="B4" s="1706" t="str">
        <f>B2</f>
        <v>MUNICIPIO DE PALMIRA</v>
      </c>
      <c r="C4" s="1706"/>
      <c r="D4" s="1706"/>
      <c r="E4" s="1706"/>
      <c r="F4" s="1706"/>
    </row>
    <row r="5" spans="1:6" ht="20" x14ac:dyDescent="0.2">
      <c r="A5" s="314" t="s">
        <v>830</v>
      </c>
      <c r="B5" s="1429" t="str">
        <f>'[7]ACCIDENTES PERS.'!B5:F5</f>
        <v>891.380.033-5</v>
      </c>
      <c r="C5" s="1429"/>
      <c r="D5" s="1429"/>
      <c r="E5" s="1429"/>
      <c r="F5" s="1430"/>
    </row>
    <row r="6" spans="1:6" ht="20" x14ac:dyDescent="0.2">
      <c r="A6" s="314" t="s">
        <v>831</v>
      </c>
      <c r="B6" s="1706" t="s">
        <v>883</v>
      </c>
      <c r="C6" s="1706"/>
      <c r="D6" s="1706"/>
      <c r="E6" s="1706"/>
      <c r="F6" s="1706"/>
    </row>
    <row r="7" spans="1:6" ht="20" x14ac:dyDescent="0.2">
      <c r="A7" s="314" t="e">
        <f>#REF!</f>
        <v>#REF!</v>
      </c>
      <c r="B7" s="1729" t="s">
        <v>1194</v>
      </c>
      <c r="C7" s="1729"/>
      <c r="D7" s="1729"/>
      <c r="E7" s="1729"/>
      <c r="F7" s="1729"/>
    </row>
    <row r="8" spans="1:6" ht="20" x14ac:dyDescent="0.2">
      <c r="A8" s="315" t="s">
        <v>832</v>
      </c>
      <c r="B8" s="1328" t="s">
        <v>1190</v>
      </c>
      <c r="C8" s="1329"/>
      <c r="D8" s="1329"/>
      <c r="E8" s="1329"/>
      <c r="F8" s="1330"/>
    </row>
    <row r="9" spans="1:6" ht="16" x14ac:dyDescent="0.15">
      <c r="A9" s="1707" t="s">
        <v>164</v>
      </c>
      <c r="B9" s="1707"/>
      <c r="C9" s="1707"/>
      <c r="D9" s="1707"/>
      <c r="E9" s="1707"/>
      <c r="F9" s="1707"/>
    </row>
    <row r="10" spans="1:6" ht="18" thickBot="1" x14ac:dyDescent="0.2">
      <c r="A10" s="316" t="s">
        <v>97</v>
      </c>
      <c r="B10" s="317" t="s">
        <v>571</v>
      </c>
      <c r="C10" s="1730" t="s">
        <v>12</v>
      </c>
      <c r="D10" s="1731"/>
      <c r="E10" s="1732"/>
      <c r="F10" s="1733"/>
    </row>
    <row r="11" spans="1:6" ht="15" thickTop="1" x14ac:dyDescent="0.15">
      <c r="A11" s="318" t="s">
        <v>833</v>
      </c>
      <c r="B11" s="319"/>
      <c r="C11" s="320" t="s">
        <v>572</v>
      </c>
      <c r="D11" s="333" t="s">
        <v>15</v>
      </c>
      <c r="E11" s="1734" t="s">
        <v>111</v>
      </c>
      <c r="F11" s="1735"/>
    </row>
    <row r="12" spans="1:6" ht="39" customHeight="1" x14ac:dyDescent="0.15">
      <c r="A12" s="1714" t="s">
        <v>884</v>
      </c>
      <c r="B12" s="1716" t="s">
        <v>834</v>
      </c>
      <c r="C12" s="1717">
        <v>1000000000</v>
      </c>
      <c r="D12" s="334"/>
      <c r="E12" s="1719"/>
      <c r="F12" s="1720"/>
    </row>
    <row r="13" spans="1:6" ht="48" customHeight="1" x14ac:dyDescent="0.15">
      <c r="A13" s="1714"/>
      <c r="B13" s="1716"/>
      <c r="C13" s="1717"/>
      <c r="D13" s="335"/>
      <c r="E13" s="1719"/>
      <c r="F13" s="1720"/>
    </row>
    <row r="14" spans="1:6" ht="33" customHeight="1" x14ac:dyDescent="0.15">
      <c r="A14" s="1714"/>
      <c r="B14" s="321" t="s">
        <v>835</v>
      </c>
      <c r="C14" s="1718"/>
      <c r="D14" s="336"/>
      <c r="E14" s="1719"/>
      <c r="F14" s="1720"/>
    </row>
    <row r="15" spans="1:6" ht="15" thickBot="1" x14ac:dyDescent="0.2">
      <c r="A15" s="1714"/>
      <c r="B15" s="321"/>
      <c r="C15" s="322"/>
      <c r="D15" s="336"/>
      <c r="E15" s="337"/>
      <c r="F15" s="338"/>
    </row>
    <row r="16" spans="1:6" ht="45" customHeight="1" thickTop="1" thickBot="1" x14ac:dyDescent="0.2">
      <c r="A16" s="1714"/>
      <c r="B16" s="323" t="s">
        <v>78</v>
      </c>
      <c r="C16" s="324"/>
      <c r="D16" s="339"/>
      <c r="E16" s="1721"/>
      <c r="F16" s="1722"/>
    </row>
    <row r="17" spans="1:6" ht="42.75" customHeight="1" thickTop="1" thickBot="1" x14ac:dyDescent="0.2">
      <c r="A17" s="1714"/>
      <c r="B17" s="323" t="s">
        <v>102</v>
      </c>
      <c r="C17" s="325"/>
      <c r="D17" s="340"/>
      <c r="E17" s="1721"/>
      <c r="F17" s="1722"/>
    </row>
    <row r="18" spans="1:6" ht="38.5" customHeight="1" thickTop="1" x14ac:dyDescent="0.15">
      <c r="A18" s="1715"/>
      <c r="B18" s="326" t="s">
        <v>836</v>
      </c>
      <c r="C18" s="324"/>
      <c r="D18" s="339"/>
      <c r="E18" s="1721"/>
      <c r="F18" s="1722"/>
    </row>
    <row r="19" spans="1:6" ht="69.75" customHeight="1" x14ac:dyDescent="0.15">
      <c r="A19" s="1708" t="s">
        <v>837</v>
      </c>
      <c r="B19" s="1723"/>
      <c r="C19" s="1723"/>
      <c r="D19" s="1723"/>
      <c r="E19" s="1723"/>
      <c r="F19" s="1724"/>
    </row>
    <row r="20" spans="1:6" ht="69.75" customHeight="1" x14ac:dyDescent="0.15">
      <c r="A20" s="1708" t="s">
        <v>838</v>
      </c>
      <c r="B20" s="1723"/>
      <c r="C20" s="1723"/>
      <c r="D20" s="1723"/>
      <c r="E20" s="1723"/>
      <c r="F20" s="1724"/>
    </row>
    <row r="21" spans="1:6" ht="69.75" customHeight="1" x14ac:dyDescent="0.15">
      <c r="A21" s="1708" t="s">
        <v>839</v>
      </c>
      <c r="B21" s="1709"/>
      <c r="C21" s="1709"/>
      <c r="D21" s="1709"/>
      <c r="E21" s="1709"/>
      <c r="F21" s="1710"/>
    </row>
    <row r="22" spans="1:6" ht="25.5" customHeight="1" x14ac:dyDescent="0.15">
      <c r="A22" s="1708" t="s">
        <v>1993</v>
      </c>
      <c r="B22" s="1709"/>
      <c r="C22" s="1709"/>
      <c r="D22" s="1709"/>
      <c r="E22" s="1709"/>
      <c r="F22" s="1710"/>
    </row>
    <row r="23" spans="1:6" ht="16" x14ac:dyDescent="0.15">
      <c r="A23" s="1707" t="s">
        <v>840</v>
      </c>
      <c r="B23" s="1707"/>
      <c r="C23" s="1707"/>
      <c r="D23" s="1707"/>
      <c r="E23" s="1707"/>
      <c r="F23" s="1707"/>
    </row>
    <row r="24" spans="1:6" ht="16" x14ac:dyDescent="0.15">
      <c r="A24" s="1725" t="s">
        <v>885</v>
      </c>
      <c r="B24" s="1725"/>
      <c r="C24" s="1725"/>
      <c r="D24" s="1725"/>
      <c r="E24" s="1725"/>
      <c r="F24" s="1725"/>
    </row>
    <row r="25" spans="1:6" ht="16" x14ac:dyDescent="0.15">
      <c r="A25" s="1707" t="s">
        <v>129</v>
      </c>
      <c r="B25" s="1707"/>
      <c r="C25" s="1707"/>
      <c r="D25" s="1707"/>
      <c r="E25" s="1707"/>
      <c r="F25" s="1707"/>
    </row>
    <row r="26" spans="1:6" ht="31.5" customHeight="1" x14ac:dyDescent="0.15">
      <c r="A26" s="1711" t="s">
        <v>841</v>
      </c>
      <c r="B26" s="1712"/>
      <c r="C26" s="1712"/>
      <c r="D26" s="1712"/>
      <c r="E26" s="1712"/>
      <c r="F26" s="1713"/>
    </row>
    <row r="27" spans="1:6" ht="27.75" customHeight="1" x14ac:dyDescent="0.15">
      <c r="A27" s="1711" t="s">
        <v>842</v>
      </c>
      <c r="B27" s="1712"/>
      <c r="C27" s="1712"/>
      <c r="D27" s="1712"/>
      <c r="E27" s="1712"/>
      <c r="F27" s="1713"/>
    </row>
    <row r="28" spans="1:6" ht="18.75" customHeight="1" x14ac:dyDescent="0.15">
      <c r="A28" s="1711" t="s">
        <v>1989</v>
      </c>
      <c r="B28" s="1712"/>
      <c r="C28" s="1712"/>
      <c r="D28" s="1712"/>
      <c r="E28" s="1712"/>
      <c r="F28" s="1713"/>
    </row>
    <row r="29" spans="1:6" ht="25.5" customHeight="1" x14ac:dyDescent="0.15">
      <c r="A29" s="1711" t="s">
        <v>843</v>
      </c>
      <c r="B29" s="1712"/>
      <c r="C29" s="1712"/>
      <c r="D29" s="1712"/>
      <c r="E29" s="1712"/>
      <c r="F29" s="1713"/>
    </row>
    <row r="30" spans="1:6" ht="39.75" customHeight="1" x14ac:dyDescent="0.15">
      <c r="A30" s="1711" t="s">
        <v>844</v>
      </c>
      <c r="B30" s="1712"/>
      <c r="C30" s="1712"/>
      <c r="D30" s="1712"/>
      <c r="E30" s="1712"/>
      <c r="F30" s="1713"/>
    </row>
    <row r="31" spans="1:6" ht="31.5" customHeight="1" x14ac:dyDescent="0.15">
      <c r="A31" s="1711" t="s">
        <v>845</v>
      </c>
      <c r="B31" s="1712"/>
      <c r="C31" s="1712"/>
      <c r="D31" s="1712"/>
      <c r="E31" s="1712"/>
      <c r="F31" s="1713"/>
    </row>
    <row r="32" spans="1:6" ht="60" customHeight="1" x14ac:dyDescent="0.15">
      <c r="A32" s="1711" t="s">
        <v>1987</v>
      </c>
      <c r="B32" s="1712"/>
      <c r="C32" s="1712"/>
      <c r="D32" s="1712"/>
      <c r="E32" s="1712"/>
      <c r="F32" s="1713"/>
    </row>
    <row r="33" spans="1:6" ht="170.25" customHeight="1" x14ac:dyDescent="0.15">
      <c r="A33" s="1736" t="s">
        <v>846</v>
      </c>
      <c r="B33" s="1737"/>
      <c r="C33" s="1737"/>
      <c r="D33" s="1737"/>
      <c r="E33" s="1737"/>
      <c r="F33" s="1738"/>
    </row>
    <row r="34" spans="1:6" ht="22.5" customHeight="1" x14ac:dyDescent="0.15">
      <c r="A34" s="1739" t="s">
        <v>1973</v>
      </c>
      <c r="B34" s="1740"/>
      <c r="C34" s="1740"/>
      <c r="D34" s="1740"/>
      <c r="E34" s="1740"/>
      <c r="F34" s="1741"/>
    </row>
    <row r="35" spans="1:6" ht="73.5" customHeight="1" x14ac:dyDescent="0.15">
      <c r="A35" s="1726" t="s">
        <v>847</v>
      </c>
      <c r="B35" s="1727"/>
      <c r="C35" s="1727"/>
      <c r="D35" s="1727"/>
      <c r="E35" s="1727"/>
      <c r="F35" s="1728"/>
    </row>
    <row r="36" spans="1:6" ht="84" customHeight="1" x14ac:dyDescent="0.15">
      <c r="A36" s="1726" t="s">
        <v>618</v>
      </c>
      <c r="B36" s="1727"/>
      <c r="C36" s="1727"/>
      <c r="D36" s="1727"/>
      <c r="E36" s="1727"/>
      <c r="F36" s="1728"/>
    </row>
    <row r="37" spans="1:6" ht="60" customHeight="1" x14ac:dyDescent="0.15">
      <c r="A37" s="1726" t="s">
        <v>848</v>
      </c>
      <c r="B37" s="1727"/>
      <c r="C37" s="1727"/>
      <c r="D37" s="1727"/>
      <c r="E37" s="1727"/>
      <c r="F37" s="1728"/>
    </row>
    <row r="38" spans="1:6" ht="60" customHeight="1" x14ac:dyDescent="0.15">
      <c r="A38" s="1726" t="s">
        <v>849</v>
      </c>
      <c r="B38" s="1727"/>
      <c r="C38" s="1727"/>
      <c r="D38" s="1727"/>
      <c r="E38" s="1727"/>
      <c r="F38" s="1728"/>
    </row>
    <row r="39" spans="1:6" ht="60" customHeight="1" x14ac:dyDescent="0.15">
      <c r="A39" s="1726" t="s">
        <v>562</v>
      </c>
      <c r="B39" s="1727"/>
      <c r="C39" s="1727"/>
      <c r="D39" s="1727"/>
      <c r="E39" s="1727"/>
      <c r="F39" s="1728"/>
    </row>
    <row r="40" spans="1:6" ht="32.25" customHeight="1" x14ac:dyDescent="0.15">
      <c r="A40" s="1726" t="s">
        <v>850</v>
      </c>
      <c r="B40" s="1727"/>
      <c r="C40" s="1727"/>
      <c r="D40" s="1727"/>
      <c r="E40" s="1727"/>
      <c r="F40" s="1728"/>
    </row>
    <row r="41" spans="1:6" ht="101.25" customHeight="1" x14ac:dyDescent="0.15">
      <c r="A41" s="1726" t="s">
        <v>851</v>
      </c>
      <c r="B41" s="1727"/>
      <c r="C41" s="1727"/>
      <c r="D41" s="1727"/>
      <c r="E41" s="1727"/>
      <c r="F41" s="1728"/>
    </row>
    <row r="42" spans="1:6" ht="48" customHeight="1" x14ac:dyDescent="0.15">
      <c r="A42" s="1726" t="s">
        <v>852</v>
      </c>
      <c r="B42" s="1727"/>
      <c r="C42" s="1727"/>
      <c r="D42" s="1727"/>
      <c r="E42" s="1727"/>
      <c r="F42" s="1728"/>
    </row>
    <row r="43" spans="1:6" ht="32.25" customHeight="1" x14ac:dyDescent="0.15">
      <c r="A43" s="1726" t="s">
        <v>1988</v>
      </c>
      <c r="B43" s="1727"/>
      <c r="C43" s="1727"/>
      <c r="D43" s="1727"/>
      <c r="E43" s="1727"/>
      <c r="F43" s="1728"/>
    </row>
    <row r="44" spans="1:6" ht="45" customHeight="1" x14ac:dyDescent="0.15">
      <c r="A44" s="1726" t="s">
        <v>563</v>
      </c>
      <c r="B44" s="1727"/>
      <c r="C44" s="1727"/>
      <c r="D44" s="1727"/>
      <c r="E44" s="1727"/>
      <c r="F44" s="1728"/>
    </row>
    <row r="45" spans="1:6" ht="32.25" customHeight="1" x14ac:dyDescent="0.15">
      <c r="A45" s="1726" t="s">
        <v>853</v>
      </c>
      <c r="B45" s="1727"/>
      <c r="C45" s="1727"/>
      <c r="D45" s="1727"/>
      <c r="E45" s="1727"/>
      <c r="F45" s="1728"/>
    </row>
    <row r="46" spans="1:6" ht="60" customHeight="1" x14ac:dyDescent="0.15">
      <c r="A46" s="1726" t="s">
        <v>854</v>
      </c>
      <c r="B46" s="1727"/>
      <c r="C46" s="1727"/>
      <c r="D46" s="1727"/>
      <c r="E46" s="1727"/>
      <c r="F46" s="1728"/>
    </row>
    <row r="47" spans="1:6" ht="60" customHeight="1" x14ac:dyDescent="0.15">
      <c r="A47" s="1726" t="s">
        <v>855</v>
      </c>
      <c r="B47" s="1727"/>
      <c r="C47" s="1727"/>
      <c r="D47" s="1727"/>
      <c r="E47" s="1727"/>
      <c r="F47" s="1728"/>
    </row>
    <row r="48" spans="1:6" ht="39.75" customHeight="1" x14ac:dyDescent="0.15">
      <c r="A48" s="1726" t="s">
        <v>856</v>
      </c>
      <c r="B48" s="1727"/>
      <c r="C48" s="1727"/>
      <c r="D48" s="1727"/>
      <c r="E48" s="1727"/>
      <c r="F48" s="1728"/>
    </row>
    <row r="49" spans="1:7" ht="33.75" customHeight="1" x14ac:dyDescent="0.15">
      <c r="A49" s="1726" t="s">
        <v>857</v>
      </c>
      <c r="B49" s="1727"/>
      <c r="C49" s="1727"/>
      <c r="D49" s="1727"/>
      <c r="E49" s="1727"/>
      <c r="F49" s="1728"/>
    </row>
    <row r="50" spans="1:7" ht="34.5" customHeight="1" x14ac:dyDescent="0.15">
      <c r="A50" s="1726" t="s">
        <v>858</v>
      </c>
      <c r="B50" s="1727"/>
      <c r="C50" s="1727"/>
      <c r="D50" s="1727"/>
      <c r="E50" s="1727"/>
      <c r="F50" s="1728"/>
    </row>
    <row r="51" spans="1:7" ht="37.5" customHeight="1" x14ac:dyDescent="0.15">
      <c r="A51" s="1726" t="s">
        <v>859</v>
      </c>
      <c r="B51" s="1727"/>
      <c r="C51" s="1727"/>
      <c r="D51" s="1727"/>
      <c r="E51" s="1727"/>
      <c r="F51" s="1728"/>
    </row>
    <row r="52" spans="1:7" ht="32.25" customHeight="1" x14ac:dyDescent="0.15">
      <c r="A52" s="1726" t="s">
        <v>860</v>
      </c>
      <c r="B52" s="1727"/>
      <c r="C52" s="1727"/>
      <c r="D52" s="1727"/>
      <c r="E52" s="1727"/>
      <c r="F52" s="1728"/>
    </row>
    <row r="53" spans="1:7" ht="26.25" customHeight="1" x14ac:dyDescent="0.15">
      <c r="A53" s="1726" t="s">
        <v>861</v>
      </c>
      <c r="B53" s="1727"/>
      <c r="C53" s="1727"/>
      <c r="D53" s="1727"/>
      <c r="E53" s="1727"/>
      <c r="F53" s="1728"/>
    </row>
    <row r="54" spans="1:7" ht="32.25" customHeight="1" x14ac:dyDescent="0.15">
      <c r="A54" s="1750" t="s">
        <v>862</v>
      </c>
      <c r="B54" s="1751"/>
      <c r="C54" s="1751"/>
      <c r="D54" s="1751"/>
      <c r="E54" s="1751"/>
      <c r="F54" s="1752"/>
    </row>
    <row r="55" spans="1:7" ht="66" customHeight="1" x14ac:dyDescent="0.15">
      <c r="A55" s="1726" t="s">
        <v>1995</v>
      </c>
      <c r="B55" s="1727"/>
      <c r="C55" s="1727"/>
      <c r="D55" s="1727"/>
      <c r="E55" s="1727"/>
      <c r="F55" s="1728"/>
    </row>
    <row r="56" spans="1:7" ht="44.25" customHeight="1" x14ac:dyDescent="0.15">
      <c r="A56" s="1726" t="s">
        <v>863</v>
      </c>
      <c r="B56" s="1727"/>
      <c r="C56" s="1727"/>
      <c r="D56" s="1727"/>
      <c r="E56" s="1727"/>
      <c r="F56" s="1728"/>
    </row>
    <row r="57" spans="1:7" ht="60" customHeight="1" x14ac:dyDescent="0.15">
      <c r="A57" s="1742" t="s">
        <v>148</v>
      </c>
      <c r="B57" s="1743"/>
      <c r="C57" s="1744"/>
      <c r="D57" s="1745" t="s">
        <v>81</v>
      </c>
      <c r="E57" s="1745"/>
      <c r="F57" s="370" t="s">
        <v>1198</v>
      </c>
    </row>
    <row r="58" spans="1:7" ht="109.5" customHeight="1" x14ac:dyDescent="0.15">
      <c r="A58" s="1746" t="s">
        <v>1991</v>
      </c>
      <c r="B58" s="1747"/>
      <c r="C58" s="1748"/>
      <c r="D58" s="1749"/>
      <c r="E58" s="1749"/>
      <c r="F58" s="377">
        <f>200/18</f>
        <v>11.111111111111111</v>
      </c>
      <c r="G58" s="366"/>
    </row>
    <row r="59" spans="1:7" ht="60" customHeight="1" x14ac:dyDescent="0.15">
      <c r="A59" s="1746" t="s">
        <v>864</v>
      </c>
      <c r="B59" s="1747"/>
      <c r="C59" s="1748"/>
      <c r="D59" s="1749"/>
      <c r="E59" s="1749"/>
      <c r="F59" s="377">
        <f t="shared" ref="F59:F75" si="0">200/18</f>
        <v>11.111111111111111</v>
      </c>
    </row>
    <row r="60" spans="1:7" ht="60" customHeight="1" x14ac:dyDescent="0.15">
      <c r="A60" s="1746" t="s">
        <v>865</v>
      </c>
      <c r="B60" s="1747"/>
      <c r="C60" s="1748"/>
      <c r="D60" s="1749"/>
      <c r="E60" s="1749"/>
      <c r="F60" s="377">
        <f t="shared" si="0"/>
        <v>11.111111111111111</v>
      </c>
    </row>
    <row r="61" spans="1:7" ht="60" customHeight="1" x14ac:dyDescent="0.15">
      <c r="A61" s="1746" t="s">
        <v>866</v>
      </c>
      <c r="B61" s="1747"/>
      <c r="C61" s="1748"/>
      <c r="D61" s="1749"/>
      <c r="E61" s="1749"/>
      <c r="F61" s="377">
        <f t="shared" si="0"/>
        <v>11.111111111111111</v>
      </c>
    </row>
    <row r="62" spans="1:7" ht="153" customHeight="1" x14ac:dyDescent="0.15">
      <c r="A62" s="1746" t="s">
        <v>867</v>
      </c>
      <c r="B62" s="1747"/>
      <c r="C62" s="1748"/>
      <c r="D62" s="1749"/>
      <c r="E62" s="1749"/>
      <c r="F62" s="377">
        <f t="shared" si="0"/>
        <v>11.111111111111111</v>
      </c>
    </row>
    <row r="63" spans="1:7" ht="60" customHeight="1" x14ac:dyDescent="0.15">
      <c r="A63" s="1746" t="s">
        <v>868</v>
      </c>
      <c r="B63" s="1747"/>
      <c r="C63" s="1748"/>
      <c r="D63" s="1749"/>
      <c r="E63" s="1749"/>
      <c r="F63" s="377">
        <f t="shared" si="0"/>
        <v>11.111111111111111</v>
      </c>
    </row>
    <row r="64" spans="1:7" ht="76.5" customHeight="1" x14ac:dyDescent="0.15">
      <c r="A64" s="1746" t="s">
        <v>869</v>
      </c>
      <c r="B64" s="1747"/>
      <c r="C64" s="1748"/>
      <c r="D64" s="1749"/>
      <c r="E64" s="1749"/>
      <c r="F64" s="377">
        <f t="shared" si="0"/>
        <v>11.111111111111111</v>
      </c>
    </row>
    <row r="65" spans="1:6" ht="60" customHeight="1" x14ac:dyDescent="0.15">
      <c r="A65" s="1753" t="s">
        <v>870</v>
      </c>
      <c r="B65" s="1747"/>
      <c r="C65" s="1748"/>
      <c r="D65" s="1749"/>
      <c r="E65" s="1749"/>
      <c r="F65" s="377">
        <f t="shared" si="0"/>
        <v>11.111111111111111</v>
      </c>
    </row>
    <row r="66" spans="1:6" ht="60" customHeight="1" x14ac:dyDescent="0.15">
      <c r="A66" s="1753" t="s">
        <v>871</v>
      </c>
      <c r="B66" s="1747"/>
      <c r="C66" s="1748"/>
      <c r="D66" s="1749"/>
      <c r="E66" s="1749"/>
      <c r="F66" s="377">
        <f t="shared" si="0"/>
        <v>11.111111111111111</v>
      </c>
    </row>
    <row r="67" spans="1:6" ht="60" customHeight="1" x14ac:dyDescent="0.15">
      <c r="A67" s="1753" t="s">
        <v>872</v>
      </c>
      <c r="B67" s="1754"/>
      <c r="C67" s="1755"/>
      <c r="D67" s="1749"/>
      <c r="E67" s="1749"/>
      <c r="F67" s="377">
        <f t="shared" si="0"/>
        <v>11.111111111111111</v>
      </c>
    </row>
    <row r="68" spans="1:6" ht="60" customHeight="1" x14ac:dyDescent="0.15">
      <c r="A68" s="1753" t="s">
        <v>873</v>
      </c>
      <c r="B68" s="1754"/>
      <c r="C68" s="1755"/>
      <c r="D68" s="1749"/>
      <c r="E68" s="1749"/>
      <c r="F68" s="377">
        <f t="shared" si="0"/>
        <v>11.111111111111111</v>
      </c>
    </row>
    <row r="69" spans="1:6" ht="60" customHeight="1" x14ac:dyDescent="0.15">
      <c r="A69" s="1753" t="s">
        <v>1992</v>
      </c>
      <c r="B69" s="1754"/>
      <c r="C69" s="1755"/>
      <c r="D69" s="1749"/>
      <c r="E69" s="1749"/>
      <c r="F69" s="377">
        <f t="shared" si="0"/>
        <v>11.111111111111111</v>
      </c>
    </row>
    <row r="70" spans="1:6" ht="79.5" customHeight="1" x14ac:dyDescent="0.15">
      <c r="A70" s="1753" t="s">
        <v>874</v>
      </c>
      <c r="B70" s="1754"/>
      <c r="C70" s="1755"/>
      <c r="D70" s="1749"/>
      <c r="E70" s="1749"/>
      <c r="F70" s="377">
        <f t="shared" si="0"/>
        <v>11.111111111111111</v>
      </c>
    </row>
    <row r="71" spans="1:6" ht="60" customHeight="1" x14ac:dyDescent="0.15">
      <c r="A71" s="1746" t="s">
        <v>875</v>
      </c>
      <c r="B71" s="1747"/>
      <c r="C71" s="1748"/>
      <c r="D71" s="1749"/>
      <c r="E71" s="1749"/>
      <c r="F71" s="377">
        <f t="shared" si="0"/>
        <v>11.111111111111111</v>
      </c>
    </row>
    <row r="72" spans="1:6" ht="72.75" customHeight="1" x14ac:dyDescent="0.15">
      <c r="A72" s="1746" t="s">
        <v>876</v>
      </c>
      <c r="B72" s="1747"/>
      <c r="C72" s="1748"/>
      <c r="D72" s="1749"/>
      <c r="E72" s="1749"/>
      <c r="F72" s="377">
        <f t="shared" si="0"/>
        <v>11.111111111111111</v>
      </c>
    </row>
    <row r="73" spans="1:6" ht="60" customHeight="1" x14ac:dyDescent="0.15">
      <c r="A73" s="1746" t="s">
        <v>877</v>
      </c>
      <c r="B73" s="1747"/>
      <c r="C73" s="1748"/>
      <c r="D73" s="1749"/>
      <c r="E73" s="1749"/>
      <c r="F73" s="377">
        <f t="shared" si="0"/>
        <v>11.111111111111111</v>
      </c>
    </row>
    <row r="74" spans="1:6" ht="33.75" customHeight="1" x14ac:dyDescent="0.15">
      <c r="A74" s="1746" t="s">
        <v>878</v>
      </c>
      <c r="B74" s="1747"/>
      <c r="C74" s="1748"/>
      <c r="D74" s="1749"/>
      <c r="E74" s="1749"/>
      <c r="F74" s="377">
        <f t="shared" si="0"/>
        <v>11.111111111111111</v>
      </c>
    </row>
    <row r="75" spans="1:6" ht="14" x14ac:dyDescent="0.15">
      <c r="A75" s="1746" t="s">
        <v>1990</v>
      </c>
      <c r="B75" s="1747"/>
      <c r="C75" s="1748"/>
      <c r="D75" s="1764"/>
      <c r="E75" s="1765"/>
      <c r="F75" s="377">
        <f t="shared" si="0"/>
        <v>11.111111111111111</v>
      </c>
    </row>
    <row r="76" spans="1:6" x14ac:dyDescent="0.15">
      <c r="A76" s="1766" t="s">
        <v>879</v>
      </c>
      <c r="B76" s="1767"/>
      <c r="C76" s="1766" t="s">
        <v>880</v>
      </c>
      <c r="D76" s="1768"/>
      <c r="E76" s="1768"/>
      <c r="F76" s="1767"/>
    </row>
    <row r="77" spans="1:6" x14ac:dyDescent="0.15">
      <c r="A77" s="1756" t="s">
        <v>881</v>
      </c>
      <c r="B77" s="1756"/>
      <c r="C77" s="1757"/>
      <c r="D77" s="1757"/>
      <c r="E77" s="1757"/>
      <c r="F77" s="1757"/>
    </row>
    <row r="78" spans="1:6" x14ac:dyDescent="0.15">
      <c r="A78" s="1756"/>
      <c r="B78" s="1756"/>
      <c r="C78" s="1757"/>
      <c r="D78" s="1757"/>
      <c r="E78" s="1757"/>
      <c r="F78" s="1757"/>
    </row>
    <row r="79" spans="1:6" ht="34.5" customHeight="1" x14ac:dyDescent="0.15">
      <c r="A79" s="1758" t="s">
        <v>126</v>
      </c>
      <c r="B79" s="1759"/>
      <c r="C79" s="1760"/>
      <c r="D79" s="1761"/>
      <c r="E79" s="1762"/>
      <c r="F79" s="1763"/>
    </row>
    <row r="80" spans="1:6" x14ac:dyDescent="0.15">
      <c r="A80" s="327" t="s">
        <v>882</v>
      </c>
      <c r="B80" s="328"/>
      <c r="C80" s="328"/>
      <c r="D80" s="328"/>
      <c r="E80" s="328"/>
      <c r="F80" s="329"/>
    </row>
  </sheetData>
  <mergeCells count="103">
    <mergeCell ref="A78:B78"/>
    <mergeCell ref="C78:F78"/>
    <mergeCell ref="A79:C79"/>
    <mergeCell ref="D79:F79"/>
    <mergeCell ref="A74:C74"/>
    <mergeCell ref="D74:E74"/>
    <mergeCell ref="D75:E75"/>
    <mergeCell ref="A76:B76"/>
    <mergeCell ref="C76:F76"/>
    <mergeCell ref="A77:B77"/>
    <mergeCell ref="C77:F77"/>
    <mergeCell ref="A75:C75"/>
    <mergeCell ref="D68:E68"/>
    <mergeCell ref="D73:E73"/>
    <mergeCell ref="A69:C69"/>
    <mergeCell ref="D69:E69"/>
    <mergeCell ref="A70:C70"/>
    <mergeCell ref="D70:E70"/>
    <mergeCell ref="A64:C64"/>
    <mergeCell ref="D64:E64"/>
    <mergeCell ref="A65:C65"/>
    <mergeCell ref="D65:E65"/>
    <mergeCell ref="A73:C73"/>
    <mergeCell ref="A66:C66"/>
    <mergeCell ref="D66:E66"/>
    <mergeCell ref="A67:C67"/>
    <mergeCell ref="D67:E67"/>
    <mergeCell ref="A68:C68"/>
    <mergeCell ref="A71:C71"/>
    <mergeCell ref="D71:E71"/>
    <mergeCell ref="A72:C72"/>
    <mergeCell ref="D72:E72"/>
    <mergeCell ref="A62:C62"/>
    <mergeCell ref="D62:E62"/>
    <mergeCell ref="A63:C63"/>
    <mergeCell ref="D63:E63"/>
    <mergeCell ref="A50:F50"/>
    <mergeCell ref="A51:F51"/>
    <mergeCell ref="A52:F52"/>
    <mergeCell ref="A53:F53"/>
    <mergeCell ref="A54:F54"/>
    <mergeCell ref="A56:F56"/>
    <mergeCell ref="A59:C59"/>
    <mergeCell ref="D59:E59"/>
    <mergeCell ref="A60:C60"/>
    <mergeCell ref="D60:E60"/>
    <mergeCell ref="A61:C61"/>
    <mergeCell ref="D61:E61"/>
    <mergeCell ref="A49:F49"/>
    <mergeCell ref="A43:F43"/>
    <mergeCell ref="A57:C57"/>
    <mergeCell ref="D57:E57"/>
    <mergeCell ref="A58:C58"/>
    <mergeCell ref="D58:E58"/>
    <mergeCell ref="A55:F55"/>
    <mergeCell ref="A47:F47"/>
    <mergeCell ref="A48:F48"/>
    <mergeCell ref="A44:F44"/>
    <mergeCell ref="A46:F46"/>
    <mergeCell ref="A45:F45"/>
    <mergeCell ref="A38:F38"/>
    <mergeCell ref="A39:F39"/>
    <mergeCell ref="A40:F40"/>
    <mergeCell ref="A41:F41"/>
    <mergeCell ref="A42:F42"/>
    <mergeCell ref="B7:F7"/>
    <mergeCell ref="B8:F8"/>
    <mergeCell ref="A9:F9"/>
    <mergeCell ref="C10:D10"/>
    <mergeCell ref="E10:F10"/>
    <mergeCell ref="E11:F11"/>
    <mergeCell ref="A32:F32"/>
    <mergeCell ref="A33:F33"/>
    <mergeCell ref="A27:F27"/>
    <mergeCell ref="A28:F28"/>
    <mergeCell ref="A29:F29"/>
    <mergeCell ref="A30:F30"/>
    <mergeCell ref="A31:F31"/>
    <mergeCell ref="A34:F34"/>
    <mergeCell ref="A35:F35"/>
    <mergeCell ref="A36:F36"/>
    <mergeCell ref="A37:F37"/>
    <mergeCell ref="A1:F1"/>
    <mergeCell ref="B2:F2"/>
    <mergeCell ref="B3:F3"/>
    <mergeCell ref="B4:F4"/>
    <mergeCell ref="B5:F5"/>
    <mergeCell ref="B6:F6"/>
    <mergeCell ref="A23:F23"/>
    <mergeCell ref="A22:F22"/>
    <mergeCell ref="A26:F26"/>
    <mergeCell ref="A12:A18"/>
    <mergeCell ref="B12:B13"/>
    <mergeCell ref="C12:C14"/>
    <mergeCell ref="E12:F14"/>
    <mergeCell ref="E16:F16"/>
    <mergeCell ref="E17:F17"/>
    <mergeCell ref="E18:F18"/>
    <mergeCell ref="A19:F19"/>
    <mergeCell ref="A24:F24"/>
    <mergeCell ref="A25:F25"/>
    <mergeCell ref="A20:F20"/>
    <mergeCell ref="A21:F21"/>
  </mergeCells>
  <pageMargins left="0.7" right="0.7" top="0.75" bottom="0.75" header="0.3" footer="0.3"/>
  <pageSetup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51"/>
  <sheetViews>
    <sheetView topLeftCell="C10" workbookViewId="0">
      <selection activeCell="A40" sqref="A40:F40"/>
    </sheetView>
  </sheetViews>
  <sheetFormatPr baseColWidth="10" defaultColWidth="11.5" defaultRowHeight="16" x14ac:dyDescent="0.2"/>
  <cols>
    <col min="1" max="1" width="44" style="193" customWidth="1"/>
    <col min="2" max="2" width="31.5" style="193" customWidth="1"/>
    <col min="3" max="3" width="24.5" style="193" customWidth="1"/>
    <col min="4" max="4" width="25.6640625" style="193" customWidth="1"/>
    <col min="5" max="5" width="19.5" style="193" customWidth="1"/>
    <col min="6" max="6" width="22.6640625" style="196" customWidth="1"/>
    <col min="7" max="10" width="11.5" style="173"/>
    <col min="11" max="16384" width="11.5" style="187"/>
  </cols>
  <sheetData>
    <row r="1" spans="1:6" ht="24" customHeight="1" x14ac:dyDescent="0.15">
      <c r="A1" s="1805" t="s">
        <v>1187</v>
      </c>
      <c r="B1" s="1805"/>
      <c r="C1" s="1805"/>
      <c r="D1" s="1805"/>
      <c r="E1" s="1805"/>
      <c r="F1" s="1805"/>
    </row>
    <row r="2" spans="1:6" x14ac:dyDescent="0.2">
      <c r="A2" s="174" t="s">
        <v>5</v>
      </c>
      <c r="B2" s="1342" t="str">
        <f>'[6]GRUPO VIDA'!B2:F2</f>
        <v>MUNICIPIO DE PALMIRA</v>
      </c>
      <c r="C2" s="1340"/>
      <c r="D2" s="1340"/>
      <c r="E2" s="1340"/>
      <c r="F2" s="1341"/>
    </row>
    <row r="3" spans="1:6" ht="17" x14ac:dyDescent="0.2">
      <c r="A3" s="175" t="s">
        <v>6</v>
      </c>
      <c r="B3" s="1340" t="s">
        <v>1981</v>
      </c>
      <c r="C3" s="1340"/>
      <c r="D3" s="1340"/>
      <c r="E3" s="1340"/>
      <c r="F3" s="1341"/>
    </row>
    <row r="4" spans="1:6" ht="17" x14ac:dyDescent="0.2">
      <c r="A4" s="175" t="s">
        <v>7</v>
      </c>
      <c r="B4" s="1340" t="s">
        <v>1975</v>
      </c>
      <c r="C4" s="1340"/>
      <c r="D4" s="1340"/>
      <c r="E4" s="1340"/>
      <c r="F4" s="1341"/>
    </row>
    <row r="5" spans="1:6" ht="17" x14ac:dyDescent="0.2">
      <c r="A5" s="175" t="s">
        <v>8</v>
      </c>
      <c r="B5" s="1340" t="str">
        <f>'[6]GRUPO VIDA'!B5:F5</f>
        <v>891.380.033-5</v>
      </c>
      <c r="C5" s="1340"/>
      <c r="D5" s="1340"/>
      <c r="E5" s="1340"/>
      <c r="F5" s="1341"/>
    </row>
    <row r="6" spans="1:6" x14ac:dyDescent="0.2">
      <c r="A6" s="174" t="s">
        <v>9</v>
      </c>
      <c r="B6" s="1340" t="s">
        <v>763</v>
      </c>
      <c r="C6" s="1340"/>
      <c r="D6" s="1340"/>
      <c r="E6" s="1340"/>
      <c r="F6" s="1341"/>
    </row>
    <row r="7" spans="1:6" x14ac:dyDescent="0.2">
      <c r="A7" s="174" t="s">
        <v>466</v>
      </c>
      <c r="B7" s="1328" t="s">
        <v>1194</v>
      </c>
      <c r="C7" s="1329"/>
      <c r="D7" s="1329"/>
      <c r="E7" s="1329"/>
      <c r="F7" s="1330"/>
    </row>
    <row r="8" spans="1:6" x14ac:dyDescent="0.2">
      <c r="A8" s="174" t="s">
        <v>10</v>
      </c>
      <c r="B8" s="1328" t="s">
        <v>1190</v>
      </c>
      <c r="C8" s="1329"/>
      <c r="D8" s="1329"/>
      <c r="E8" s="1329"/>
      <c r="F8" s="1330"/>
    </row>
    <row r="9" spans="1:6" x14ac:dyDescent="0.15">
      <c r="A9" s="1805" t="s">
        <v>164</v>
      </c>
      <c r="B9" s="1805"/>
      <c r="C9" s="1805"/>
      <c r="D9" s="1805"/>
      <c r="E9" s="1805"/>
      <c r="F9" s="1805"/>
    </row>
    <row r="10" spans="1:6" ht="17" x14ac:dyDescent="0.15">
      <c r="A10" s="404" t="s">
        <v>47</v>
      </c>
      <c r="B10" s="1806" t="s">
        <v>50</v>
      </c>
      <c r="C10" s="1807"/>
      <c r="D10" s="405" t="s">
        <v>698</v>
      </c>
      <c r="E10" s="406" t="s">
        <v>643</v>
      </c>
      <c r="F10" s="407" t="s">
        <v>112</v>
      </c>
    </row>
    <row r="11" spans="1:6" ht="30" customHeight="1" x14ac:dyDescent="0.15">
      <c r="A11" s="1808" t="s">
        <v>1199</v>
      </c>
      <c r="B11" s="1809" t="s">
        <v>764</v>
      </c>
      <c r="C11" s="1810"/>
      <c r="D11" s="408" t="s">
        <v>645</v>
      </c>
      <c r="E11" s="1811">
        <v>8</v>
      </c>
      <c r="F11" s="1814"/>
    </row>
    <row r="12" spans="1:6" ht="30.75" customHeight="1" x14ac:dyDescent="0.15">
      <c r="A12" s="1808"/>
      <c r="B12" s="1809" t="s">
        <v>765</v>
      </c>
      <c r="C12" s="1810"/>
      <c r="D12" s="408" t="s">
        <v>645</v>
      </c>
      <c r="E12" s="1812"/>
      <c r="F12" s="1815"/>
    </row>
    <row r="13" spans="1:6" ht="38" customHeight="1" x14ac:dyDescent="0.15">
      <c r="A13" s="1808"/>
      <c r="B13" s="1809" t="s">
        <v>766</v>
      </c>
      <c r="C13" s="1810"/>
      <c r="D13" s="408" t="s">
        <v>645</v>
      </c>
      <c r="E13" s="1812"/>
      <c r="F13" s="1815"/>
    </row>
    <row r="14" spans="1:6" ht="33.75" customHeight="1" x14ac:dyDescent="0.15">
      <c r="A14" s="1808"/>
      <c r="B14" s="1809" t="s">
        <v>767</v>
      </c>
      <c r="C14" s="1810"/>
      <c r="D14" s="408" t="s">
        <v>645</v>
      </c>
      <c r="E14" s="1812"/>
      <c r="F14" s="1815"/>
    </row>
    <row r="15" spans="1:6" ht="34.5" customHeight="1" x14ac:dyDescent="0.15">
      <c r="A15" s="1808"/>
      <c r="B15" s="1809" t="s">
        <v>768</v>
      </c>
      <c r="C15" s="1810"/>
      <c r="D15" s="408" t="s">
        <v>649</v>
      </c>
      <c r="E15" s="1813"/>
      <c r="F15" s="1816"/>
    </row>
    <row r="16" spans="1:6" ht="20.25" customHeight="1" x14ac:dyDescent="0.15">
      <c r="A16" s="1802"/>
      <c r="B16" s="1803"/>
      <c r="C16" s="1803"/>
      <c r="D16" s="1804"/>
      <c r="E16" s="409" t="s">
        <v>769</v>
      </c>
      <c r="F16" s="410">
        <f>+[8]PYG!B6</f>
        <v>7056000</v>
      </c>
    </row>
    <row r="17" spans="1:6" ht="17" x14ac:dyDescent="0.15">
      <c r="A17" s="411" t="s">
        <v>770</v>
      </c>
      <c r="B17" s="1799" t="s">
        <v>771</v>
      </c>
      <c r="C17" s="1800"/>
      <c r="D17" s="1800"/>
      <c r="E17" s="1800"/>
      <c r="F17" s="1801"/>
    </row>
    <row r="18" spans="1:6" ht="36" customHeight="1" x14ac:dyDescent="0.15">
      <c r="A18" s="220" t="s">
        <v>652</v>
      </c>
      <c r="B18" s="1369" t="s">
        <v>772</v>
      </c>
      <c r="C18" s="1370"/>
      <c r="D18" s="1370"/>
      <c r="E18" s="1370"/>
      <c r="F18" s="1371"/>
    </row>
    <row r="19" spans="1:6" ht="30.75" customHeight="1" x14ac:dyDescent="0.15">
      <c r="A19" s="188" t="s">
        <v>773</v>
      </c>
      <c r="B19" s="1309">
        <v>350000000</v>
      </c>
      <c r="C19" s="1310"/>
      <c r="D19" s="1310"/>
      <c r="E19" s="1310"/>
      <c r="F19" s="1311"/>
    </row>
    <row r="20" spans="1:6" x14ac:dyDescent="0.15">
      <c r="A20" s="1796" t="s">
        <v>654</v>
      </c>
      <c r="B20" s="1797"/>
      <c r="C20" s="1797"/>
      <c r="D20" s="1797"/>
      <c r="E20" s="1797"/>
      <c r="F20" s="1798"/>
    </row>
    <row r="21" spans="1:6" x14ac:dyDescent="0.15">
      <c r="A21" s="189" t="s">
        <v>48</v>
      </c>
      <c r="B21" s="1312" t="s">
        <v>655</v>
      </c>
      <c r="C21" s="1313"/>
      <c r="D21" s="1312" t="s">
        <v>656</v>
      </c>
      <c r="E21" s="1314"/>
      <c r="F21" s="1313"/>
    </row>
    <row r="22" spans="1:6" x14ac:dyDescent="0.15">
      <c r="A22" s="309" t="s">
        <v>774</v>
      </c>
      <c r="B22" s="1363" t="s">
        <v>775</v>
      </c>
      <c r="C22" s="1365"/>
      <c r="D22" s="1363" t="s">
        <v>776</v>
      </c>
      <c r="E22" s="1365"/>
      <c r="F22" s="1364"/>
    </row>
    <row r="23" spans="1:6" ht="39.75" customHeight="1" x14ac:dyDescent="0.15">
      <c r="A23" s="310" t="s">
        <v>777</v>
      </c>
      <c r="B23" s="1363" t="s">
        <v>778</v>
      </c>
      <c r="C23" s="1364"/>
      <c r="D23" s="1363" t="s">
        <v>779</v>
      </c>
      <c r="E23" s="1365"/>
      <c r="F23" s="1364"/>
    </row>
    <row r="24" spans="1:6" x14ac:dyDescent="0.15">
      <c r="A24" s="221" t="s">
        <v>664</v>
      </c>
      <c r="B24" s="1303" t="s">
        <v>665</v>
      </c>
      <c r="C24" s="1305"/>
      <c r="D24" s="1305"/>
      <c r="E24" s="1305"/>
      <c r="F24" s="1305"/>
    </row>
    <row r="25" spans="1:6" ht="65.25" customHeight="1" x14ac:dyDescent="0.15">
      <c r="A25" s="1790" t="s">
        <v>780</v>
      </c>
      <c r="B25" s="1791"/>
      <c r="C25" s="1791"/>
      <c r="D25" s="1791"/>
      <c r="E25" s="1791"/>
      <c r="F25" s="1792"/>
    </row>
    <row r="26" spans="1:6" ht="57.75" customHeight="1" x14ac:dyDescent="0.15">
      <c r="A26" s="1789" t="s">
        <v>667</v>
      </c>
      <c r="B26" s="1773"/>
      <c r="C26" s="1773"/>
      <c r="D26" s="1773"/>
      <c r="E26" s="1773"/>
      <c r="F26" s="1774"/>
    </row>
    <row r="27" spans="1:6" ht="38.25" customHeight="1" x14ac:dyDescent="0.15">
      <c r="A27" s="1789" t="s">
        <v>668</v>
      </c>
      <c r="B27" s="1773"/>
      <c r="C27" s="1773"/>
      <c r="D27" s="1773"/>
      <c r="E27" s="1773"/>
      <c r="F27" s="1774"/>
    </row>
    <row r="28" spans="1:6" ht="18.75" customHeight="1" x14ac:dyDescent="0.15">
      <c r="A28" s="1790" t="s">
        <v>669</v>
      </c>
      <c r="B28" s="1791"/>
      <c r="C28" s="1791"/>
      <c r="D28" s="1791"/>
      <c r="E28" s="1791"/>
      <c r="F28" s="1792"/>
    </row>
    <row r="29" spans="1:6" s="173" customFormat="1" ht="51" customHeight="1" x14ac:dyDescent="0.15">
      <c r="A29" s="1789" t="s">
        <v>781</v>
      </c>
      <c r="B29" s="1773"/>
      <c r="C29" s="1773"/>
      <c r="D29" s="1773"/>
      <c r="E29" s="1773"/>
      <c r="F29" s="1774"/>
    </row>
    <row r="30" spans="1:6" s="173" customFormat="1" ht="153" customHeight="1" x14ac:dyDescent="0.15">
      <c r="A30" s="1789" t="s">
        <v>782</v>
      </c>
      <c r="B30" s="1773"/>
      <c r="C30" s="1773"/>
      <c r="D30" s="1773"/>
      <c r="E30" s="1773"/>
      <c r="F30" s="1774"/>
    </row>
    <row r="31" spans="1:6" s="173" customFormat="1" ht="81.75" customHeight="1" x14ac:dyDescent="0.15">
      <c r="A31" s="1789" t="s">
        <v>783</v>
      </c>
      <c r="B31" s="1773"/>
      <c r="C31" s="1773"/>
      <c r="D31" s="1773"/>
      <c r="E31" s="1773"/>
      <c r="F31" s="1774"/>
    </row>
    <row r="32" spans="1:6" s="173" customFormat="1" ht="53.25" customHeight="1" x14ac:dyDescent="0.15">
      <c r="A32" s="1793" t="s">
        <v>784</v>
      </c>
      <c r="B32" s="1794"/>
      <c r="C32" s="1794"/>
      <c r="D32" s="1794"/>
      <c r="E32" s="1794"/>
      <c r="F32" s="1795"/>
    </row>
    <row r="33" spans="1:6" s="173" customFormat="1" ht="54" customHeight="1" x14ac:dyDescent="0.15">
      <c r="A33" s="1789" t="s">
        <v>674</v>
      </c>
      <c r="B33" s="1773"/>
      <c r="C33" s="1773"/>
      <c r="D33" s="1773"/>
      <c r="E33" s="1773"/>
      <c r="F33" s="1774"/>
    </row>
    <row r="34" spans="1:6" s="173" customFormat="1" ht="43.5" customHeight="1" x14ac:dyDescent="0.15">
      <c r="A34" s="1789" t="s">
        <v>675</v>
      </c>
      <c r="B34" s="1773"/>
      <c r="C34" s="1773"/>
      <c r="D34" s="1773"/>
      <c r="E34" s="1773"/>
      <c r="F34" s="1774"/>
    </row>
    <row r="35" spans="1:6" s="173" customFormat="1" ht="52.5" customHeight="1" x14ac:dyDescent="0.15">
      <c r="A35" s="1789" t="s">
        <v>676</v>
      </c>
      <c r="B35" s="1773"/>
      <c r="C35" s="1773"/>
      <c r="D35" s="1773"/>
      <c r="E35" s="1773"/>
      <c r="F35" s="1774"/>
    </row>
    <row r="36" spans="1:6" s="173" customFormat="1" ht="64.5" customHeight="1" x14ac:dyDescent="0.15">
      <c r="A36" s="1789" t="s">
        <v>677</v>
      </c>
      <c r="B36" s="1773"/>
      <c r="C36" s="1773"/>
      <c r="D36" s="1773"/>
      <c r="E36" s="1773"/>
      <c r="F36" s="1774"/>
    </row>
    <row r="37" spans="1:6" s="173" customFormat="1" ht="53.25" customHeight="1" x14ac:dyDescent="0.15">
      <c r="A37" s="1793" t="s">
        <v>785</v>
      </c>
      <c r="B37" s="1794"/>
      <c r="C37" s="1794"/>
      <c r="D37" s="1794"/>
      <c r="E37" s="1794"/>
      <c r="F37" s="1795"/>
    </row>
    <row r="38" spans="1:6" s="173" customFormat="1" ht="36" customHeight="1" x14ac:dyDescent="0.15">
      <c r="A38" s="1789" t="s">
        <v>786</v>
      </c>
      <c r="B38" s="1773"/>
      <c r="C38" s="1773"/>
      <c r="D38" s="1773"/>
      <c r="E38" s="1773"/>
      <c r="F38" s="1774"/>
    </row>
    <row r="39" spans="1:6" s="173" customFormat="1" ht="37.5" customHeight="1" x14ac:dyDescent="0.15">
      <c r="A39" s="1789" t="s">
        <v>787</v>
      </c>
      <c r="B39" s="1773"/>
      <c r="C39" s="1773"/>
      <c r="D39" s="1773"/>
      <c r="E39" s="1773"/>
      <c r="F39" s="1774"/>
    </row>
    <row r="40" spans="1:6" s="173" customFormat="1" ht="81" customHeight="1" x14ac:dyDescent="0.15">
      <c r="A40" s="1770" t="s">
        <v>1201</v>
      </c>
      <c r="B40" s="1771"/>
      <c r="C40" s="1771"/>
      <c r="D40" s="1771"/>
      <c r="E40" s="1771"/>
      <c r="F40" s="1772"/>
    </row>
    <row r="41" spans="1:6" s="173" customFormat="1" ht="72.75" customHeight="1" x14ac:dyDescent="0.15">
      <c r="A41" s="1773" t="s">
        <v>1995</v>
      </c>
      <c r="B41" s="1773"/>
      <c r="C41" s="1773"/>
      <c r="D41" s="1773"/>
      <c r="E41" s="1773"/>
      <c r="F41" s="1774"/>
    </row>
    <row r="42" spans="1:6" s="173" customFormat="1" ht="50.25" customHeight="1" x14ac:dyDescent="0.15">
      <c r="A42" s="1773" t="s">
        <v>790</v>
      </c>
      <c r="B42" s="1773"/>
      <c r="C42" s="1773"/>
      <c r="D42" s="1773"/>
      <c r="E42" s="1773"/>
      <c r="F42" s="1774"/>
    </row>
    <row r="43" spans="1:6" s="173" customFormat="1" ht="22.5" customHeight="1" x14ac:dyDescent="0.15">
      <c r="A43" s="1292" t="s">
        <v>126</v>
      </c>
      <c r="B43" s="1292"/>
      <c r="C43" s="1292"/>
      <c r="D43" s="1293"/>
      <c r="E43" s="1775"/>
      <c r="F43" s="1776"/>
    </row>
    <row r="44" spans="1:6" s="173" customFormat="1" ht="27" customHeight="1" x14ac:dyDescent="0.15">
      <c r="A44" s="1773" t="s">
        <v>886</v>
      </c>
      <c r="B44" s="1773"/>
      <c r="C44" s="1773"/>
      <c r="D44" s="1773"/>
      <c r="E44" s="1773"/>
      <c r="F44" s="1774"/>
    </row>
    <row r="45" spans="1:6" s="173" customFormat="1" ht="38.25" customHeight="1" thickBot="1" x14ac:dyDescent="0.2">
      <c r="A45" s="1780" t="s">
        <v>689</v>
      </c>
      <c r="B45" s="1781"/>
      <c r="C45" s="1781"/>
      <c r="D45" s="1781"/>
      <c r="E45" s="1781"/>
      <c r="F45" s="1782"/>
    </row>
    <row r="46" spans="1:6" s="173" customFormat="1" ht="39.75" customHeight="1" thickTop="1" thickBot="1" x14ac:dyDescent="0.2">
      <c r="A46" s="1777" t="s">
        <v>144</v>
      </c>
      <c r="B46" s="1778"/>
      <c r="C46" s="1778"/>
      <c r="D46" s="1778"/>
      <c r="E46" s="1778"/>
      <c r="F46" s="1779"/>
    </row>
    <row r="47" spans="1:6" s="173" customFormat="1" ht="17" thickTop="1" x14ac:dyDescent="0.15">
      <c r="A47" s="1783" t="s">
        <v>791</v>
      </c>
      <c r="B47" s="1784"/>
      <c r="C47" s="1784"/>
      <c r="D47" s="1784"/>
      <c r="E47" s="1784"/>
      <c r="F47" s="1785"/>
    </row>
    <row r="48" spans="1:6" s="173" customFormat="1" ht="33.75" customHeight="1" x14ac:dyDescent="0.15">
      <c r="A48" s="1786"/>
      <c r="B48" s="1787"/>
      <c r="C48" s="1787"/>
      <c r="D48" s="1787"/>
      <c r="E48" s="1787"/>
      <c r="F48" s="1788"/>
    </row>
    <row r="49" spans="1:6" ht="30" customHeight="1" x14ac:dyDescent="0.15">
      <c r="A49" s="1769"/>
      <c r="B49" s="1769"/>
      <c r="C49" s="1769"/>
      <c r="D49" s="1769"/>
      <c r="E49" s="1769"/>
      <c r="F49" s="1769"/>
    </row>
    <row r="50" spans="1:6" ht="35.25" customHeight="1" x14ac:dyDescent="0.15">
      <c r="A50" s="1769"/>
      <c r="B50" s="1769"/>
      <c r="C50" s="1769"/>
      <c r="D50" s="1769"/>
      <c r="E50" s="1769"/>
      <c r="F50" s="1769"/>
    </row>
    <row r="51" spans="1:6" ht="40.25" customHeight="1" x14ac:dyDescent="0.15">
      <c r="A51" s="1769"/>
      <c r="B51" s="1769"/>
      <c r="C51" s="1769"/>
      <c r="D51" s="1769"/>
      <c r="E51" s="1769"/>
      <c r="F51" s="1769"/>
    </row>
  </sheetData>
  <mergeCells count="58">
    <mergeCell ref="B7:F7"/>
    <mergeCell ref="B8:F8"/>
    <mergeCell ref="A9:F9"/>
    <mergeCell ref="B10:C10"/>
    <mergeCell ref="A11:A15"/>
    <mergeCell ref="B11:C11"/>
    <mergeCell ref="E11:E15"/>
    <mergeCell ref="F11:F15"/>
    <mergeCell ref="B12:C12"/>
    <mergeCell ref="B13:C13"/>
    <mergeCell ref="B14:C14"/>
    <mergeCell ref="B15:C15"/>
    <mergeCell ref="B6:F6"/>
    <mergeCell ref="A1:F1"/>
    <mergeCell ref="B2:F2"/>
    <mergeCell ref="B3:F3"/>
    <mergeCell ref="B4:F4"/>
    <mergeCell ref="B5:F5"/>
    <mergeCell ref="B17:F17"/>
    <mergeCell ref="B18:F18"/>
    <mergeCell ref="A16:D16"/>
    <mergeCell ref="A36:F36"/>
    <mergeCell ref="A37:F37"/>
    <mergeCell ref="A38:F38"/>
    <mergeCell ref="A33:F33"/>
    <mergeCell ref="A34:F34"/>
    <mergeCell ref="B19:F19"/>
    <mergeCell ref="A20:F20"/>
    <mergeCell ref="B21:C21"/>
    <mergeCell ref="A39:F39"/>
    <mergeCell ref="D21:F21"/>
    <mergeCell ref="B22:C22"/>
    <mergeCell ref="D22:F22"/>
    <mergeCell ref="A35:F35"/>
    <mergeCell ref="B24:F24"/>
    <mergeCell ref="A25:F25"/>
    <mergeCell ref="A26:F26"/>
    <mergeCell ref="A27:F27"/>
    <mergeCell ref="A28:F28"/>
    <mergeCell ref="A29:F29"/>
    <mergeCell ref="B23:C23"/>
    <mergeCell ref="D23:F23"/>
    <mergeCell ref="A30:F30"/>
    <mergeCell ref="A31:F31"/>
    <mergeCell ref="A32:F32"/>
    <mergeCell ref="A51:F51"/>
    <mergeCell ref="A40:F40"/>
    <mergeCell ref="A41:F41"/>
    <mergeCell ref="A42:F42"/>
    <mergeCell ref="A43:D43"/>
    <mergeCell ref="E43:F43"/>
    <mergeCell ref="A44:F44"/>
    <mergeCell ref="A46:F46"/>
    <mergeCell ref="A45:F45"/>
    <mergeCell ref="A47:F47"/>
    <mergeCell ref="A48:F48"/>
    <mergeCell ref="A49:F49"/>
    <mergeCell ref="A50:F50"/>
  </mergeCells>
  <pageMargins left="0.7" right="0.7" top="0.75" bottom="0.75" header="0.3" footer="0.3"/>
  <pageSetup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V137"/>
  <sheetViews>
    <sheetView topLeftCell="B10" workbookViewId="0">
      <selection activeCell="A40" sqref="A40:F40"/>
    </sheetView>
  </sheetViews>
  <sheetFormatPr baseColWidth="10" defaultColWidth="11.5" defaultRowHeight="16" x14ac:dyDescent="0.2"/>
  <cols>
    <col min="1" max="1" width="42.33203125" style="193" customWidth="1"/>
    <col min="2" max="2" width="31.5" style="193" customWidth="1"/>
    <col min="3" max="3" width="24.5" style="193" customWidth="1"/>
    <col min="4" max="4" width="30.5" style="193" customWidth="1"/>
    <col min="5" max="5" width="28" style="193" customWidth="1"/>
    <col min="6" max="6" width="22.6640625" style="196" customWidth="1"/>
    <col min="7" max="9" width="11.5" style="173"/>
    <col min="10" max="16384" width="11.5" style="187"/>
  </cols>
  <sheetData>
    <row r="1" spans="1:6" x14ac:dyDescent="0.15">
      <c r="A1" s="1847" t="s">
        <v>1192</v>
      </c>
      <c r="B1" s="1847"/>
      <c r="C1" s="1847"/>
      <c r="D1" s="1847"/>
      <c r="E1" s="1847"/>
      <c r="F1" s="1847"/>
    </row>
    <row r="2" spans="1:6" x14ac:dyDescent="0.2">
      <c r="A2" s="174" t="s">
        <v>5</v>
      </c>
      <c r="B2" s="1342" t="s">
        <v>463</v>
      </c>
      <c r="C2" s="1340"/>
      <c r="D2" s="1340"/>
      <c r="E2" s="1340"/>
      <c r="F2" s="1341"/>
    </row>
    <row r="3" spans="1:6" ht="17" x14ac:dyDescent="0.2">
      <c r="A3" s="175" t="s">
        <v>6</v>
      </c>
      <c r="B3" s="1340" t="s">
        <v>1977</v>
      </c>
      <c r="C3" s="1340"/>
      <c r="D3" s="1340"/>
      <c r="E3" s="1340"/>
      <c r="F3" s="1341"/>
    </row>
    <row r="4" spans="1:6" ht="17" x14ac:dyDescent="0.2">
      <c r="A4" s="175" t="s">
        <v>7</v>
      </c>
      <c r="B4" s="1340" t="s">
        <v>1975</v>
      </c>
      <c r="C4" s="1340"/>
      <c r="D4" s="1340"/>
      <c r="E4" s="1340"/>
      <c r="F4" s="1341"/>
    </row>
    <row r="5" spans="1:6" ht="17" x14ac:dyDescent="0.2">
      <c r="A5" s="175" t="s">
        <v>8</v>
      </c>
      <c r="B5" s="1340" t="str">
        <f>+'[5]TODO RIESGO DANO MATERIAL '!K5</f>
        <v>891.380.033-5</v>
      </c>
      <c r="C5" s="1340"/>
      <c r="D5" s="1340"/>
      <c r="E5" s="1340"/>
      <c r="F5" s="1341"/>
    </row>
    <row r="6" spans="1:6" x14ac:dyDescent="0.2">
      <c r="A6" s="174" t="s">
        <v>9</v>
      </c>
      <c r="B6" s="1340" t="s">
        <v>642</v>
      </c>
      <c r="C6" s="1340"/>
      <c r="D6" s="1340"/>
      <c r="E6" s="1340"/>
      <c r="F6" s="1341"/>
    </row>
    <row r="7" spans="1:6" x14ac:dyDescent="0.2">
      <c r="A7" s="174" t="s">
        <v>466</v>
      </c>
      <c r="B7" s="1328" t="s">
        <v>1194</v>
      </c>
      <c r="C7" s="1329"/>
      <c r="D7" s="1329"/>
      <c r="E7" s="1329"/>
      <c r="F7" s="1330"/>
    </row>
    <row r="8" spans="1:6" x14ac:dyDescent="0.2">
      <c r="A8" s="174" t="s">
        <v>10</v>
      </c>
      <c r="B8" s="1328" t="s">
        <v>1190</v>
      </c>
      <c r="C8" s="1329"/>
      <c r="D8" s="1329"/>
      <c r="E8" s="1329"/>
      <c r="F8" s="1330"/>
    </row>
    <row r="9" spans="1:6" x14ac:dyDescent="0.15">
      <c r="A9" s="1847" t="s">
        <v>164</v>
      </c>
      <c r="B9" s="1847"/>
      <c r="C9" s="1847"/>
      <c r="D9" s="1847"/>
      <c r="E9" s="1847"/>
      <c r="F9" s="1847"/>
    </row>
    <row r="10" spans="1:6" ht="17" x14ac:dyDescent="0.15">
      <c r="A10" s="404" t="s">
        <v>47</v>
      </c>
      <c r="B10" s="412" t="s">
        <v>571</v>
      </c>
      <c r="C10" s="413" t="s">
        <v>12</v>
      </c>
      <c r="D10" s="406" t="s">
        <v>125</v>
      </c>
      <c r="E10" s="406" t="s">
        <v>643</v>
      </c>
      <c r="F10" s="407" t="s">
        <v>112</v>
      </c>
    </row>
    <row r="11" spans="1:6" ht="68" x14ac:dyDescent="0.15">
      <c r="A11" s="1848" t="s">
        <v>1200</v>
      </c>
      <c r="B11" s="414" t="s">
        <v>644</v>
      </c>
      <c r="C11" s="408" t="s">
        <v>645</v>
      </c>
      <c r="D11" s="415"/>
      <c r="E11" s="1850">
        <f>+'[9]RESUMEN ECONOMICO VIDA'!D5</f>
        <v>7</v>
      </c>
      <c r="F11" s="1853"/>
    </row>
    <row r="12" spans="1:6" ht="34" x14ac:dyDescent="0.15">
      <c r="A12" s="1849"/>
      <c r="B12" s="414" t="s">
        <v>646</v>
      </c>
      <c r="C12" s="408" t="s">
        <v>645</v>
      </c>
      <c r="D12" s="415"/>
      <c r="E12" s="1851"/>
      <c r="F12" s="1854"/>
    </row>
    <row r="13" spans="1:6" ht="51" x14ac:dyDescent="0.15">
      <c r="A13" s="1849"/>
      <c r="B13" s="414" t="s">
        <v>647</v>
      </c>
      <c r="C13" s="408" t="s">
        <v>645</v>
      </c>
      <c r="D13" s="415"/>
      <c r="E13" s="1851"/>
      <c r="F13" s="1854"/>
    </row>
    <row r="14" spans="1:6" ht="51" x14ac:dyDescent="0.15">
      <c r="A14" s="1849"/>
      <c r="B14" s="414" t="s">
        <v>648</v>
      </c>
      <c r="C14" s="408" t="s">
        <v>649</v>
      </c>
      <c r="D14" s="415"/>
      <c r="E14" s="1851"/>
      <c r="F14" s="1854"/>
    </row>
    <row r="15" spans="1:6" ht="17" x14ac:dyDescent="0.2">
      <c r="A15" s="1849"/>
      <c r="B15" s="414" t="s">
        <v>650</v>
      </c>
      <c r="C15" s="416">
        <f>2200000*49</f>
        <v>107800000</v>
      </c>
      <c r="D15" s="417"/>
      <c r="E15" s="1852"/>
      <c r="F15" s="1855"/>
    </row>
    <row r="16" spans="1:6" x14ac:dyDescent="0.15">
      <c r="A16" s="418"/>
      <c r="B16" s="1842"/>
      <c r="C16" s="1843"/>
      <c r="D16" s="1844"/>
      <c r="E16" s="419" t="s">
        <v>112</v>
      </c>
      <c r="F16" s="420">
        <f>+'[9]RESUMEN ECONOMICO VIDA'!F5</f>
        <v>6021764.3835616438</v>
      </c>
    </row>
    <row r="17" spans="1:6" x14ac:dyDescent="0.15">
      <c r="A17" s="1845" t="s">
        <v>651</v>
      </c>
      <c r="B17" s="1846"/>
      <c r="C17" s="1846"/>
      <c r="D17" s="1846"/>
      <c r="E17" s="1846"/>
      <c r="F17" s="1776"/>
    </row>
    <row r="18" spans="1:6" x14ac:dyDescent="0.15">
      <c r="A18" s="1327" t="s">
        <v>652</v>
      </c>
      <c r="B18" s="1327"/>
      <c r="C18" s="1327"/>
      <c r="D18" s="1318" t="s">
        <v>2018</v>
      </c>
      <c r="E18" s="1319"/>
      <c r="F18" s="1320"/>
    </row>
    <row r="19" spans="1:6" ht="17" x14ac:dyDescent="0.15">
      <c r="A19" s="188" t="s">
        <v>653</v>
      </c>
      <c r="B19" s="1309">
        <v>18000000</v>
      </c>
      <c r="C19" s="1310"/>
      <c r="D19" s="1310"/>
      <c r="E19" s="1310"/>
      <c r="F19" s="1311"/>
    </row>
    <row r="20" spans="1:6" x14ac:dyDescent="0.15">
      <c r="A20" s="1796" t="s">
        <v>654</v>
      </c>
      <c r="B20" s="1797"/>
      <c r="C20" s="1797"/>
      <c r="D20" s="1797"/>
      <c r="E20" s="1797"/>
      <c r="F20" s="1798"/>
    </row>
    <row r="21" spans="1:6" x14ac:dyDescent="0.15">
      <c r="A21" s="189" t="s">
        <v>48</v>
      </c>
      <c r="B21" s="1312" t="s">
        <v>655</v>
      </c>
      <c r="C21" s="1313"/>
      <c r="D21" s="1312" t="s">
        <v>656</v>
      </c>
      <c r="E21" s="1314"/>
      <c r="F21" s="1313"/>
    </row>
    <row r="22" spans="1:6" x14ac:dyDescent="0.15">
      <c r="A22" s="190" t="s">
        <v>657</v>
      </c>
      <c r="B22" s="1303">
        <v>75</v>
      </c>
      <c r="C22" s="1304"/>
      <c r="D22" s="1303" t="s">
        <v>658</v>
      </c>
      <c r="E22" s="1305"/>
      <c r="F22" s="1304"/>
    </row>
    <row r="23" spans="1:6" x14ac:dyDescent="0.15">
      <c r="A23" s="190" t="s">
        <v>659</v>
      </c>
      <c r="B23" s="1303">
        <v>64</v>
      </c>
      <c r="C23" s="1304"/>
      <c r="D23" s="1303">
        <v>65</v>
      </c>
      <c r="E23" s="1305"/>
      <c r="F23" s="1304"/>
    </row>
    <row r="24" spans="1:6" x14ac:dyDescent="0.15">
      <c r="A24" s="190" t="s">
        <v>660</v>
      </c>
      <c r="B24" s="1303">
        <v>65</v>
      </c>
      <c r="C24" s="1304"/>
      <c r="D24" s="1303">
        <v>66</v>
      </c>
      <c r="E24" s="1305"/>
      <c r="F24" s="1304"/>
    </row>
    <row r="25" spans="1:6" ht="17" x14ac:dyDescent="0.15">
      <c r="A25" s="191" t="s">
        <v>661</v>
      </c>
      <c r="B25" s="1303">
        <v>64</v>
      </c>
      <c r="C25" s="1304"/>
      <c r="D25" s="1303">
        <v>70</v>
      </c>
      <c r="E25" s="1305"/>
      <c r="F25" s="1304"/>
    </row>
    <row r="26" spans="1:6" ht="17" x14ac:dyDescent="0.15">
      <c r="A26" s="191" t="s">
        <v>662</v>
      </c>
      <c r="B26" s="1303">
        <v>70</v>
      </c>
      <c r="C26" s="1304"/>
      <c r="D26" s="1303" t="s">
        <v>658</v>
      </c>
      <c r="E26" s="1305"/>
      <c r="F26" s="1304"/>
    </row>
    <row r="27" spans="1:6" x14ac:dyDescent="0.15">
      <c r="A27" s="1790" t="s">
        <v>663</v>
      </c>
      <c r="B27" s="1773"/>
      <c r="C27" s="1773"/>
      <c r="D27" s="1773"/>
      <c r="E27" s="1773"/>
      <c r="F27" s="1774"/>
    </row>
    <row r="28" spans="1:6" ht="17" x14ac:dyDescent="0.15">
      <c r="A28" s="421" t="s">
        <v>664</v>
      </c>
      <c r="B28" s="1841" t="s">
        <v>665</v>
      </c>
      <c r="C28" s="1773"/>
      <c r="D28" s="1773"/>
      <c r="E28" s="1773"/>
      <c r="F28" s="1774"/>
    </row>
    <row r="29" spans="1:6" x14ac:dyDescent="0.15">
      <c r="A29" s="1790" t="s">
        <v>666</v>
      </c>
      <c r="B29" s="1773"/>
      <c r="C29" s="1773"/>
      <c r="D29" s="1773"/>
      <c r="E29" s="1773"/>
      <c r="F29" s="1774"/>
    </row>
    <row r="30" spans="1:6" x14ac:dyDescent="0.15">
      <c r="A30" s="1789" t="s">
        <v>667</v>
      </c>
      <c r="B30" s="1773"/>
      <c r="C30" s="1773"/>
      <c r="D30" s="1773"/>
      <c r="E30" s="1773"/>
      <c r="F30" s="1774"/>
    </row>
    <row r="31" spans="1:6" x14ac:dyDescent="0.15">
      <c r="A31" s="1789" t="s">
        <v>668</v>
      </c>
      <c r="B31" s="1773"/>
      <c r="C31" s="1773"/>
      <c r="D31" s="1773"/>
      <c r="E31" s="1773"/>
      <c r="F31" s="1774"/>
    </row>
    <row r="32" spans="1:6" x14ac:dyDescent="0.15">
      <c r="A32" s="1790" t="s">
        <v>669</v>
      </c>
      <c r="B32" s="1791"/>
      <c r="C32" s="1791"/>
      <c r="D32" s="1791"/>
      <c r="E32" s="1791"/>
      <c r="F32" s="1792"/>
    </row>
    <row r="33" spans="1:256" x14ac:dyDescent="0.15">
      <c r="A33" s="1789" t="s">
        <v>670</v>
      </c>
      <c r="B33" s="1773"/>
      <c r="C33" s="1773"/>
      <c r="D33" s="1773"/>
      <c r="E33" s="1773"/>
      <c r="F33" s="1774"/>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3"/>
      <c r="AG33" s="173"/>
      <c r="AH33" s="173"/>
      <c r="AI33" s="173"/>
      <c r="AJ33" s="173"/>
      <c r="AK33" s="173"/>
      <c r="AL33" s="173"/>
      <c r="AM33" s="173"/>
      <c r="AN33" s="173"/>
      <c r="AO33" s="173"/>
      <c r="AP33" s="173"/>
      <c r="AQ33" s="173"/>
      <c r="AR33" s="173"/>
      <c r="AS33" s="173"/>
      <c r="AT33" s="173"/>
      <c r="AU33" s="173"/>
      <c r="AV33" s="173"/>
      <c r="AW33" s="173"/>
      <c r="AX33" s="173"/>
      <c r="AY33" s="173"/>
      <c r="AZ33" s="173"/>
      <c r="BA33" s="173"/>
      <c r="BB33" s="173"/>
      <c r="BC33" s="173"/>
      <c r="BD33" s="173"/>
      <c r="BE33" s="173"/>
      <c r="BF33" s="173"/>
      <c r="BG33" s="173"/>
      <c r="BH33" s="173"/>
      <c r="BI33" s="173"/>
      <c r="BJ33" s="173"/>
      <c r="BK33" s="173"/>
      <c r="BL33" s="173"/>
      <c r="BM33" s="173"/>
      <c r="BN33" s="173"/>
      <c r="BO33" s="173"/>
      <c r="BP33" s="173"/>
      <c r="BQ33" s="173"/>
      <c r="BR33" s="173"/>
      <c r="BS33" s="173"/>
      <c r="BT33" s="173"/>
      <c r="BU33" s="173"/>
      <c r="BV33" s="173"/>
      <c r="BW33" s="173"/>
      <c r="BX33" s="173"/>
      <c r="BY33" s="173"/>
      <c r="BZ33" s="173"/>
      <c r="CA33" s="173"/>
      <c r="CB33" s="173"/>
      <c r="CC33" s="173"/>
      <c r="CD33" s="173"/>
      <c r="CE33" s="173"/>
      <c r="CF33" s="173"/>
      <c r="CG33" s="173"/>
      <c r="CH33" s="173"/>
      <c r="CI33" s="173"/>
      <c r="CJ33" s="173"/>
      <c r="CK33" s="173"/>
      <c r="CL33" s="173"/>
      <c r="CM33" s="173"/>
      <c r="CN33" s="173"/>
      <c r="CO33" s="173"/>
      <c r="CP33" s="173"/>
      <c r="CQ33" s="173"/>
      <c r="CR33" s="173"/>
      <c r="CS33" s="173"/>
      <c r="CT33" s="173"/>
      <c r="CU33" s="173"/>
      <c r="CV33" s="173"/>
      <c r="CW33" s="173"/>
      <c r="CX33" s="173"/>
      <c r="CY33" s="173"/>
      <c r="CZ33" s="173"/>
      <c r="DA33" s="173"/>
      <c r="DB33" s="173"/>
      <c r="DC33" s="173"/>
      <c r="DD33" s="173"/>
      <c r="DE33" s="173"/>
      <c r="DF33" s="173"/>
      <c r="DG33" s="173"/>
      <c r="DH33" s="173"/>
      <c r="DI33" s="173"/>
      <c r="DJ33" s="173"/>
      <c r="DK33" s="173"/>
      <c r="DL33" s="173"/>
      <c r="DM33" s="173"/>
      <c r="DN33" s="173"/>
      <c r="DO33" s="173"/>
      <c r="DP33" s="173"/>
      <c r="DQ33" s="173"/>
      <c r="DR33" s="173"/>
      <c r="DS33" s="173"/>
      <c r="DT33" s="173"/>
      <c r="DU33" s="173"/>
      <c r="DV33" s="173"/>
      <c r="DW33" s="173"/>
      <c r="DX33" s="173"/>
      <c r="DY33" s="173"/>
      <c r="DZ33" s="173"/>
      <c r="EA33" s="173"/>
      <c r="EB33" s="173"/>
      <c r="EC33" s="173"/>
      <c r="ED33" s="173"/>
      <c r="EE33" s="173"/>
      <c r="EF33" s="173"/>
      <c r="EG33" s="173"/>
      <c r="EH33" s="173"/>
      <c r="EI33" s="173"/>
      <c r="EJ33" s="173"/>
      <c r="EK33" s="173"/>
      <c r="EL33" s="173"/>
      <c r="EM33" s="173"/>
      <c r="EN33" s="173"/>
      <c r="EO33" s="173"/>
      <c r="EP33" s="173"/>
      <c r="EQ33" s="173"/>
      <c r="ER33" s="173"/>
      <c r="ES33" s="173"/>
      <c r="ET33" s="173"/>
      <c r="EU33" s="173"/>
      <c r="EV33" s="173"/>
      <c r="EW33" s="173"/>
      <c r="EX33" s="173"/>
      <c r="EY33" s="173"/>
      <c r="EZ33" s="173"/>
      <c r="FA33" s="173"/>
      <c r="FB33" s="173"/>
      <c r="FC33" s="173"/>
      <c r="FD33" s="173"/>
      <c r="FE33" s="173"/>
      <c r="FF33" s="173"/>
      <c r="FG33" s="173"/>
      <c r="FH33" s="173"/>
      <c r="FI33" s="173"/>
      <c r="FJ33" s="173"/>
      <c r="FK33" s="173"/>
      <c r="FL33" s="173"/>
      <c r="FM33" s="173"/>
      <c r="FN33" s="173"/>
      <c r="FO33" s="173"/>
      <c r="FP33" s="173"/>
      <c r="FQ33" s="173"/>
      <c r="FR33" s="173"/>
      <c r="FS33" s="173"/>
      <c r="FT33" s="173"/>
      <c r="FU33" s="173"/>
      <c r="FV33" s="173"/>
      <c r="FW33" s="173"/>
      <c r="FX33" s="173"/>
      <c r="FY33" s="173"/>
      <c r="FZ33" s="173"/>
      <c r="GA33" s="173"/>
      <c r="GB33" s="173"/>
      <c r="GC33" s="173"/>
      <c r="GD33" s="173"/>
      <c r="GE33" s="173"/>
      <c r="GF33" s="173"/>
      <c r="GG33" s="173"/>
      <c r="GH33" s="173"/>
      <c r="GI33" s="173"/>
      <c r="GJ33" s="173"/>
      <c r="GK33" s="173"/>
      <c r="GL33" s="173"/>
      <c r="GM33" s="173"/>
      <c r="GN33" s="173"/>
      <c r="GO33" s="173"/>
      <c r="GP33" s="173"/>
      <c r="GQ33" s="173"/>
      <c r="GR33" s="173"/>
      <c r="GS33" s="173"/>
      <c r="GT33" s="173"/>
      <c r="GU33" s="173"/>
      <c r="GV33" s="173"/>
      <c r="GW33" s="173"/>
      <c r="GX33" s="173"/>
      <c r="GY33" s="173"/>
      <c r="GZ33" s="173"/>
      <c r="HA33" s="173"/>
      <c r="HB33" s="173"/>
      <c r="HC33" s="173"/>
      <c r="HD33" s="173"/>
      <c r="HE33" s="173"/>
      <c r="HF33" s="173"/>
      <c r="HG33" s="173"/>
      <c r="HH33" s="173"/>
      <c r="HI33" s="173"/>
      <c r="HJ33" s="173"/>
      <c r="HK33" s="173"/>
      <c r="HL33" s="173"/>
      <c r="HM33" s="173"/>
      <c r="HN33" s="173"/>
      <c r="HO33" s="173"/>
      <c r="HP33" s="173"/>
      <c r="HQ33" s="173"/>
      <c r="HR33" s="173"/>
      <c r="HS33" s="173"/>
      <c r="HT33" s="173"/>
      <c r="HU33" s="173"/>
      <c r="HV33" s="173"/>
      <c r="HW33" s="173"/>
      <c r="HX33" s="173"/>
      <c r="HY33" s="173"/>
      <c r="HZ33" s="173"/>
      <c r="IA33" s="173"/>
      <c r="IB33" s="173"/>
      <c r="IC33" s="173"/>
      <c r="ID33" s="173"/>
      <c r="IE33" s="173"/>
      <c r="IF33" s="173"/>
      <c r="IG33" s="173"/>
      <c r="IH33" s="173"/>
      <c r="II33" s="173"/>
      <c r="IJ33" s="173"/>
      <c r="IK33" s="173"/>
      <c r="IL33" s="173"/>
      <c r="IM33" s="173"/>
      <c r="IN33" s="173"/>
      <c r="IO33" s="173"/>
      <c r="IP33" s="173"/>
      <c r="IQ33" s="173"/>
      <c r="IR33" s="173"/>
      <c r="IS33" s="173"/>
      <c r="IT33" s="173"/>
      <c r="IU33" s="173"/>
      <c r="IV33" s="173"/>
    </row>
    <row r="34" spans="1:256" x14ac:dyDescent="0.15">
      <c r="A34" s="1789" t="s">
        <v>671</v>
      </c>
      <c r="B34" s="1773"/>
      <c r="C34" s="1773"/>
      <c r="D34" s="1773"/>
      <c r="E34" s="1773"/>
      <c r="F34" s="1774"/>
      <c r="J34" s="173"/>
      <c r="K34" s="173"/>
      <c r="L34" s="173"/>
      <c r="M34" s="173"/>
      <c r="N34" s="173"/>
      <c r="O34" s="173"/>
      <c r="P34" s="173"/>
      <c r="Q34" s="173"/>
      <c r="R34" s="173"/>
      <c r="S34" s="173"/>
      <c r="T34" s="173"/>
      <c r="U34" s="173"/>
      <c r="V34" s="173"/>
      <c r="W34" s="173"/>
      <c r="X34" s="173"/>
      <c r="Y34" s="173"/>
      <c r="Z34" s="173"/>
      <c r="AA34" s="173"/>
      <c r="AB34" s="173"/>
      <c r="AC34" s="173"/>
      <c r="AD34" s="173"/>
      <c r="AE34" s="173"/>
      <c r="AF34" s="173"/>
      <c r="AG34" s="173"/>
      <c r="AH34" s="173"/>
      <c r="AI34" s="173"/>
      <c r="AJ34" s="173"/>
      <c r="AK34" s="173"/>
      <c r="AL34" s="173"/>
      <c r="AM34" s="173"/>
      <c r="AN34" s="173"/>
      <c r="AO34" s="173"/>
      <c r="AP34" s="173"/>
      <c r="AQ34" s="173"/>
      <c r="AR34" s="173"/>
      <c r="AS34" s="173"/>
      <c r="AT34" s="173"/>
      <c r="AU34" s="173"/>
      <c r="AV34" s="173"/>
      <c r="AW34" s="173"/>
      <c r="AX34" s="173"/>
      <c r="AY34" s="173"/>
      <c r="AZ34" s="173"/>
      <c r="BA34" s="173"/>
      <c r="BB34" s="173"/>
      <c r="BC34" s="173"/>
      <c r="BD34" s="173"/>
      <c r="BE34" s="173"/>
      <c r="BF34" s="173"/>
      <c r="BG34" s="173"/>
      <c r="BH34" s="173"/>
      <c r="BI34" s="173"/>
      <c r="BJ34" s="173"/>
      <c r="BK34" s="173"/>
      <c r="BL34" s="173"/>
      <c r="BM34" s="173"/>
      <c r="BN34" s="173"/>
      <c r="BO34" s="173"/>
      <c r="BP34" s="173"/>
      <c r="BQ34" s="173"/>
      <c r="BR34" s="173"/>
      <c r="BS34" s="173"/>
      <c r="BT34" s="173"/>
      <c r="BU34" s="173"/>
      <c r="BV34" s="173"/>
      <c r="BW34" s="173"/>
      <c r="BX34" s="173"/>
      <c r="BY34" s="173"/>
      <c r="BZ34" s="173"/>
      <c r="CA34" s="173"/>
      <c r="CB34" s="173"/>
      <c r="CC34" s="173"/>
      <c r="CD34" s="173"/>
      <c r="CE34" s="173"/>
      <c r="CF34" s="173"/>
      <c r="CG34" s="173"/>
      <c r="CH34" s="173"/>
      <c r="CI34" s="173"/>
      <c r="CJ34" s="173"/>
      <c r="CK34" s="173"/>
      <c r="CL34" s="173"/>
      <c r="CM34" s="173"/>
      <c r="CN34" s="173"/>
      <c r="CO34" s="173"/>
      <c r="CP34" s="173"/>
      <c r="CQ34" s="173"/>
      <c r="CR34" s="173"/>
      <c r="CS34" s="173"/>
      <c r="CT34" s="173"/>
      <c r="CU34" s="173"/>
      <c r="CV34" s="173"/>
      <c r="CW34" s="173"/>
      <c r="CX34" s="173"/>
      <c r="CY34" s="173"/>
      <c r="CZ34" s="173"/>
      <c r="DA34" s="173"/>
      <c r="DB34" s="173"/>
      <c r="DC34" s="173"/>
      <c r="DD34" s="173"/>
      <c r="DE34" s="173"/>
      <c r="DF34" s="173"/>
      <c r="DG34" s="173"/>
      <c r="DH34" s="173"/>
      <c r="DI34" s="173"/>
      <c r="DJ34" s="173"/>
      <c r="DK34" s="173"/>
      <c r="DL34" s="173"/>
      <c r="DM34" s="173"/>
      <c r="DN34" s="173"/>
      <c r="DO34" s="173"/>
      <c r="DP34" s="173"/>
      <c r="DQ34" s="173"/>
      <c r="DR34" s="173"/>
      <c r="DS34" s="173"/>
      <c r="DT34" s="173"/>
      <c r="DU34" s="173"/>
      <c r="DV34" s="173"/>
      <c r="DW34" s="173"/>
      <c r="DX34" s="173"/>
      <c r="DY34" s="173"/>
      <c r="DZ34" s="173"/>
      <c r="EA34" s="173"/>
      <c r="EB34" s="173"/>
      <c r="EC34" s="173"/>
      <c r="ED34" s="173"/>
      <c r="EE34" s="173"/>
      <c r="EF34" s="173"/>
      <c r="EG34" s="173"/>
      <c r="EH34" s="173"/>
      <c r="EI34" s="173"/>
      <c r="EJ34" s="173"/>
      <c r="EK34" s="173"/>
      <c r="EL34" s="173"/>
      <c r="EM34" s="173"/>
      <c r="EN34" s="173"/>
      <c r="EO34" s="173"/>
      <c r="EP34" s="173"/>
      <c r="EQ34" s="173"/>
      <c r="ER34" s="173"/>
      <c r="ES34" s="173"/>
      <c r="ET34" s="173"/>
      <c r="EU34" s="173"/>
      <c r="EV34" s="173"/>
      <c r="EW34" s="173"/>
      <c r="EX34" s="173"/>
      <c r="EY34" s="173"/>
      <c r="EZ34" s="173"/>
      <c r="FA34" s="173"/>
      <c r="FB34" s="173"/>
      <c r="FC34" s="173"/>
      <c r="FD34" s="173"/>
      <c r="FE34" s="173"/>
      <c r="FF34" s="173"/>
      <c r="FG34" s="173"/>
      <c r="FH34" s="173"/>
      <c r="FI34" s="173"/>
      <c r="FJ34" s="173"/>
      <c r="FK34" s="173"/>
      <c r="FL34" s="173"/>
      <c r="FM34" s="173"/>
      <c r="FN34" s="173"/>
      <c r="FO34" s="173"/>
      <c r="FP34" s="173"/>
      <c r="FQ34" s="173"/>
      <c r="FR34" s="173"/>
      <c r="FS34" s="173"/>
      <c r="FT34" s="173"/>
      <c r="FU34" s="173"/>
      <c r="FV34" s="173"/>
      <c r="FW34" s="173"/>
      <c r="FX34" s="173"/>
      <c r="FY34" s="173"/>
      <c r="FZ34" s="173"/>
      <c r="GA34" s="173"/>
      <c r="GB34" s="173"/>
      <c r="GC34" s="173"/>
      <c r="GD34" s="173"/>
      <c r="GE34" s="173"/>
      <c r="GF34" s="173"/>
      <c r="GG34" s="173"/>
      <c r="GH34" s="173"/>
      <c r="GI34" s="173"/>
      <c r="GJ34" s="173"/>
      <c r="GK34" s="173"/>
      <c r="GL34" s="173"/>
      <c r="GM34" s="173"/>
      <c r="GN34" s="173"/>
      <c r="GO34" s="173"/>
      <c r="GP34" s="173"/>
      <c r="GQ34" s="173"/>
      <c r="GR34" s="173"/>
      <c r="GS34" s="173"/>
      <c r="GT34" s="173"/>
      <c r="GU34" s="173"/>
      <c r="GV34" s="173"/>
      <c r="GW34" s="173"/>
      <c r="GX34" s="173"/>
      <c r="GY34" s="173"/>
      <c r="GZ34" s="173"/>
      <c r="HA34" s="173"/>
      <c r="HB34" s="173"/>
      <c r="HC34" s="173"/>
      <c r="HD34" s="173"/>
      <c r="HE34" s="173"/>
      <c r="HF34" s="173"/>
      <c r="HG34" s="173"/>
      <c r="HH34" s="173"/>
      <c r="HI34" s="173"/>
      <c r="HJ34" s="173"/>
      <c r="HK34" s="173"/>
      <c r="HL34" s="173"/>
      <c r="HM34" s="173"/>
      <c r="HN34" s="173"/>
      <c r="HO34" s="173"/>
      <c r="HP34" s="173"/>
      <c r="HQ34" s="173"/>
      <c r="HR34" s="173"/>
      <c r="HS34" s="173"/>
      <c r="HT34" s="173"/>
      <c r="HU34" s="173"/>
      <c r="HV34" s="173"/>
      <c r="HW34" s="173"/>
      <c r="HX34" s="173"/>
      <c r="HY34" s="173"/>
      <c r="HZ34" s="173"/>
      <c r="IA34" s="173"/>
      <c r="IB34" s="173"/>
      <c r="IC34" s="173"/>
      <c r="ID34" s="173"/>
      <c r="IE34" s="173"/>
      <c r="IF34" s="173"/>
      <c r="IG34" s="173"/>
      <c r="IH34" s="173"/>
      <c r="II34" s="173"/>
      <c r="IJ34" s="173"/>
      <c r="IK34" s="173"/>
      <c r="IL34" s="173"/>
      <c r="IM34" s="173"/>
      <c r="IN34" s="173"/>
      <c r="IO34" s="173"/>
      <c r="IP34" s="173"/>
      <c r="IQ34" s="173"/>
      <c r="IR34" s="173"/>
      <c r="IS34" s="173"/>
      <c r="IT34" s="173"/>
      <c r="IU34" s="173"/>
      <c r="IV34" s="173"/>
    </row>
    <row r="35" spans="1:256" x14ac:dyDescent="0.15">
      <c r="A35" s="1820" t="s">
        <v>1972</v>
      </c>
      <c r="B35" s="1821"/>
      <c r="C35" s="1821"/>
      <c r="D35" s="1821"/>
      <c r="E35" s="1821"/>
      <c r="F35" s="1822"/>
      <c r="J35" s="173"/>
      <c r="K35" s="173"/>
      <c r="L35" s="173"/>
      <c r="M35" s="173"/>
      <c r="N35" s="173"/>
      <c r="O35" s="173"/>
      <c r="P35" s="173"/>
      <c r="Q35" s="173"/>
      <c r="R35" s="173"/>
      <c r="S35" s="173"/>
      <c r="T35" s="173"/>
      <c r="U35" s="173"/>
      <c r="V35" s="173"/>
      <c r="W35" s="173"/>
      <c r="X35" s="173"/>
      <c r="Y35" s="173"/>
      <c r="Z35" s="173"/>
      <c r="AA35" s="173"/>
      <c r="AB35" s="173"/>
      <c r="AC35" s="173"/>
      <c r="AD35" s="173"/>
      <c r="AE35" s="173"/>
      <c r="AF35" s="173"/>
      <c r="AG35" s="173"/>
      <c r="AH35" s="173"/>
      <c r="AI35" s="173"/>
      <c r="AJ35" s="173"/>
      <c r="AK35" s="173"/>
      <c r="AL35" s="173"/>
      <c r="AM35" s="173"/>
      <c r="AN35" s="173"/>
      <c r="AO35" s="173"/>
      <c r="AP35" s="173"/>
      <c r="AQ35" s="173"/>
      <c r="AR35" s="173"/>
      <c r="AS35" s="173"/>
      <c r="AT35" s="173"/>
      <c r="AU35" s="173"/>
      <c r="AV35" s="173"/>
      <c r="AW35" s="173"/>
      <c r="AX35" s="173"/>
      <c r="AY35" s="173"/>
      <c r="AZ35" s="173"/>
      <c r="BA35" s="173"/>
      <c r="BB35" s="173"/>
      <c r="BC35" s="173"/>
      <c r="BD35" s="173"/>
      <c r="BE35" s="173"/>
      <c r="BF35" s="173"/>
      <c r="BG35" s="173"/>
      <c r="BH35" s="173"/>
      <c r="BI35" s="173"/>
      <c r="BJ35" s="173"/>
      <c r="BK35" s="173"/>
      <c r="BL35" s="173"/>
      <c r="BM35" s="173"/>
      <c r="BN35" s="173"/>
      <c r="BO35" s="173"/>
      <c r="BP35" s="173"/>
      <c r="BQ35" s="173"/>
      <c r="BR35" s="173"/>
      <c r="BS35" s="173"/>
      <c r="BT35" s="173"/>
      <c r="BU35" s="173"/>
      <c r="BV35" s="173"/>
      <c r="BW35" s="173"/>
      <c r="BX35" s="173"/>
      <c r="BY35" s="173"/>
      <c r="BZ35" s="173"/>
      <c r="CA35" s="173"/>
      <c r="CB35" s="173"/>
      <c r="CC35" s="173"/>
      <c r="CD35" s="173"/>
      <c r="CE35" s="173"/>
      <c r="CF35" s="173"/>
      <c r="CG35" s="173"/>
      <c r="CH35" s="173"/>
      <c r="CI35" s="173"/>
      <c r="CJ35" s="173"/>
      <c r="CK35" s="173"/>
      <c r="CL35" s="173"/>
      <c r="CM35" s="173"/>
      <c r="CN35" s="173"/>
      <c r="CO35" s="173"/>
      <c r="CP35" s="173"/>
      <c r="CQ35" s="173"/>
      <c r="CR35" s="173"/>
      <c r="CS35" s="173"/>
      <c r="CT35" s="173"/>
      <c r="CU35" s="173"/>
      <c r="CV35" s="173"/>
      <c r="CW35" s="173"/>
      <c r="CX35" s="173"/>
      <c r="CY35" s="173"/>
      <c r="CZ35" s="173"/>
      <c r="DA35" s="173"/>
      <c r="DB35" s="173"/>
      <c r="DC35" s="173"/>
      <c r="DD35" s="173"/>
      <c r="DE35" s="173"/>
      <c r="DF35" s="173"/>
      <c r="DG35" s="173"/>
      <c r="DH35" s="173"/>
      <c r="DI35" s="173"/>
      <c r="DJ35" s="173"/>
      <c r="DK35" s="173"/>
      <c r="DL35" s="173"/>
      <c r="DM35" s="173"/>
      <c r="DN35" s="173"/>
      <c r="DO35" s="173"/>
      <c r="DP35" s="173"/>
      <c r="DQ35" s="173"/>
      <c r="DR35" s="173"/>
      <c r="DS35" s="173"/>
      <c r="DT35" s="173"/>
      <c r="DU35" s="173"/>
      <c r="DV35" s="173"/>
      <c r="DW35" s="173"/>
      <c r="DX35" s="173"/>
      <c r="DY35" s="173"/>
      <c r="DZ35" s="173"/>
      <c r="EA35" s="173"/>
      <c r="EB35" s="173"/>
      <c r="EC35" s="173"/>
      <c r="ED35" s="173"/>
      <c r="EE35" s="173"/>
      <c r="EF35" s="173"/>
      <c r="EG35" s="173"/>
      <c r="EH35" s="173"/>
      <c r="EI35" s="173"/>
      <c r="EJ35" s="173"/>
      <c r="EK35" s="173"/>
      <c r="EL35" s="173"/>
      <c r="EM35" s="173"/>
      <c r="EN35" s="173"/>
      <c r="EO35" s="173"/>
      <c r="EP35" s="173"/>
      <c r="EQ35" s="173"/>
      <c r="ER35" s="173"/>
      <c r="ES35" s="173"/>
      <c r="ET35" s="173"/>
      <c r="EU35" s="173"/>
      <c r="EV35" s="173"/>
      <c r="EW35" s="173"/>
      <c r="EX35" s="173"/>
      <c r="EY35" s="173"/>
      <c r="EZ35" s="173"/>
      <c r="FA35" s="173"/>
      <c r="FB35" s="173"/>
      <c r="FC35" s="173"/>
      <c r="FD35" s="173"/>
      <c r="FE35" s="173"/>
      <c r="FF35" s="173"/>
      <c r="FG35" s="173"/>
      <c r="FH35" s="173"/>
      <c r="FI35" s="173"/>
      <c r="FJ35" s="173"/>
      <c r="FK35" s="173"/>
      <c r="FL35" s="173"/>
      <c r="FM35" s="173"/>
      <c r="FN35" s="173"/>
      <c r="FO35" s="173"/>
      <c r="FP35" s="173"/>
      <c r="FQ35" s="173"/>
      <c r="FR35" s="173"/>
      <c r="FS35" s="173"/>
      <c r="FT35" s="173"/>
      <c r="FU35" s="173"/>
      <c r="FV35" s="173"/>
      <c r="FW35" s="173"/>
      <c r="FX35" s="173"/>
      <c r="FY35" s="173"/>
      <c r="FZ35" s="173"/>
      <c r="GA35" s="173"/>
      <c r="GB35" s="173"/>
      <c r="GC35" s="173"/>
      <c r="GD35" s="173"/>
      <c r="GE35" s="173"/>
      <c r="GF35" s="173"/>
      <c r="GG35" s="173"/>
      <c r="GH35" s="173"/>
      <c r="GI35" s="173"/>
      <c r="GJ35" s="173"/>
      <c r="GK35" s="173"/>
      <c r="GL35" s="173"/>
      <c r="GM35" s="173"/>
      <c r="GN35" s="173"/>
      <c r="GO35" s="173"/>
      <c r="GP35" s="173"/>
      <c r="GQ35" s="173"/>
      <c r="GR35" s="173"/>
      <c r="GS35" s="173"/>
      <c r="GT35" s="173"/>
      <c r="GU35" s="173"/>
      <c r="GV35" s="173"/>
      <c r="GW35" s="173"/>
      <c r="GX35" s="173"/>
      <c r="GY35" s="173"/>
      <c r="GZ35" s="173"/>
      <c r="HA35" s="173"/>
      <c r="HB35" s="173"/>
      <c r="HC35" s="173"/>
      <c r="HD35" s="173"/>
      <c r="HE35" s="173"/>
      <c r="HF35" s="173"/>
      <c r="HG35" s="173"/>
      <c r="HH35" s="173"/>
      <c r="HI35" s="173"/>
      <c r="HJ35" s="173"/>
      <c r="HK35" s="173"/>
      <c r="HL35" s="173"/>
      <c r="HM35" s="173"/>
      <c r="HN35" s="173"/>
      <c r="HO35" s="173"/>
      <c r="HP35" s="173"/>
      <c r="HQ35" s="173"/>
      <c r="HR35" s="173"/>
      <c r="HS35" s="173"/>
      <c r="HT35" s="173"/>
      <c r="HU35" s="173"/>
      <c r="HV35" s="173"/>
      <c r="HW35" s="173"/>
      <c r="HX35" s="173"/>
      <c r="HY35" s="173"/>
      <c r="HZ35" s="173"/>
      <c r="IA35" s="173"/>
      <c r="IB35" s="173"/>
      <c r="IC35" s="173"/>
      <c r="ID35" s="173"/>
      <c r="IE35" s="173"/>
      <c r="IF35" s="173"/>
      <c r="IG35" s="173"/>
      <c r="IH35" s="173"/>
      <c r="II35" s="173"/>
      <c r="IJ35" s="173"/>
      <c r="IK35" s="173"/>
      <c r="IL35" s="173"/>
      <c r="IM35" s="173"/>
      <c r="IN35" s="173"/>
      <c r="IO35" s="173"/>
      <c r="IP35" s="173"/>
      <c r="IQ35" s="173"/>
      <c r="IR35" s="173"/>
      <c r="IS35" s="173"/>
      <c r="IT35" s="173"/>
      <c r="IU35" s="173"/>
      <c r="IV35" s="173"/>
    </row>
    <row r="36" spans="1:256" x14ac:dyDescent="0.15">
      <c r="A36" s="1838" t="s">
        <v>2008</v>
      </c>
      <c r="B36" s="1839"/>
      <c r="C36" s="1839"/>
      <c r="D36" s="1839"/>
      <c r="E36" s="1839"/>
      <c r="F36" s="1840"/>
      <c r="J36" s="173"/>
      <c r="K36" s="173"/>
      <c r="L36" s="173"/>
      <c r="M36" s="173"/>
      <c r="N36" s="173"/>
      <c r="O36" s="173"/>
      <c r="P36" s="173"/>
      <c r="Q36" s="173"/>
      <c r="R36" s="173"/>
      <c r="S36" s="173"/>
      <c r="T36" s="173"/>
      <c r="U36" s="173"/>
      <c r="V36" s="173"/>
      <c r="W36" s="173"/>
      <c r="X36" s="173"/>
      <c r="Y36" s="173"/>
      <c r="Z36" s="173"/>
      <c r="AA36" s="173"/>
      <c r="AB36" s="173"/>
      <c r="AC36" s="173"/>
      <c r="AD36" s="173"/>
      <c r="AE36" s="173"/>
      <c r="AF36" s="173"/>
      <c r="AG36" s="173"/>
      <c r="AH36" s="173"/>
      <c r="AI36" s="173"/>
      <c r="AJ36" s="173"/>
      <c r="AK36" s="173"/>
      <c r="AL36" s="173"/>
      <c r="AM36" s="173"/>
      <c r="AN36" s="173"/>
      <c r="AO36" s="173"/>
      <c r="AP36" s="173"/>
      <c r="AQ36" s="173"/>
      <c r="AR36" s="173"/>
      <c r="AS36" s="173"/>
      <c r="AT36" s="173"/>
      <c r="AU36" s="173"/>
      <c r="AV36" s="173"/>
      <c r="AW36" s="173"/>
      <c r="AX36" s="173"/>
      <c r="AY36" s="173"/>
      <c r="AZ36" s="173"/>
      <c r="BA36" s="173"/>
      <c r="BB36" s="173"/>
      <c r="BC36" s="173"/>
      <c r="BD36" s="173"/>
      <c r="BE36" s="173"/>
      <c r="BF36" s="173"/>
      <c r="BG36" s="173"/>
      <c r="BH36" s="173"/>
      <c r="BI36" s="173"/>
      <c r="BJ36" s="173"/>
      <c r="BK36" s="173"/>
      <c r="BL36" s="173"/>
      <c r="BM36" s="173"/>
      <c r="BN36" s="173"/>
      <c r="BO36" s="173"/>
      <c r="BP36" s="173"/>
      <c r="BQ36" s="173"/>
      <c r="BR36" s="173"/>
      <c r="BS36" s="173"/>
      <c r="BT36" s="173"/>
      <c r="BU36" s="173"/>
      <c r="BV36" s="173"/>
      <c r="BW36" s="173"/>
      <c r="BX36" s="173"/>
      <c r="BY36" s="173"/>
      <c r="BZ36" s="173"/>
      <c r="CA36" s="173"/>
      <c r="CB36" s="173"/>
      <c r="CC36" s="173"/>
      <c r="CD36" s="173"/>
      <c r="CE36" s="173"/>
      <c r="CF36" s="173"/>
      <c r="CG36" s="173"/>
      <c r="CH36" s="173"/>
      <c r="CI36" s="173"/>
      <c r="CJ36" s="173"/>
      <c r="CK36" s="173"/>
      <c r="CL36" s="173"/>
      <c r="CM36" s="173"/>
      <c r="CN36" s="173"/>
      <c r="CO36" s="173"/>
      <c r="CP36" s="173"/>
      <c r="CQ36" s="173"/>
      <c r="CR36" s="173"/>
      <c r="CS36" s="173"/>
      <c r="CT36" s="173"/>
      <c r="CU36" s="173"/>
      <c r="CV36" s="173"/>
      <c r="CW36" s="173"/>
      <c r="CX36" s="173"/>
      <c r="CY36" s="173"/>
      <c r="CZ36" s="173"/>
      <c r="DA36" s="173"/>
      <c r="DB36" s="173"/>
      <c r="DC36" s="173"/>
      <c r="DD36" s="173"/>
      <c r="DE36" s="173"/>
      <c r="DF36" s="173"/>
      <c r="DG36" s="173"/>
      <c r="DH36" s="173"/>
      <c r="DI36" s="173"/>
      <c r="DJ36" s="173"/>
      <c r="DK36" s="173"/>
      <c r="DL36" s="173"/>
      <c r="DM36" s="173"/>
      <c r="DN36" s="173"/>
      <c r="DO36" s="173"/>
      <c r="DP36" s="173"/>
      <c r="DQ36" s="173"/>
      <c r="DR36" s="173"/>
      <c r="DS36" s="173"/>
      <c r="DT36" s="173"/>
      <c r="DU36" s="173"/>
      <c r="DV36" s="173"/>
      <c r="DW36" s="173"/>
      <c r="DX36" s="173"/>
      <c r="DY36" s="173"/>
      <c r="DZ36" s="173"/>
      <c r="EA36" s="173"/>
      <c r="EB36" s="173"/>
      <c r="EC36" s="173"/>
      <c r="ED36" s="173"/>
      <c r="EE36" s="173"/>
      <c r="EF36" s="173"/>
      <c r="EG36" s="173"/>
      <c r="EH36" s="173"/>
      <c r="EI36" s="173"/>
      <c r="EJ36" s="173"/>
      <c r="EK36" s="173"/>
      <c r="EL36" s="173"/>
      <c r="EM36" s="173"/>
      <c r="EN36" s="173"/>
      <c r="EO36" s="173"/>
      <c r="EP36" s="173"/>
      <c r="EQ36" s="173"/>
      <c r="ER36" s="173"/>
      <c r="ES36" s="173"/>
      <c r="ET36" s="173"/>
      <c r="EU36" s="173"/>
      <c r="EV36" s="173"/>
      <c r="EW36" s="173"/>
      <c r="EX36" s="173"/>
      <c r="EY36" s="173"/>
      <c r="EZ36" s="173"/>
      <c r="FA36" s="173"/>
      <c r="FB36" s="173"/>
      <c r="FC36" s="173"/>
      <c r="FD36" s="173"/>
      <c r="FE36" s="173"/>
      <c r="FF36" s="173"/>
      <c r="FG36" s="173"/>
      <c r="FH36" s="173"/>
      <c r="FI36" s="173"/>
      <c r="FJ36" s="173"/>
      <c r="FK36" s="173"/>
      <c r="FL36" s="173"/>
      <c r="FM36" s="173"/>
      <c r="FN36" s="173"/>
      <c r="FO36" s="173"/>
      <c r="FP36" s="173"/>
      <c r="FQ36" s="173"/>
      <c r="FR36" s="173"/>
      <c r="FS36" s="173"/>
      <c r="FT36" s="173"/>
      <c r="FU36" s="173"/>
      <c r="FV36" s="173"/>
      <c r="FW36" s="173"/>
      <c r="FX36" s="173"/>
      <c r="FY36" s="173"/>
      <c r="FZ36" s="173"/>
      <c r="GA36" s="173"/>
      <c r="GB36" s="173"/>
      <c r="GC36" s="173"/>
      <c r="GD36" s="173"/>
      <c r="GE36" s="173"/>
      <c r="GF36" s="173"/>
      <c r="GG36" s="173"/>
      <c r="GH36" s="173"/>
      <c r="GI36" s="173"/>
      <c r="GJ36" s="173"/>
      <c r="GK36" s="173"/>
      <c r="GL36" s="173"/>
      <c r="GM36" s="173"/>
      <c r="GN36" s="173"/>
      <c r="GO36" s="173"/>
      <c r="GP36" s="173"/>
      <c r="GQ36" s="173"/>
      <c r="GR36" s="173"/>
      <c r="GS36" s="173"/>
      <c r="GT36" s="173"/>
      <c r="GU36" s="173"/>
      <c r="GV36" s="173"/>
      <c r="GW36" s="173"/>
      <c r="GX36" s="173"/>
      <c r="GY36" s="173"/>
      <c r="GZ36" s="173"/>
      <c r="HA36" s="173"/>
      <c r="HB36" s="173"/>
      <c r="HC36" s="173"/>
      <c r="HD36" s="173"/>
      <c r="HE36" s="173"/>
      <c r="HF36" s="173"/>
      <c r="HG36" s="173"/>
      <c r="HH36" s="173"/>
      <c r="HI36" s="173"/>
      <c r="HJ36" s="173"/>
      <c r="HK36" s="173"/>
      <c r="HL36" s="173"/>
      <c r="HM36" s="173"/>
      <c r="HN36" s="173"/>
      <c r="HO36" s="173"/>
      <c r="HP36" s="173"/>
      <c r="HQ36" s="173"/>
      <c r="HR36" s="173"/>
      <c r="HS36" s="173"/>
      <c r="HT36" s="173"/>
      <c r="HU36" s="173"/>
      <c r="HV36" s="173"/>
      <c r="HW36" s="173"/>
      <c r="HX36" s="173"/>
      <c r="HY36" s="173"/>
      <c r="HZ36" s="173"/>
      <c r="IA36" s="173"/>
      <c r="IB36" s="173"/>
      <c r="IC36" s="173"/>
      <c r="ID36" s="173"/>
      <c r="IE36" s="173"/>
      <c r="IF36" s="173"/>
      <c r="IG36" s="173"/>
      <c r="IH36" s="173"/>
      <c r="II36" s="173"/>
      <c r="IJ36" s="173"/>
      <c r="IK36" s="173"/>
      <c r="IL36" s="173"/>
      <c r="IM36" s="173"/>
      <c r="IN36" s="173"/>
      <c r="IO36" s="173"/>
      <c r="IP36" s="173"/>
      <c r="IQ36" s="173"/>
      <c r="IR36" s="173"/>
      <c r="IS36" s="173"/>
      <c r="IT36" s="173"/>
      <c r="IU36" s="173"/>
      <c r="IV36" s="173"/>
    </row>
    <row r="37" spans="1:256" x14ac:dyDescent="0.15">
      <c r="A37" s="1793" t="s">
        <v>673</v>
      </c>
      <c r="B37" s="1794"/>
      <c r="C37" s="1794"/>
      <c r="D37" s="1794"/>
      <c r="E37" s="1794"/>
      <c r="F37" s="1795"/>
      <c r="J37" s="173"/>
      <c r="K37" s="173"/>
      <c r="L37" s="173"/>
      <c r="M37" s="173"/>
      <c r="N37" s="173"/>
      <c r="O37" s="173"/>
      <c r="P37" s="173"/>
      <c r="Q37" s="173"/>
      <c r="R37" s="173"/>
      <c r="S37" s="173"/>
      <c r="T37" s="173"/>
      <c r="U37" s="173"/>
      <c r="V37" s="173"/>
      <c r="W37" s="173"/>
      <c r="X37" s="173"/>
      <c r="Y37" s="173"/>
      <c r="Z37" s="173"/>
      <c r="AA37" s="173"/>
      <c r="AB37" s="173"/>
      <c r="AC37" s="173"/>
      <c r="AD37" s="173"/>
      <c r="AE37" s="173"/>
      <c r="AF37" s="173"/>
      <c r="AG37" s="173"/>
      <c r="AH37" s="173"/>
      <c r="AI37" s="173"/>
      <c r="AJ37" s="173"/>
      <c r="AK37" s="173"/>
      <c r="AL37" s="173"/>
      <c r="AM37" s="173"/>
      <c r="AN37" s="173"/>
      <c r="AO37" s="173"/>
      <c r="AP37" s="173"/>
      <c r="AQ37" s="173"/>
      <c r="AR37" s="173"/>
      <c r="AS37" s="173"/>
      <c r="AT37" s="173"/>
      <c r="AU37" s="173"/>
      <c r="AV37" s="173"/>
      <c r="AW37" s="173"/>
      <c r="AX37" s="173"/>
      <c r="AY37" s="173"/>
      <c r="AZ37" s="173"/>
      <c r="BA37" s="173"/>
      <c r="BB37" s="173"/>
      <c r="BC37" s="173"/>
      <c r="BD37" s="173"/>
      <c r="BE37" s="173"/>
      <c r="BF37" s="173"/>
      <c r="BG37" s="173"/>
      <c r="BH37" s="173"/>
      <c r="BI37" s="173"/>
      <c r="BJ37" s="173"/>
      <c r="BK37" s="173"/>
      <c r="BL37" s="173"/>
      <c r="BM37" s="173"/>
      <c r="BN37" s="173"/>
      <c r="BO37" s="173"/>
      <c r="BP37" s="173"/>
      <c r="BQ37" s="173"/>
      <c r="BR37" s="173"/>
      <c r="BS37" s="173"/>
      <c r="BT37" s="173"/>
      <c r="BU37" s="173"/>
      <c r="BV37" s="173"/>
      <c r="BW37" s="173"/>
      <c r="BX37" s="173"/>
      <c r="BY37" s="173"/>
      <c r="BZ37" s="173"/>
      <c r="CA37" s="173"/>
      <c r="CB37" s="173"/>
      <c r="CC37" s="173"/>
      <c r="CD37" s="173"/>
      <c r="CE37" s="173"/>
      <c r="CF37" s="173"/>
      <c r="CG37" s="173"/>
      <c r="CH37" s="173"/>
      <c r="CI37" s="173"/>
      <c r="CJ37" s="173"/>
      <c r="CK37" s="173"/>
      <c r="CL37" s="173"/>
      <c r="CM37" s="173"/>
      <c r="CN37" s="173"/>
      <c r="CO37" s="173"/>
      <c r="CP37" s="173"/>
      <c r="CQ37" s="173"/>
      <c r="CR37" s="173"/>
      <c r="CS37" s="173"/>
      <c r="CT37" s="173"/>
      <c r="CU37" s="173"/>
      <c r="CV37" s="173"/>
      <c r="CW37" s="173"/>
      <c r="CX37" s="173"/>
      <c r="CY37" s="173"/>
      <c r="CZ37" s="173"/>
      <c r="DA37" s="173"/>
      <c r="DB37" s="173"/>
      <c r="DC37" s="173"/>
      <c r="DD37" s="173"/>
      <c r="DE37" s="173"/>
      <c r="DF37" s="173"/>
      <c r="DG37" s="173"/>
      <c r="DH37" s="173"/>
      <c r="DI37" s="173"/>
      <c r="DJ37" s="173"/>
      <c r="DK37" s="173"/>
      <c r="DL37" s="173"/>
      <c r="DM37" s="173"/>
      <c r="DN37" s="173"/>
      <c r="DO37" s="173"/>
      <c r="DP37" s="173"/>
      <c r="DQ37" s="173"/>
      <c r="DR37" s="173"/>
      <c r="DS37" s="173"/>
      <c r="DT37" s="173"/>
      <c r="DU37" s="173"/>
      <c r="DV37" s="173"/>
      <c r="DW37" s="173"/>
      <c r="DX37" s="173"/>
      <c r="DY37" s="173"/>
      <c r="DZ37" s="173"/>
      <c r="EA37" s="173"/>
      <c r="EB37" s="173"/>
      <c r="EC37" s="173"/>
      <c r="ED37" s="173"/>
      <c r="EE37" s="173"/>
      <c r="EF37" s="173"/>
      <c r="EG37" s="173"/>
      <c r="EH37" s="173"/>
      <c r="EI37" s="173"/>
      <c r="EJ37" s="173"/>
      <c r="EK37" s="173"/>
      <c r="EL37" s="173"/>
      <c r="EM37" s="173"/>
      <c r="EN37" s="173"/>
      <c r="EO37" s="173"/>
      <c r="EP37" s="173"/>
      <c r="EQ37" s="173"/>
      <c r="ER37" s="173"/>
      <c r="ES37" s="173"/>
      <c r="ET37" s="173"/>
      <c r="EU37" s="173"/>
      <c r="EV37" s="173"/>
      <c r="EW37" s="173"/>
      <c r="EX37" s="173"/>
      <c r="EY37" s="173"/>
      <c r="EZ37" s="173"/>
      <c r="FA37" s="173"/>
      <c r="FB37" s="173"/>
      <c r="FC37" s="173"/>
      <c r="FD37" s="173"/>
      <c r="FE37" s="173"/>
      <c r="FF37" s="173"/>
      <c r="FG37" s="173"/>
      <c r="FH37" s="173"/>
      <c r="FI37" s="173"/>
      <c r="FJ37" s="173"/>
      <c r="FK37" s="173"/>
      <c r="FL37" s="173"/>
      <c r="FM37" s="173"/>
      <c r="FN37" s="173"/>
      <c r="FO37" s="173"/>
      <c r="FP37" s="173"/>
      <c r="FQ37" s="173"/>
      <c r="FR37" s="173"/>
      <c r="FS37" s="173"/>
      <c r="FT37" s="173"/>
      <c r="FU37" s="173"/>
      <c r="FV37" s="173"/>
      <c r="FW37" s="173"/>
      <c r="FX37" s="173"/>
      <c r="FY37" s="173"/>
      <c r="FZ37" s="173"/>
      <c r="GA37" s="173"/>
      <c r="GB37" s="173"/>
      <c r="GC37" s="173"/>
      <c r="GD37" s="173"/>
      <c r="GE37" s="173"/>
      <c r="GF37" s="173"/>
      <c r="GG37" s="173"/>
      <c r="GH37" s="173"/>
      <c r="GI37" s="173"/>
      <c r="GJ37" s="173"/>
      <c r="GK37" s="173"/>
      <c r="GL37" s="173"/>
      <c r="GM37" s="173"/>
      <c r="GN37" s="173"/>
      <c r="GO37" s="173"/>
      <c r="GP37" s="173"/>
      <c r="GQ37" s="173"/>
      <c r="GR37" s="173"/>
      <c r="GS37" s="173"/>
      <c r="GT37" s="173"/>
      <c r="GU37" s="173"/>
      <c r="GV37" s="173"/>
      <c r="GW37" s="173"/>
      <c r="GX37" s="173"/>
      <c r="GY37" s="173"/>
      <c r="GZ37" s="173"/>
      <c r="HA37" s="173"/>
      <c r="HB37" s="173"/>
      <c r="HC37" s="173"/>
      <c r="HD37" s="173"/>
      <c r="HE37" s="173"/>
      <c r="HF37" s="173"/>
      <c r="HG37" s="173"/>
      <c r="HH37" s="173"/>
      <c r="HI37" s="173"/>
      <c r="HJ37" s="173"/>
      <c r="HK37" s="173"/>
      <c r="HL37" s="173"/>
      <c r="HM37" s="173"/>
      <c r="HN37" s="173"/>
      <c r="HO37" s="173"/>
      <c r="HP37" s="173"/>
      <c r="HQ37" s="173"/>
      <c r="HR37" s="173"/>
      <c r="HS37" s="173"/>
      <c r="HT37" s="173"/>
      <c r="HU37" s="173"/>
      <c r="HV37" s="173"/>
      <c r="HW37" s="173"/>
      <c r="HX37" s="173"/>
      <c r="HY37" s="173"/>
      <c r="HZ37" s="173"/>
      <c r="IA37" s="173"/>
      <c r="IB37" s="173"/>
      <c r="IC37" s="173"/>
      <c r="ID37" s="173"/>
      <c r="IE37" s="173"/>
      <c r="IF37" s="173"/>
      <c r="IG37" s="173"/>
      <c r="IH37" s="173"/>
      <c r="II37" s="173"/>
      <c r="IJ37" s="173"/>
      <c r="IK37" s="173"/>
      <c r="IL37" s="173"/>
      <c r="IM37" s="173"/>
      <c r="IN37" s="173"/>
      <c r="IO37" s="173"/>
      <c r="IP37" s="173"/>
      <c r="IQ37" s="173"/>
      <c r="IR37" s="173"/>
      <c r="IS37" s="173"/>
      <c r="IT37" s="173"/>
      <c r="IU37" s="173"/>
      <c r="IV37" s="173"/>
    </row>
    <row r="38" spans="1:256" x14ac:dyDescent="0.15">
      <c r="A38" s="1789" t="s">
        <v>675</v>
      </c>
      <c r="B38" s="1773"/>
      <c r="C38" s="1773"/>
      <c r="D38" s="1773"/>
      <c r="E38" s="1773"/>
      <c r="F38" s="1774"/>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3"/>
      <c r="AL38" s="173"/>
      <c r="AM38" s="173"/>
      <c r="AN38" s="173"/>
      <c r="AO38" s="173"/>
      <c r="AP38" s="173"/>
      <c r="AQ38" s="173"/>
      <c r="AR38" s="173"/>
      <c r="AS38" s="173"/>
      <c r="AT38" s="173"/>
      <c r="AU38" s="173"/>
      <c r="AV38" s="173"/>
      <c r="AW38" s="173"/>
      <c r="AX38" s="173"/>
      <c r="AY38" s="173"/>
      <c r="AZ38" s="173"/>
      <c r="BA38" s="173"/>
      <c r="BB38" s="173"/>
      <c r="BC38" s="173"/>
      <c r="BD38" s="173"/>
      <c r="BE38" s="173"/>
      <c r="BF38" s="173"/>
      <c r="BG38" s="173"/>
      <c r="BH38" s="173"/>
      <c r="BI38" s="173"/>
      <c r="BJ38" s="173"/>
      <c r="BK38" s="173"/>
      <c r="BL38" s="173"/>
      <c r="BM38" s="173"/>
      <c r="BN38" s="173"/>
      <c r="BO38" s="173"/>
      <c r="BP38" s="173"/>
      <c r="BQ38" s="173"/>
      <c r="BR38" s="173"/>
      <c r="BS38" s="173"/>
      <c r="BT38" s="173"/>
      <c r="BU38" s="173"/>
      <c r="BV38" s="173"/>
      <c r="BW38" s="173"/>
      <c r="BX38" s="173"/>
      <c r="BY38" s="173"/>
      <c r="BZ38" s="173"/>
      <c r="CA38" s="173"/>
      <c r="CB38" s="173"/>
      <c r="CC38" s="173"/>
      <c r="CD38" s="173"/>
      <c r="CE38" s="173"/>
      <c r="CF38" s="173"/>
      <c r="CG38" s="173"/>
      <c r="CH38" s="173"/>
      <c r="CI38" s="173"/>
      <c r="CJ38" s="173"/>
      <c r="CK38" s="173"/>
      <c r="CL38" s="173"/>
      <c r="CM38" s="173"/>
      <c r="CN38" s="173"/>
      <c r="CO38" s="173"/>
      <c r="CP38" s="173"/>
      <c r="CQ38" s="173"/>
      <c r="CR38" s="173"/>
      <c r="CS38" s="173"/>
      <c r="CT38" s="173"/>
      <c r="CU38" s="173"/>
      <c r="CV38" s="173"/>
      <c r="CW38" s="173"/>
      <c r="CX38" s="173"/>
      <c r="CY38" s="173"/>
      <c r="CZ38" s="173"/>
      <c r="DA38" s="173"/>
      <c r="DB38" s="173"/>
      <c r="DC38" s="173"/>
      <c r="DD38" s="173"/>
      <c r="DE38" s="173"/>
      <c r="DF38" s="173"/>
      <c r="DG38" s="173"/>
      <c r="DH38" s="173"/>
      <c r="DI38" s="173"/>
      <c r="DJ38" s="173"/>
      <c r="DK38" s="173"/>
      <c r="DL38" s="173"/>
      <c r="DM38" s="173"/>
      <c r="DN38" s="173"/>
      <c r="DO38" s="173"/>
      <c r="DP38" s="173"/>
      <c r="DQ38" s="173"/>
      <c r="DR38" s="173"/>
      <c r="DS38" s="173"/>
      <c r="DT38" s="173"/>
      <c r="DU38" s="173"/>
      <c r="DV38" s="173"/>
      <c r="DW38" s="173"/>
      <c r="DX38" s="173"/>
      <c r="DY38" s="173"/>
      <c r="DZ38" s="173"/>
      <c r="EA38" s="173"/>
      <c r="EB38" s="173"/>
      <c r="EC38" s="173"/>
      <c r="ED38" s="173"/>
      <c r="EE38" s="173"/>
      <c r="EF38" s="173"/>
      <c r="EG38" s="173"/>
      <c r="EH38" s="173"/>
      <c r="EI38" s="173"/>
      <c r="EJ38" s="173"/>
      <c r="EK38" s="173"/>
      <c r="EL38" s="173"/>
      <c r="EM38" s="173"/>
      <c r="EN38" s="173"/>
      <c r="EO38" s="173"/>
      <c r="EP38" s="173"/>
      <c r="EQ38" s="173"/>
      <c r="ER38" s="173"/>
      <c r="ES38" s="173"/>
      <c r="ET38" s="173"/>
      <c r="EU38" s="173"/>
      <c r="EV38" s="173"/>
      <c r="EW38" s="173"/>
      <c r="EX38" s="173"/>
      <c r="EY38" s="173"/>
      <c r="EZ38" s="173"/>
      <c r="FA38" s="173"/>
      <c r="FB38" s="173"/>
      <c r="FC38" s="173"/>
      <c r="FD38" s="173"/>
      <c r="FE38" s="173"/>
      <c r="FF38" s="173"/>
      <c r="FG38" s="173"/>
      <c r="FH38" s="173"/>
      <c r="FI38" s="173"/>
      <c r="FJ38" s="173"/>
      <c r="FK38" s="173"/>
      <c r="FL38" s="173"/>
      <c r="FM38" s="173"/>
      <c r="FN38" s="173"/>
      <c r="FO38" s="173"/>
      <c r="FP38" s="173"/>
      <c r="FQ38" s="173"/>
      <c r="FR38" s="173"/>
      <c r="FS38" s="173"/>
      <c r="FT38" s="173"/>
      <c r="FU38" s="173"/>
      <c r="FV38" s="173"/>
      <c r="FW38" s="173"/>
      <c r="FX38" s="173"/>
      <c r="FY38" s="173"/>
      <c r="FZ38" s="173"/>
      <c r="GA38" s="173"/>
      <c r="GB38" s="173"/>
      <c r="GC38" s="173"/>
      <c r="GD38" s="173"/>
      <c r="GE38" s="173"/>
      <c r="GF38" s="173"/>
      <c r="GG38" s="173"/>
      <c r="GH38" s="173"/>
      <c r="GI38" s="173"/>
      <c r="GJ38" s="173"/>
      <c r="GK38" s="173"/>
      <c r="GL38" s="173"/>
      <c r="GM38" s="173"/>
      <c r="GN38" s="173"/>
      <c r="GO38" s="173"/>
      <c r="GP38" s="173"/>
      <c r="GQ38" s="173"/>
      <c r="GR38" s="173"/>
      <c r="GS38" s="173"/>
      <c r="GT38" s="173"/>
      <c r="GU38" s="173"/>
      <c r="GV38" s="173"/>
      <c r="GW38" s="173"/>
      <c r="GX38" s="173"/>
      <c r="GY38" s="173"/>
      <c r="GZ38" s="173"/>
      <c r="HA38" s="173"/>
      <c r="HB38" s="173"/>
      <c r="HC38" s="173"/>
      <c r="HD38" s="173"/>
      <c r="HE38" s="173"/>
      <c r="HF38" s="173"/>
      <c r="HG38" s="173"/>
      <c r="HH38" s="173"/>
      <c r="HI38" s="173"/>
      <c r="HJ38" s="173"/>
      <c r="HK38" s="173"/>
      <c r="HL38" s="173"/>
      <c r="HM38" s="173"/>
      <c r="HN38" s="173"/>
      <c r="HO38" s="173"/>
      <c r="HP38" s="173"/>
      <c r="HQ38" s="173"/>
      <c r="HR38" s="173"/>
      <c r="HS38" s="173"/>
      <c r="HT38" s="173"/>
      <c r="HU38" s="173"/>
      <c r="HV38" s="173"/>
      <c r="HW38" s="173"/>
      <c r="HX38" s="173"/>
      <c r="HY38" s="173"/>
      <c r="HZ38" s="173"/>
      <c r="IA38" s="173"/>
      <c r="IB38" s="173"/>
      <c r="IC38" s="173"/>
      <c r="ID38" s="173"/>
      <c r="IE38" s="173"/>
      <c r="IF38" s="173"/>
      <c r="IG38" s="173"/>
      <c r="IH38" s="173"/>
      <c r="II38" s="173"/>
      <c r="IJ38" s="173"/>
      <c r="IK38" s="173"/>
      <c r="IL38" s="173"/>
      <c r="IM38" s="173"/>
      <c r="IN38" s="173"/>
      <c r="IO38" s="173"/>
      <c r="IP38" s="173"/>
      <c r="IQ38" s="173"/>
      <c r="IR38" s="173"/>
      <c r="IS38" s="173"/>
      <c r="IT38" s="173"/>
      <c r="IU38" s="173"/>
      <c r="IV38" s="173"/>
    </row>
    <row r="39" spans="1:256" x14ac:dyDescent="0.15">
      <c r="A39" s="1789" t="s">
        <v>676</v>
      </c>
      <c r="B39" s="1773"/>
      <c r="C39" s="1773"/>
      <c r="D39" s="1773"/>
      <c r="E39" s="1773"/>
      <c r="F39" s="1774"/>
      <c r="J39" s="173"/>
      <c r="K39" s="173"/>
      <c r="L39" s="173"/>
      <c r="M39" s="173"/>
      <c r="N39" s="173"/>
      <c r="O39" s="173"/>
      <c r="P39" s="173"/>
      <c r="Q39" s="173"/>
      <c r="R39" s="173"/>
      <c r="S39" s="173"/>
      <c r="T39" s="173"/>
      <c r="U39" s="173"/>
      <c r="V39" s="173"/>
      <c r="W39" s="173"/>
      <c r="X39" s="173"/>
      <c r="Y39" s="173"/>
      <c r="Z39" s="173"/>
      <c r="AA39" s="173"/>
      <c r="AB39" s="173"/>
      <c r="AC39" s="173"/>
      <c r="AD39" s="173"/>
      <c r="AE39" s="173"/>
      <c r="AF39" s="173"/>
      <c r="AG39" s="173"/>
      <c r="AH39" s="173"/>
      <c r="AI39" s="173"/>
      <c r="AJ39" s="173"/>
      <c r="AK39" s="173"/>
      <c r="AL39" s="173"/>
      <c r="AM39" s="173"/>
      <c r="AN39" s="173"/>
      <c r="AO39" s="173"/>
      <c r="AP39" s="173"/>
      <c r="AQ39" s="173"/>
      <c r="AR39" s="173"/>
      <c r="AS39" s="173"/>
      <c r="AT39" s="173"/>
      <c r="AU39" s="173"/>
      <c r="AV39" s="173"/>
      <c r="AW39" s="173"/>
      <c r="AX39" s="173"/>
      <c r="AY39" s="173"/>
      <c r="AZ39" s="173"/>
      <c r="BA39" s="173"/>
      <c r="BB39" s="173"/>
      <c r="BC39" s="173"/>
      <c r="BD39" s="173"/>
      <c r="BE39" s="173"/>
      <c r="BF39" s="173"/>
      <c r="BG39" s="173"/>
      <c r="BH39" s="173"/>
      <c r="BI39" s="173"/>
      <c r="BJ39" s="173"/>
      <c r="BK39" s="173"/>
      <c r="BL39" s="173"/>
      <c r="BM39" s="173"/>
      <c r="BN39" s="173"/>
      <c r="BO39" s="173"/>
      <c r="BP39" s="173"/>
      <c r="BQ39" s="173"/>
      <c r="BR39" s="173"/>
      <c r="BS39" s="173"/>
      <c r="BT39" s="173"/>
      <c r="BU39" s="173"/>
      <c r="BV39" s="173"/>
      <c r="BW39" s="173"/>
      <c r="BX39" s="173"/>
      <c r="BY39" s="173"/>
      <c r="BZ39" s="173"/>
      <c r="CA39" s="173"/>
      <c r="CB39" s="173"/>
      <c r="CC39" s="173"/>
      <c r="CD39" s="173"/>
      <c r="CE39" s="173"/>
      <c r="CF39" s="173"/>
      <c r="CG39" s="173"/>
      <c r="CH39" s="173"/>
      <c r="CI39" s="173"/>
      <c r="CJ39" s="173"/>
      <c r="CK39" s="173"/>
      <c r="CL39" s="173"/>
      <c r="CM39" s="173"/>
      <c r="CN39" s="173"/>
      <c r="CO39" s="173"/>
      <c r="CP39" s="173"/>
      <c r="CQ39" s="173"/>
      <c r="CR39" s="173"/>
      <c r="CS39" s="173"/>
      <c r="CT39" s="173"/>
      <c r="CU39" s="173"/>
      <c r="CV39" s="173"/>
      <c r="CW39" s="173"/>
      <c r="CX39" s="173"/>
      <c r="CY39" s="173"/>
      <c r="CZ39" s="173"/>
      <c r="DA39" s="173"/>
      <c r="DB39" s="173"/>
      <c r="DC39" s="173"/>
      <c r="DD39" s="173"/>
      <c r="DE39" s="173"/>
      <c r="DF39" s="173"/>
      <c r="DG39" s="173"/>
      <c r="DH39" s="173"/>
      <c r="DI39" s="173"/>
      <c r="DJ39" s="173"/>
      <c r="DK39" s="173"/>
      <c r="DL39" s="173"/>
      <c r="DM39" s="173"/>
      <c r="DN39" s="173"/>
      <c r="DO39" s="173"/>
      <c r="DP39" s="173"/>
      <c r="DQ39" s="173"/>
      <c r="DR39" s="173"/>
      <c r="DS39" s="173"/>
      <c r="DT39" s="173"/>
      <c r="DU39" s="173"/>
      <c r="DV39" s="173"/>
      <c r="DW39" s="173"/>
      <c r="DX39" s="173"/>
      <c r="DY39" s="173"/>
      <c r="DZ39" s="173"/>
      <c r="EA39" s="173"/>
      <c r="EB39" s="173"/>
      <c r="EC39" s="173"/>
      <c r="ED39" s="173"/>
      <c r="EE39" s="173"/>
      <c r="EF39" s="173"/>
      <c r="EG39" s="173"/>
      <c r="EH39" s="173"/>
      <c r="EI39" s="173"/>
      <c r="EJ39" s="173"/>
      <c r="EK39" s="173"/>
      <c r="EL39" s="173"/>
      <c r="EM39" s="173"/>
      <c r="EN39" s="173"/>
      <c r="EO39" s="173"/>
      <c r="EP39" s="173"/>
      <c r="EQ39" s="173"/>
      <c r="ER39" s="173"/>
      <c r="ES39" s="173"/>
      <c r="ET39" s="173"/>
      <c r="EU39" s="173"/>
      <c r="EV39" s="173"/>
      <c r="EW39" s="173"/>
      <c r="EX39" s="173"/>
      <c r="EY39" s="173"/>
      <c r="EZ39" s="173"/>
      <c r="FA39" s="173"/>
      <c r="FB39" s="173"/>
      <c r="FC39" s="173"/>
      <c r="FD39" s="173"/>
      <c r="FE39" s="173"/>
      <c r="FF39" s="173"/>
      <c r="FG39" s="173"/>
      <c r="FH39" s="173"/>
      <c r="FI39" s="173"/>
      <c r="FJ39" s="173"/>
      <c r="FK39" s="173"/>
      <c r="FL39" s="173"/>
      <c r="FM39" s="173"/>
      <c r="FN39" s="173"/>
      <c r="FO39" s="173"/>
      <c r="FP39" s="173"/>
      <c r="FQ39" s="173"/>
      <c r="FR39" s="173"/>
      <c r="FS39" s="173"/>
      <c r="FT39" s="173"/>
      <c r="FU39" s="173"/>
      <c r="FV39" s="173"/>
      <c r="FW39" s="173"/>
      <c r="FX39" s="173"/>
      <c r="FY39" s="173"/>
      <c r="FZ39" s="173"/>
      <c r="GA39" s="173"/>
      <c r="GB39" s="173"/>
      <c r="GC39" s="173"/>
      <c r="GD39" s="173"/>
      <c r="GE39" s="173"/>
      <c r="GF39" s="173"/>
      <c r="GG39" s="173"/>
      <c r="GH39" s="173"/>
      <c r="GI39" s="173"/>
      <c r="GJ39" s="173"/>
      <c r="GK39" s="173"/>
      <c r="GL39" s="173"/>
      <c r="GM39" s="173"/>
      <c r="GN39" s="173"/>
      <c r="GO39" s="173"/>
      <c r="GP39" s="173"/>
      <c r="GQ39" s="173"/>
      <c r="GR39" s="173"/>
      <c r="GS39" s="173"/>
      <c r="GT39" s="173"/>
      <c r="GU39" s="173"/>
      <c r="GV39" s="173"/>
      <c r="GW39" s="173"/>
      <c r="GX39" s="173"/>
      <c r="GY39" s="173"/>
      <c r="GZ39" s="173"/>
      <c r="HA39" s="173"/>
      <c r="HB39" s="173"/>
      <c r="HC39" s="173"/>
      <c r="HD39" s="173"/>
      <c r="HE39" s="173"/>
      <c r="HF39" s="173"/>
      <c r="HG39" s="173"/>
      <c r="HH39" s="173"/>
      <c r="HI39" s="173"/>
      <c r="HJ39" s="173"/>
      <c r="HK39" s="173"/>
      <c r="HL39" s="173"/>
      <c r="HM39" s="173"/>
      <c r="HN39" s="173"/>
      <c r="HO39" s="173"/>
      <c r="HP39" s="173"/>
      <c r="HQ39" s="173"/>
      <c r="HR39" s="173"/>
      <c r="HS39" s="173"/>
      <c r="HT39" s="173"/>
      <c r="HU39" s="173"/>
      <c r="HV39" s="173"/>
      <c r="HW39" s="173"/>
      <c r="HX39" s="173"/>
      <c r="HY39" s="173"/>
      <c r="HZ39" s="173"/>
      <c r="IA39" s="173"/>
      <c r="IB39" s="173"/>
      <c r="IC39" s="173"/>
      <c r="ID39" s="173"/>
      <c r="IE39" s="173"/>
      <c r="IF39" s="173"/>
      <c r="IG39" s="173"/>
      <c r="IH39" s="173"/>
      <c r="II39" s="173"/>
      <c r="IJ39" s="173"/>
      <c r="IK39" s="173"/>
      <c r="IL39" s="173"/>
      <c r="IM39" s="173"/>
      <c r="IN39" s="173"/>
      <c r="IO39" s="173"/>
      <c r="IP39" s="173"/>
      <c r="IQ39" s="173"/>
      <c r="IR39" s="173"/>
      <c r="IS39" s="173"/>
      <c r="IT39" s="173"/>
      <c r="IU39" s="173"/>
      <c r="IV39" s="173"/>
    </row>
    <row r="40" spans="1:256" x14ac:dyDescent="0.15">
      <c r="A40" s="1789" t="s">
        <v>677</v>
      </c>
      <c r="B40" s="1773"/>
      <c r="C40" s="1773"/>
      <c r="D40" s="1773"/>
      <c r="E40" s="1773"/>
      <c r="F40" s="1774"/>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73"/>
      <c r="AS40" s="173"/>
      <c r="AT40" s="173"/>
      <c r="AU40" s="173"/>
      <c r="AV40" s="173"/>
      <c r="AW40" s="173"/>
      <c r="AX40" s="173"/>
      <c r="AY40" s="173"/>
      <c r="AZ40" s="173"/>
      <c r="BA40" s="173"/>
      <c r="BB40" s="173"/>
      <c r="BC40" s="173"/>
      <c r="BD40" s="173"/>
      <c r="BE40" s="173"/>
      <c r="BF40" s="173"/>
      <c r="BG40" s="173"/>
      <c r="BH40" s="173"/>
      <c r="BI40" s="173"/>
      <c r="BJ40" s="173"/>
      <c r="BK40" s="173"/>
      <c r="BL40" s="173"/>
      <c r="BM40" s="173"/>
      <c r="BN40" s="173"/>
      <c r="BO40" s="173"/>
      <c r="BP40" s="173"/>
      <c r="BQ40" s="173"/>
      <c r="BR40" s="173"/>
      <c r="BS40" s="173"/>
      <c r="BT40" s="173"/>
      <c r="BU40" s="173"/>
      <c r="BV40" s="173"/>
      <c r="BW40" s="173"/>
      <c r="BX40" s="173"/>
      <c r="BY40" s="173"/>
      <c r="BZ40" s="173"/>
      <c r="CA40" s="173"/>
      <c r="CB40" s="173"/>
      <c r="CC40" s="173"/>
      <c r="CD40" s="173"/>
      <c r="CE40" s="173"/>
      <c r="CF40" s="173"/>
      <c r="CG40" s="173"/>
      <c r="CH40" s="173"/>
      <c r="CI40" s="173"/>
      <c r="CJ40" s="173"/>
      <c r="CK40" s="173"/>
      <c r="CL40" s="173"/>
      <c r="CM40" s="173"/>
      <c r="CN40" s="173"/>
      <c r="CO40" s="173"/>
      <c r="CP40" s="173"/>
      <c r="CQ40" s="173"/>
      <c r="CR40" s="173"/>
      <c r="CS40" s="173"/>
      <c r="CT40" s="173"/>
      <c r="CU40" s="173"/>
      <c r="CV40" s="173"/>
      <c r="CW40" s="173"/>
      <c r="CX40" s="173"/>
      <c r="CY40" s="173"/>
      <c r="CZ40" s="173"/>
      <c r="DA40" s="173"/>
      <c r="DB40" s="173"/>
      <c r="DC40" s="173"/>
      <c r="DD40" s="173"/>
      <c r="DE40" s="173"/>
      <c r="DF40" s="173"/>
      <c r="DG40" s="173"/>
      <c r="DH40" s="173"/>
      <c r="DI40" s="173"/>
      <c r="DJ40" s="173"/>
      <c r="DK40" s="173"/>
      <c r="DL40" s="173"/>
      <c r="DM40" s="173"/>
      <c r="DN40" s="173"/>
      <c r="DO40" s="173"/>
      <c r="DP40" s="173"/>
      <c r="DQ40" s="173"/>
      <c r="DR40" s="173"/>
      <c r="DS40" s="173"/>
      <c r="DT40" s="173"/>
      <c r="DU40" s="173"/>
      <c r="DV40" s="173"/>
      <c r="DW40" s="173"/>
      <c r="DX40" s="173"/>
      <c r="DY40" s="173"/>
      <c r="DZ40" s="173"/>
      <c r="EA40" s="173"/>
      <c r="EB40" s="173"/>
      <c r="EC40" s="173"/>
      <c r="ED40" s="173"/>
      <c r="EE40" s="173"/>
      <c r="EF40" s="173"/>
      <c r="EG40" s="173"/>
      <c r="EH40" s="173"/>
      <c r="EI40" s="173"/>
      <c r="EJ40" s="173"/>
      <c r="EK40" s="173"/>
      <c r="EL40" s="173"/>
      <c r="EM40" s="173"/>
      <c r="EN40" s="173"/>
      <c r="EO40" s="173"/>
      <c r="EP40" s="173"/>
      <c r="EQ40" s="173"/>
      <c r="ER40" s="173"/>
      <c r="ES40" s="173"/>
      <c r="ET40" s="173"/>
      <c r="EU40" s="173"/>
      <c r="EV40" s="173"/>
      <c r="EW40" s="173"/>
      <c r="EX40" s="173"/>
      <c r="EY40" s="173"/>
      <c r="EZ40" s="173"/>
      <c r="FA40" s="173"/>
      <c r="FB40" s="173"/>
      <c r="FC40" s="173"/>
      <c r="FD40" s="173"/>
      <c r="FE40" s="173"/>
      <c r="FF40" s="173"/>
      <c r="FG40" s="173"/>
      <c r="FH40" s="173"/>
      <c r="FI40" s="173"/>
      <c r="FJ40" s="173"/>
      <c r="FK40" s="173"/>
      <c r="FL40" s="173"/>
      <c r="FM40" s="173"/>
      <c r="FN40" s="173"/>
      <c r="FO40" s="173"/>
      <c r="FP40" s="173"/>
      <c r="FQ40" s="173"/>
      <c r="FR40" s="173"/>
      <c r="FS40" s="173"/>
      <c r="FT40" s="173"/>
      <c r="FU40" s="173"/>
      <c r="FV40" s="173"/>
      <c r="FW40" s="173"/>
      <c r="FX40" s="173"/>
      <c r="FY40" s="173"/>
      <c r="FZ40" s="173"/>
      <c r="GA40" s="173"/>
      <c r="GB40" s="173"/>
      <c r="GC40" s="173"/>
      <c r="GD40" s="173"/>
      <c r="GE40" s="173"/>
      <c r="GF40" s="173"/>
      <c r="GG40" s="173"/>
      <c r="GH40" s="173"/>
      <c r="GI40" s="173"/>
      <c r="GJ40" s="173"/>
      <c r="GK40" s="173"/>
      <c r="GL40" s="173"/>
      <c r="GM40" s="173"/>
      <c r="GN40" s="173"/>
      <c r="GO40" s="173"/>
      <c r="GP40" s="173"/>
      <c r="GQ40" s="173"/>
      <c r="GR40" s="173"/>
      <c r="GS40" s="173"/>
      <c r="GT40" s="173"/>
      <c r="GU40" s="173"/>
      <c r="GV40" s="173"/>
      <c r="GW40" s="173"/>
      <c r="GX40" s="173"/>
      <c r="GY40" s="173"/>
      <c r="GZ40" s="173"/>
      <c r="HA40" s="173"/>
      <c r="HB40" s="173"/>
      <c r="HC40" s="173"/>
      <c r="HD40" s="173"/>
      <c r="HE40" s="173"/>
      <c r="HF40" s="173"/>
      <c r="HG40" s="173"/>
      <c r="HH40" s="173"/>
      <c r="HI40" s="173"/>
      <c r="HJ40" s="173"/>
      <c r="HK40" s="173"/>
      <c r="HL40" s="173"/>
      <c r="HM40" s="173"/>
      <c r="HN40" s="173"/>
      <c r="HO40" s="173"/>
      <c r="HP40" s="173"/>
      <c r="HQ40" s="173"/>
      <c r="HR40" s="173"/>
      <c r="HS40" s="173"/>
      <c r="HT40" s="173"/>
      <c r="HU40" s="173"/>
      <c r="HV40" s="173"/>
      <c r="HW40" s="173"/>
      <c r="HX40" s="173"/>
      <c r="HY40" s="173"/>
      <c r="HZ40" s="173"/>
      <c r="IA40" s="173"/>
      <c r="IB40" s="173"/>
      <c r="IC40" s="173"/>
      <c r="ID40" s="173"/>
      <c r="IE40" s="173"/>
      <c r="IF40" s="173"/>
      <c r="IG40" s="173"/>
      <c r="IH40" s="173"/>
      <c r="II40" s="173"/>
      <c r="IJ40" s="173"/>
      <c r="IK40" s="173"/>
      <c r="IL40" s="173"/>
      <c r="IM40" s="173"/>
      <c r="IN40" s="173"/>
      <c r="IO40" s="173"/>
      <c r="IP40" s="173"/>
      <c r="IQ40" s="173"/>
      <c r="IR40" s="173"/>
      <c r="IS40" s="173"/>
      <c r="IT40" s="173"/>
      <c r="IU40" s="173"/>
      <c r="IV40" s="173"/>
    </row>
    <row r="41" spans="1:256" x14ac:dyDescent="0.15">
      <c r="A41" s="1820" t="s">
        <v>678</v>
      </c>
      <c r="B41" s="1821"/>
      <c r="C41" s="1821"/>
      <c r="D41" s="1821"/>
      <c r="E41" s="1821"/>
      <c r="F41" s="1822"/>
      <c r="J41" s="173"/>
      <c r="K41" s="173"/>
      <c r="L41" s="173"/>
      <c r="M41" s="173"/>
      <c r="N41" s="173"/>
      <c r="O41" s="173"/>
      <c r="P41" s="173"/>
      <c r="Q41" s="173"/>
      <c r="R41" s="173"/>
      <c r="S41" s="173"/>
      <c r="T41" s="173"/>
      <c r="U41" s="173"/>
      <c r="V41" s="173"/>
      <c r="W41" s="173"/>
      <c r="X41" s="173"/>
      <c r="Y41" s="173"/>
      <c r="Z41" s="173"/>
      <c r="AA41" s="173"/>
      <c r="AB41" s="173"/>
      <c r="AC41" s="173"/>
      <c r="AD41" s="173"/>
      <c r="AE41" s="173"/>
      <c r="AF41" s="173"/>
      <c r="AG41" s="173"/>
      <c r="AH41" s="173"/>
      <c r="AI41" s="173"/>
      <c r="AJ41" s="173"/>
      <c r="AK41" s="173"/>
      <c r="AL41" s="173"/>
      <c r="AM41" s="173"/>
      <c r="AN41" s="173"/>
      <c r="AO41" s="173"/>
      <c r="AP41" s="173"/>
      <c r="AQ41" s="173"/>
      <c r="AR41" s="173"/>
      <c r="AS41" s="173"/>
      <c r="AT41" s="173"/>
      <c r="AU41" s="173"/>
      <c r="AV41" s="173"/>
      <c r="AW41" s="173"/>
      <c r="AX41" s="173"/>
      <c r="AY41" s="173"/>
      <c r="AZ41" s="173"/>
      <c r="BA41" s="173"/>
      <c r="BB41" s="173"/>
      <c r="BC41" s="173"/>
      <c r="BD41" s="173"/>
      <c r="BE41" s="173"/>
      <c r="BF41" s="173"/>
      <c r="BG41" s="173"/>
      <c r="BH41" s="173"/>
      <c r="BI41" s="173"/>
      <c r="BJ41" s="173"/>
      <c r="BK41" s="173"/>
      <c r="BL41" s="173"/>
      <c r="BM41" s="173"/>
      <c r="BN41" s="173"/>
      <c r="BO41" s="173"/>
      <c r="BP41" s="173"/>
      <c r="BQ41" s="173"/>
      <c r="BR41" s="173"/>
      <c r="BS41" s="173"/>
      <c r="BT41" s="173"/>
      <c r="BU41" s="173"/>
      <c r="BV41" s="173"/>
      <c r="BW41" s="173"/>
      <c r="BX41" s="173"/>
      <c r="BY41" s="173"/>
      <c r="BZ41" s="173"/>
      <c r="CA41" s="173"/>
      <c r="CB41" s="173"/>
      <c r="CC41" s="173"/>
      <c r="CD41" s="173"/>
      <c r="CE41" s="173"/>
      <c r="CF41" s="173"/>
      <c r="CG41" s="173"/>
      <c r="CH41" s="173"/>
      <c r="CI41" s="173"/>
      <c r="CJ41" s="173"/>
      <c r="CK41" s="173"/>
      <c r="CL41" s="173"/>
      <c r="CM41" s="173"/>
      <c r="CN41" s="173"/>
      <c r="CO41" s="173"/>
      <c r="CP41" s="173"/>
      <c r="CQ41" s="173"/>
      <c r="CR41" s="173"/>
      <c r="CS41" s="173"/>
      <c r="CT41" s="173"/>
      <c r="CU41" s="173"/>
      <c r="CV41" s="173"/>
      <c r="CW41" s="173"/>
      <c r="CX41" s="173"/>
      <c r="CY41" s="173"/>
      <c r="CZ41" s="173"/>
      <c r="DA41" s="173"/>
      <c r="DB41" s="173"/>
      <c r="DC41" s="173"/>
      <c r="DD41" s="173"/>
      <c r="DE41" s="173"/>
      <c r="DF41" s="173"/>
      <c r="DG41" s="173"/>
      <c r="DH41" s="173"/>
      <c r="DI41" s="173"/>
      <c r="DJ41" s="173"/>
      <c r="DK41" s="173"/>
      <c r="DL41" s="173"/>
      <c r="DM41" s="173"/>
      <c r="DN41" s="173"/>
      <c r="DO41" s="173"/>
      <c r="DP41" s="173"/>
      <c r="DQ41" s="173"/>
      <c r="DR41" s="173"/>
      <c r="DS41" s="173"/>
      <c r="DT41" s="173"/>
      <c r="DU41" s="173"/>
      <c r="DV41" s="173"/>
      <c r="DW41" s="173"/>
      <c r="DX41" s="173"/>
      <c r="DY41" s="173"/>
      <c r="DZ41" s="173"/>
      <c r="EA41" s="173"/>
      <c r="EB41" s="173"/>
      <c r="EC41" s="173"/>
      <c r="ED41" s="173"/>
      <c r="EE41" s="173"/>
      <c r="EF41" s="173"/>
      <c r="EG41" s="173"/>
      <c r="EH41" s="173"/>
      <c r="EI41" s="173"/>
      <c r="EJ41" s="173"/>
      <c r="EK41" s="173"/>
      <c r="EL41" s="173"/>
      <c r="EM41" s="173"/>
      <c r="EN41" s="173"/>
      <c r="EO41" s="173"/>
      <c r="EP41" s="173"/>
      <c r="EQ41" s="173"/>
      <c r="ER41" s="173"/>
      <c r="ES41" s="173"/>
      <c r="ET41" s="173"/>
      <c r="EU41" s="173"/>
      <c r="EV41" s="173"/>
      <c r="EW41" s="173"/>
      <c r="EX41" s="173"/>
      <c r="EY41" s="173"/>
      <c r="EZ41" s="173"/>
      <c r="FA41" s="173"/>
      <c r="FB41" s="173"/>
      <c r="FC41" s="173"/>
      <c r="FD41" s="173"/>
      <c r="FE41" s="173"/>
      <c r="FF41" s="173"/>
      <c r="FG41" s="173"/>
      <c r="FH41" s="173"/>
      <c r="FI41" s="173"/>
      <c r="FJ41" s="173"/>
      <c r="FK41" s="173"/>
      <c r="FL41" s="173"/>
      <c r="FM41" s="173"/>
      <c r="FN41" s="173"/>
      <c r="FO41" s="173"/>
      <c r="FP41" s="173"/>
      <c r="FQ41" s="173"/>
      <c r="FR41" s="173"/>
      <c r="FS41" s="173"/>
      <c r="FT41" s="173"/>
      <c r="FU41" s="173"/>
      <c r="FV41" s="173"/>
      <c r="FW41" s="173"/>
      <c r="FX41" s="173"/>
      <c r="FY41" s="173"/>
      <c r="FZ41" s="173"/>
      <c r="GA41" s="173"/>
      <c r="GB41" s="173"/>
      <c r="GC41" s="173"/>
      <c r="GD41" s="173"/>
      <c r="GE41" s="173"/>
      <c r="GF41" s="173"/>
      <c r="GG41" s="173"/>
      <c r="GH41" s="173"/>
      <c r="GI41" s="173"/>
      <c r="GJ41" s="173"/>
      <c r="GK41" s="173"/>
      <c r="GL41" s="173"/>
      <c r="GM41" s="173"/>
      <c r="GN41" s="173"/>
      <c r="GO41" s="173"/>
      <c r="GP41" s="173"/>
      <c r="GQ41" s="173"/>
      <c r="GR41" s="173"/>
      <c r="GS41" s="173"/>
      <c r="GT41" s="173"/>
      <c r="GU41" s="173"/>
      <c r="GV41" s="173"/>
      <c r="GW41" s="173"/>
      <c r="GX41" s="173"/>
      <c r="GY41" s="173"/>
      <c r="GZ41" s="173"/>
      <c r="HA41" s="173"/>
      <c r="HB41" s="173"/>
      <c r="HC41" s="173"/>
      <c r="HD41" s="173"/>
      <c r="HE41" s="173"/>
      <c r="HF41" s="173"/>
      <c r="HG41" s="173"/>
      <c r="HH41" s="173"/>
      <c r="HI41" s="173"/>
      <c r="HJ41" s="173"/>
      <c r="HK41" s="173"/>
      <c r="HL41" s="173"/>
      <c r="HM41" s="173"/>
      <c r="HN41" s="173"/>
      <c r="HO41" s="173"/>
      <c r="HP41" s="173"/>
      <c r="HQ41" s="173"/>
      <c r="HR41" s="173"/>
      <c r="HS41" s="173"/>
      <c r="HT41" s="173"/>
      <c r="HU41" s="173"/>
      <c r="HV41" s="173"/>
      <c r="HW41" s="173"/>
      <c r="HX41" s="173"/>
      <c r="HY41" s="173"/>
      <c r="HZ41" s="173"/>
      <c r="IA41" s="173"/>
      <c r="IB41" s="173"/>
      <c r="IC41" s="173"/>
      <c r="ID41" s="173"/>
      <c r="IE41" s="173"/>
      <c r="IF41" s="173"/>
      <c r="IG41" s="173"/>
      <c r="IH41" s="173"/>
      <c r="II41" s="173"/>
      <c r="IJ41" s="173"/>
      <c r="IK41" s="173"/>
      <c r="IL41" s="173"/>
      <c r="IM41" s="173"/>
      <c r="IN41" s="173"/>
      <c r="IO41" s="173"/>
      <c r="IP41" s="173"/>
      <c r="IQ41" s="173"/>
      <c r="IR41" s="173"/>
      <c r="IS41" s="173"/>
      <c r="IT41" s="173"/>
      <c r="IU41" s="173"/>
      <c r="IV41" s="173"/>
    </row>
    <row r="42" spans="1:256" x14ac:dyDescent="0.15">
      <c r="A42" s="1820" t="s">
        <v>679</v>
      </c>
      <c r="B42" s="1821"/>
      <c r="C42" s="1821"/>
      <c r="D42" s="1821"/>
      <c r="E42" s="1821"/>
      <c r="F42" s="1822"/>
      <c r="J42" s="173"/>
      <c r="K42" s="173"/>
      <c r="L42" s="173"/>
      <c r="M42" s="173"/>
      <c r="N42" s="173"/>
      <c r="O42" s="173"/>
      <c r="P42" s="173"/>
      <c r="Q42" s="173"/>
      <c r="R42" s="173"/>
      <c r="S42" s="173"/>
      <c r="T42" s="173"/>
      <c r="U42" s="173"/>
      <c r="V42" s="173"/>
      <c r="W42" s="173"/>
      <c r="X42" s="173"/>
      <c r="Y42" s="173"/>
      <c r="Z42" s="173"/>
      <c r="AA42" s="173"/>
      <c r="AB42" s="173"/>
      <c r="AC42" s="173"/>
      <c r="AD42" s="173"/>
      <c r="AE42" s="173"/>
      <c r="AF42" s="173"/>
      <c r="AG42" s="173"/>
      <c r="AH42" s="173"/>
      <c r="AI42" s="173"/>
      <c r="AJ42" s="173"/>
      <c r="AK42" s="173"/>
      <c r="AL42" s="173"/>
      <c r="AM42" s="173"/>
      <c r="AN42" s="173"/>
      <c r="AO42" s="173"/>
      <c r="AP42" s="173"/>
      <c r="AQ42" s="173"/>
      <c r="AR42" s="173"/>
      <c r="AS42" s="173"/>
      <c r="AT42" s="173"/>
      <c r="AU42" s="173"/>
      <c r="AV42" s="173"/>
      <c r="AW42" s="173"/>
      <c r="AX42" s="173"/>
      <c r="AY42" s="173"/>
      <c r="AZ42" s="173"/>
      <c r="BA42" s="173"/>
      <c r="BB42" s="173"/>
      <c r="BC42" s="173"/>
      <c r="BD42" s="173"/>
      <c r="BE42" s="173"/>
      <c r="BF42" s="173"/>
      <c r="BG42" s="173"/>
      <c r="BH42" s="173"/>
      <c r="BI42" s="173"/>
      <c r="BJ42" s="173"/>
      <c r="BK42" s="173"/>
      <c r="BL42" s="173"/>
      <c r="BM42" s="173"/>
      <c r="BN42" s="173"/>
      <c r="BO42" s="173"/>
      <c r="BP42" s="173"/>
      <c r="BQ42" s="173"/>
      <c r="BR42" s="173"/>
      <c r="BS42" s="173"/>
      <c r="BT42" s="173"/>
      <c r="BU42" s="173"/>
      <c r="BV42" s="173"/>
      <c r="BW42" s="173"/>
      <c r="BX42" s="173"/>
      <c r="BY42" s="173"/>
      <c r="BZ42" s="173"/>
      <c r="CA42" s="173"/>
      <c r="CB42" s="173"/>
      <c r="CC42" s="173"/>
      <c r="CD42" s="173"/>
      <c r="CE42" s="173"/>
      <c r="CF42" s="173"/>
      <c r="CG42" s="173"/>
      <c r="CH42" s="173"/>
      <c r="CI42" s="173"/>
      <c r="CJ42" s="173"/>
      <c r="CK42" s="173"/>
      <c r="CL42" s="173"/>
      <c r="CM42" s="173"/>
      <c r="CN42" s="173"/>
      <c r="CO42" s="173"/>
      <c r="CP42" s="173"/>
      <c r="CQ42" s="173"/>
      <c r="CR42" s="173"/>
      <c r="CS42" s="173"/>
      <c r="CT42" s="173"/>
      <c r="CU42" s="173"/>
      <c r="CV42" s="173"/>
      <c r="CW42" s="173"/>
      <c r="CX42" s="173"/>
      <c r="CY42" s="173"/>
      <c r="CZ42" s="173"/>
      <c r="DA42" s="173"/>
      <c r="DB42" s="173"/>
      <c r="DC42" s="173"/>
      <c r="DD42" s="173"/>
      <c r="DE42" s="173"/>
      <c r="DF42" s="173"/>
      <c r="DG42" s="173"/>
      <c r="DH42" s="173"/>
      <c r="DI42" s="173"/>
      <c r="DJ42" s="173"/>
      <c r="DK42" s="173"/>
      <c r="DL42" s="173"/>
      <c r="DM42" s="173"/>
      <c r="DN42" s="173"/>
      <c r="DO42" s="173"/>
      <c r="DP42" s="173"/>
      <c r="DQ42" s="173"/>
      <c r="DR42" s="173"/>
      <c r="DS42" s="173"/>
      <c r="DT42" s="173"/>
      <c r="DU42" s="173"/>
      <c r="DV42" s="173"/>
      <c r="DW42" s="173"/>
      <c r="DX42" s="173"/>
      <c r="DY42" s="173"/>
      <c r="DZ42" s="173"/>
      <c r="EA42" s="173"/>
      <c r="EB42" s="173"/>
      <c r="EC42" s="173"/>
      <c r="ED42" s="173"/>
      <c r="EE42" s="173"/>
      <c r="EF42" s="173"/>
      <c r="EG42" s="173"/>
      <c r="EH42" s="173"/>
      <c r="EI42" s="173"/>
      <c r="EJ42" s="173"/>
      <c r="EK42" s="173"/>
      <c r="EL42" s="173"/>
      <c r="EM42" s="173"/>
      <c r="EN42" s="173"/>
      <c r="EO42" s="173"/>
      <c r="EP42" s="173"/>
      <c r="EQ42" s="173"/>
      <c r="ER42" s="173"/>
      <c r="ES42" s="173"/>
      <c r="ET42" s="173"/>
      <c r="EU42" s="173"/>
      <c r="EV42" s="173"/>
      <c r="EW42" s="173"/>
      <c r="EX42" s="173"/>
      <c r="EY42" s="173"/>
      <c r="EZ42" s="173"/>
      <c r="FA42" s="173"/>
      <c r="FB42" s="173"/>
      <c r="FC42" s="173"/>
      <c r="FD42" s="173"/>
      <c r="FE42" s="173"/>
      <c r="FF42" s="173"/>
      <c r="FG42" s="173"/>
      <c r="FH42" s="173"/>
      <c r="FI42" s="173"/>
      <c r="FJ42" s="173"/>
      <c r="FK42" s="173"/>
      <c r="FL42" s="173"/>
      <c r="FM42" s="173"/>
      <c r="FN42" s="173"/>
      <c r="FO42" s="173"/>
      <c r="FP42" s="173"/>
      <c r="FQ42" s="173"/>
      <c r="FR42" s="173"/>
      <c r="FS42" s="173"/>
      <c r="FT42" s="173"/>
      <c r="FU42" s="173"/>
      <c r="FV42" s="173"/>
      <c r="FW42" s="173"/>
      <c r="FX42" s="173"/>
      <c r="FY42" s="173"/>
      <c r="FZ42" s="173"/>
      <c r="GA42" s="173"/>
      <c r="GB42" s="173"/>
      <c r="GC42" s="173"/>
      <c r="GD42" s="173"/>
      <c r="GE42" s="173"/>
      <c r="GF42" s="173"/>
      <c r="GG42" s="173"/>
      <c r="GH42" s="173"/>
      <c r="GI42" s="173"/>
      <c r="GJ42" s="173"/>
      <c r="GK42" s="173"/>
      <c r="GL42" s="173"/>
      <c r="GM42" s="173"/>
      <c r="GN42" s="173"/>
      <c r="GO42" s="173"/>
      <c r="GP42" s="173"/>
      <c r="GQ42" s="173"/>
      <c r="GR42" s="173"/>
      <c r="GS42" s="173"/>
      <c r="GT42" s="173"/>
      <c r="GU42" s="173"/>
      <c r="GV42" s="173"/>
      <c r="GW42" s="173"/>
      <c r="GX42" s="173"/>
      <c r="GY42" s="173"/>
      <c r="GZ42" s="173"/>
      <c r="HA42" s="173"/>
      <c r="HB42" s="173"/>
      <c r="HC42" s="173"/>
      <c r="HD42" s="173"/>
      <c r="HE42" s="173"/>
      <c r="HF42" s="173"/>
      <c r="HG42" s="173"/>
      <c r="HH42" s="173"/>
      <c r="HI42" s="173"/>
      <c r="HJ42" s="173"/>
      <c r="HK42" s="173"/>
      <c r="HL42" s="173"/>
      <c r="HM42" s="173"/>
      <c r="HN42" s="173"/>
      <c r="HO42" s="173"/>
      <c r="HP42" s="173"/>
      <c r="HQ42" s="173"/>
      <c r="HR42" s="173"/>
      <c r="HS42" s="173"/>
      <c r="HT42" s="173"/>
      <c r="HU42" s="173"/>
      <c r="HV42" s="173"/>
      <c r="HW42" s="173"/>
      <c r="HX42" s="173"/>
      <c r="HY42" s="173"/>
      <c r="HZ42" s="173"/>
      <c r="IA42" s="173"/>
      <c r="IB42" s="173"/>
      <c r="IC42" s="173"/>
      <c r="ID42" s="173"/>
      <c r="IE42" s="173"/>
      <c r="IF42" s="173"/>
      <c r="IG42" s="173"/>
      <c r="IH42" s="173"/>
      <c r="II42" s="173"/>
      <c r="IJ42" s="173"/>
      <c r="IK42" s="173"/>
      <c r="IL42" s="173"/>
      <c r="IM42" s="173"/>
      <c r="IN42" s="173"/>
      <c r="IO42" s="173"/>
      <c r="IP42" s="173"/>
      <c r="IQ42" s="173"/>
      <c r="IR42" s="173"/>
      <c r="IS42" s="173"/>
      <c r="IT42" s="173"/>
      <c r="IU42" s="173"/>
      <c r="IV42" s="173"/>
    </row>
    <row r="43" spans="1:256" x14ac:dyDescent="0.15">
      <c r="A43" s="1820" t="s">
        <v>680</v>
      </c>
      <c r="B43" s="1821"/>
      <c r="C43" s="1821"/>
      <c r="D43" s="1821"/>
      <c r="E43" s="1821"/>
      <c r="F43" s="1822"/>
      <c r="J43" s="173"/>
      <c r="K43" s="173"/>
      <c r="L43" s="173"/>
      <c r="M43" s="173"/>
      <c r="N43" s="173"/>
      <c r="O43" s="173"/>
      <c r="P43" s="173"/>
      <c r="Q43" s="173"/>
      <c r="R43" s="173"/>
      <c r="S43" s="173"/>
      <c r="T43" s="173"/>
      <c r="U43" s="173"/>
      <c r="V43" s="173"/>
      <c r="W43" s="173"/>
      <c r="X43" s="173"/>
      <c r="Y43" s="173"/>
      <c r="Z43" s="173"/>
      <c r="AA43" s="173"/>
      <c r="AB43" s="173"/>
      <c r="AC43" s="173"/>
      <c r="AD43" s="173"/>
      <c r="AE43" s="173"/>
      <c r="AF43" s="173"/>
      <c r="AG43" s="173"/>
      <c r="AH43" s="173"/>
      <c r="AI43" s="173"/>
      <c r="AJ43" s="173"/>
      <c r="AK43" s="173"/>
      <c r="AL43" s="173"/>
      <c r="AM43" s="173"/>
      <c r="AN43" s="173"/>
      <c r="AO43" s="173"/>
      <c r="AP43" s="173"/>
      <c r="AQ43" s="173"/>
      <c r="AR43" s="173"/>
      <c r="AS43" s="173"/>
      <c r="AT43" s="173"/>
      <c r="AU43" s="173"/>
      <c r="AV43" s="173"/>
      <c r="AW43" s="173"/>
      <c r="AX43" s="173"/>
      <c r="AY43" s="173"/>
      <c r="AZ43" s="173"/>
      <c r="BA43" s="173"/>
      <c r="BB43" s="173"/>
      <c r="BC43" s="173"/>
      <c r="BD43" s="173"/>
      <c r="BE43" s="173"/>
      <c r="BF43" s="173"/>
      <c r="BG43" s="173"/>
      <c r="BH43" s="173"/>
      <c r="BI43" s="173"/>
      <c r="BJ43" s="173"/>
      <c r="BK43" s="173"/>
      <c r="BL43" s="173"/>
      <c r="BM43" s="173"/>
      <c r="BN43" s="173"/>
      <c r="BO43" s="173"/>
      <c r="BP43" s="173"/>
      <c r="BQ43" s="173"/>
      <c r="BR43" s="173"/>
      <c r="BS43" s="173"/>
      <c r="BT43" s="173"/>
      <c r="BU43" s="173"/>
      <c r="BV43" s="173"/>
      <c r="BW43" s="173"/>
      <c r="BX43" s="173"/>
      <c r="BY43" s="173"/>
      <c r="BZ43" s="173"/>
      <c r="CA43" s="173"/>
      <c r="CB43" s="173"/>
      <c r="CC43" s="173"/>
      <c r="CD43" s="173"/>
      <c r="CE43" s="173"/>
      <c r="CF43" s="173"/>
      <c r="CG43" s="173"/>
      <c r="CH43" s="173"/>
      <c r="CI43" s="173"/>
      <c r="CJ43" s="173"/>
      <c r="CK43" s="173"/>
      <c r="CL43" s="173"/>
      <c r="CM43" s="173"/>
      <c r="CN43" s="173"/>
      <c r="CO43" s="173"/>
      <c r="CP43" s="173"/>
      <c r="CQ43" s="173"/>
      <c r="CR43" s="173"/>
      <c r="CS43" s="173"/>
      <c r="CT43" s="173"/>
      <c r="CU43" s="173"/>
      <c r="CV43" s="173"/>
      <c r="CW43" s="173"/>
      <c r="CX43" s="173"/>
      <c r="CY43" s="173"/>
      <c r="CZ43" s="173"/>
      <c r="DA43" s="173"/>
      <c r="DB43" s="173"/>
      <c r="DC43" s="173"/>
      <c r="DD43" s="173"/>
      <c r="DE43" s="173"/>
      <c r="DF43" s="173"/>
      <c r="DG43" s="173"/>
      <c r="DH43" s="173"/>
      <c r="DI43" s="173"/>
      <c r="DJ43" s="173"/>
      <c r="DK43" s="173"/>
      <c r="DL43" s="173"/>
      <c r="DM43" s="173"/>
      <c r="DN43" s="173"/>
      <c r="DO43" s="173"/>
      <c r="DP43" s="173"/>
      <c r="DQ43" s="173"/>
      <c r="DR43" s="173"/>
      <c r="DS43" s="173"/>
      <c r="DT43" s="173"/>
      <c r="DU43" s="173"/>
      <c r="DV43" s="173"/>
      <c r="DW43" s="173"/>
      <c r="DX43" s="173"/>
      <c r="DY43" s="173"/>
      <c r="DZ43" s="173"/>
      <c r="EA43" s="173"/>
      <c r="EB43" s="173"/>
      <c r="EC43" s="173"/>
      <c r="ED43" s="173"/>
      <c r="EE43" s="173"/>
      <c r="EF43" s="173"/>
      <c r="EG43" s="173"/>
      <c r="EH43" s="173"/>
      <c r="EI43" s="173"/>
      <c r="EJ43" s="173"/>
      <c r="EK43" s="173"/>
      <c r="EL43" s="173"/>
      <c r="EM43" s="173"/>
      <c r="EN43" s="173"/>
      <c r="EO43" s="173"/>
      <c r="EP43" s="173"/>
      <c r="EQ43" s="173"/>
      <c r="ER43" s="173"/>
      <c r="ES43" s="173"/>
      <c r="ET43" s="173"/>
      <c r="EU43" s="173"/>
      <c r="EV43" s="173"/>
      <c r="EW43" s="173"/>
      <c r="EX43" s="173"/>
      <c r="EY43" s="173"/>
      <c r="EZ43" s="173"/>
      <c r="FA43" s="173"/>
      <c r="FB43" s="173"/>
      <c r="FC43" s="173"/>
      <c r="FD43" s="173"/>
      <c r="FE43" s="173"/>
      <c r="FF43" s="173"/>
      <c r="FG43" s="173"/>
      <c r="FH43" s="173"/>
      <c r="FI43" s="173"/>
      <c r="FJ43" s="173"/>
      <c r="FK43" s="173"/>
      <c r="FL43" s="173"/>
      <c r="FM43" s="173"/>
      <c r="FN43" s="173"/>
      <c r="FO43" s="173"/>
      <c r="FP43" s="173"/>
      <c r="FQ43" s="173"/>
      <c r="FR43" s="173"/>
      <c r="FS43" s="173"/>
      <c r="FT43" s="173"/>
      <c r="FU43" s="173"/>
      <c r="FV43" s="173"/>
      <c r="FW43" s="173"/>
      <c r="FX43" s="173"/>
      <c r="FY43" s="173"/>
      <c r="FZ43" s="173"/>
      <c r="GA43" s="173"/>
      <c r="GB43" s="173"/>
      <c r="GC43" s="173"/>
      <c r="GD43" s="173"/>
      <c r="GE43" s="173"/>
      <c r="GF43" s="173"/>
      <c r="GG43" s="173"/>
      <c r="GH43" s="173"/>
      <c r="GI43" s="173"/>
      <c r="GJ43" s="173"/>
      <c r="GK43" s="173"/>
      <c r="GL43" s="173"/>
      <c r="GM43" s="173"/>
      <c r="GN43" s="173"/>
      <c r="GO43" s="173"/>
      <c r="GP43" s="173"/>
      <c r="GQ43" s="173"/>
      <c r="GR43" s="173"/>
      <c r="GS43" s="173"/>
      <c r="GT43" s="173"/>
      <c r="GU43" s="173"/>
      <c r="GV43" s="173"/>
      <c r="GW43" s="173"/>
      <c r="GX43" s="173"/>
      <c r="GY43" s="173"/>
      <c r="GZ43" s="173"/>
      <c r="HA43" s="173"/>
      <c r="HB43" s="173"/>
      <c r="HC43" s="173"/>
      <c r="HD43" s="173"/>
      <c r="HE43" s="173"/>
      <c r="HF43" s="173"/>
      <c r="HG43" s="173"/>
      <c r="HH43" s="173"/>
      <c r="HI43" s="173"/>
      <c r="HJ43" s="173"/>
      <c r="HK43" s="173"/>
      <c r="HL43" s="173"/>
      <c r="HM43" s="173"/>
      <c r="HN43" s="173"/>
      <c r="HO43" s="173"/>
      <c r="HP43" s="173"/>
      <c r="HQ43" s="173"/>
      <c r="HR43" s="173"/>
      <c r="HS43" s="173"/>
      <c r="HT43" s="173"/>
      <c r="HU43" s="173"/>
      <c r="HV43" s="173"/>
      <c r="HW43" s="173"/>
      <c r="HX43" s="173"/>
      <c r="HY43" s="173"/>
      <c r="HZ43" s="173"/>
      <c r="IA43" s="173"/>
      <c r="IB43" s="173"/>
      <c r="IC43" s="173"/>
      <c r="ID43" s="173"/>
      <c r="IE43" s="173"/>
      <c r="IF43" s="173"/>
      <c r="IG43" s="173"/>
      <c r="IH43" s="173"/>
      <c r="II43" s="173"/>
      <c r="IJ43" s="173"/>
      <c r="IK43" s="173"/>
      <c r="IL43" s="173"/>
      <c r="IM43" s="173"/>
      <c r="IN43" s="173"/>
      <c r="IO43" s="173"/>
      <c r="IP43" s="173"/>
      <c r="IQ43" s="173"/>
      <c r="IR43" s="173"/>
      <c r="IS43" s="173"/>
      <c r="IT43" s="173"/>
      <c r="IU43" s="173"/>
      <c r="IV43" s="173"/>
    </row>
    <row r="44" spans="1:256" x14ac:dyDescent="0.15">
      <c r="A44" s="1820" t="s">
        <v>681</v>
      </c>
      <c r="B44" s="1821"/>
      <c r="C44" s="1821"/>
      <c r="D44" s="1821"/>
      <c r="E44" s="1821"/>
      <c r="F44" s="1822"/>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3"/>
      <c r="AZ44" s="173"/>
      <c r="BA44" s="173"/>
      <c r="BB44" s="173"/>
      <c r="BC44" s="173"/>
      <c r="BD44" s="173"/>
      <c r="BE44" s="173"/>
      <c r="BF44" s="173"/>
      <c r="BG44" s="173"/>
      <c r="BH44" s="173"/>
      <c r="BI44" s="173"/>
      <c r="BJ44" s="173"/>
      <c r="BK44" s="173"/>
      <c r="BL44" s="173"/>
      <c r="BM44" s="173"/>
      <c r="BN44" s="173"/>
      <c r="BO44" s="173"/>
      <c r="BP44" s="173"/>
      <c r="BQ44" s="173"/>
      <c r="BR44" s="173"/>
      <c r="BS44" s="173"/>
      <c r="BT44" s="173"/>
      <c r="BU44" s="173"/>
      <c r="BV44" s="173"/>
      <c r="BW44" s="173"/>
      <c r="BX44" s="173"/>
      <c r="BY44" s="173"/>
      <c r="BZ44" s="173"/>
      <c r="CA44" s="173"/>
      <c r="CB44" s="173"/>
      <c r="CC44" s="173"/>
      <c r="CD44" s="173"/>
      <c r="CE44" s="173"/>
      <c r="CF44" s="173"/>
      <c r="CG44" s="173"/>
      <c r="CH44" s="173"/>
      <c r="CI44" s="173"/>
      <c r="CJ44" s="173"/>
      <c r="CK44" s="173"/>
      <c r="CL44" s="173"/>
      <c r="CM44" s="173"/>
      <c r="CN44" s="173"/>
      <c r="CO44" s="173"/>
      <c r="CP44" s="173"/>
      <c r="CQ44" s="173"/>
      <c r="CR44" s="173"/>
      <c r="CS44" s="173"/>
      <c r="CT44" s="173"/>
      <c r="CU44" s="173"/>
      <c r="CV44" s="173"/>
      <c r="CW44" s="173"/>
      <c r="CX44" s="173"/>
      <c r="CY44" s="173"/>
      <c r="CZ44" s="173"/>
      <c r="DA44" s="173"/>
      <c r="DB44" s="173"/>
      <c r="DC44" s="173"/>
      <c r="DD44" s="173"/>
      <c r="DE44" s="173"/>
      <c r="DF44" s="173"/>
      <c r="DG44" s="173"/>
      <c r="DH44" s="173"/>
      <c r="DI44" s="173"/>
      <c r="DJ44" s="173"/>
      <c r="DK44" s="173"/>
      <c r="DL44" s="173"/>
      <c r="DM44" s="173"/>
      <c r="DN44" s="173"/>
      <c r="DO44" s="173"/>
      <c r="DP44" s="173"/>
      <c r="DQ44" s="173"/>
      <c r="DR44" s="173"/>
      <c r="DS44" s="173"/>
      <c r="DT44" s="173"/>
      <c r="DU44" s="173"/>
      <c r="DV44" s="173"/>
      <c r="DW44" s="173"/>
      <c r="DX44" s="173"/>
      <c r="DY44" s="173"/>
      <c r="DZ44" s="173"/>
      <c r="EA44" s="173"/>
      <c r="EB44" s="173"/>
      <c r="EC44" s="173"/>
      <c r="ED44" s="173"/>
      <c r="EE44" s="173"/>
      <c r="EF44" s="173"/>
      <c r="EG44" s="173"/>
      <c r="EH44" s="173"/>
      <c r="EI44" s="173"/>
      <c r="EJ44" s="173"/>
      <c r="EK44" s="173"/>
      <c r="EL44" s="173"/>
      <c r="EM44" s="173"/>
      <c r="EN44" s="173"/>
      <c r="EO44" s="173"/>
      <c r="EP44" s="173"/>
      <c r="EQ44" s="173"/>
      <c r="ER44" s="173"/>
      <c r="ES44" s="173"/>
      <c r="ET44" s="173"/>
      <c r="EU44" s="173"/>
      <c r="EV44" s="173"/>
      <c r="EW44" s="173"/>
      <c r="EX44" s="173"/>
      <c r="EY44" s="173"/>
      <c r="EZ44" s="173"/>
      <c r="FA44" s="173"/>
      <c r="FB44" s="173"/>
      <c r="FC44" s="173"/>
      <c r="FD44" s="173"/>
      <c r="FE44" s="173"/>
      <c r="FF44" s="173"/>
      <c r="FG44" s="173"/>
      <c r="FH44" s="173"/>
      <c r="FI44" s="173"/>
      <c r="FJ44" s="173"/>
      <c r="FK44" s="173"/>
      <c r="FL44" s="173"/>
      <c r="FM44" s="173"/>
      <c r="FN44" s="173"/>
      <c r="FO44" s="173"/>
      <c r="FP44" s="173"/>
      <c r="FQ44" s="173"/>
      <c r="FR44" s="173"/>
      <c r="FS44" s="173"/>
      <c r="FT44" s="173"/>
      <c r="FU44" s="173"/>
      <c r="FV44" s="173"/>
      <c r="FW44" s="173"/>
      <c r="FX44" s="173"/>
      <c r="FY44" s="173"/>
      <c r="FZ44" s="173"/>
      <c r="GA44" s="173"/>
      <c r="GB44" s="173"/>
      <c r="GC44" s="173"/>
      <c r="GD44" s="173"/>
      <c r="GE44" s="173"/>
      <c r="GF44" s="173"/>
      <c r="GG44" s="173"/>
      <c r="GH44" s="173"/>
      <c r="GI44" s="173"/>
      <c r="GJ44" s="173"/>
      <c r="GK44" s="173"/>
      <c r="GL44" s="173"/>
      <c r="GM44" s="173"/>
      <c r="GN44" s="173"/>
      <c r="GO44" s="173"/>
      <c r="GP44" s="173"/>
      <c r="GQ44" s="173"/>
      <c r="GR44" s="173"/>
      <c r="GS44" s="173"/>
      <c r="GT44" s="173"/>
      <c r="GU44" s="173"/>
      <c r="GV44" s="173"/>
      <c r="GW44" s="173"/>
      <c r="GX44" s="173"/>
      <c r="GY44" s="173"/>
      <c r="GZ44" s="173"/>
      <c r="HA44" s="173"/>
      <c r="HB44" s="173"/>
      <c r="HC44" s="173"/>
      <c r="HD44" s="173"/>
      <c r="HE44" s="173"/>
      <c r="HF44" s="173"/>
      <c r="HG44" s="173"/>
      <c r="HH44" s="173"/>
      <c r="HI44" s="173"/>
      <c r="HJ44" s="173"/>
      <c r="HK44" s="173"/>
      <c r="HL44" s="173"/>
      <c r="HM44" s="173"/>
      <c r="HN44" s="173"/>
      <c r="HO44" s="173"/>
      <c r="HP44" s="173"/>
      <c r="HQ44" s="173"/>
      <c r="HR44" s="173"/>
      <c r="HS44" s="173"/>
      <c r="HT44" s="173"/>
      <c r="HU44" s="173"/>
      <c r="HV44" s="173"/>
      <c r="HW44" s="173"/>
      <c r="HX44" s="173"/>
      <c r="HY44" s="173"/>
      <c r="HZ44" s="173"/>
      <c r="IA44" s="173"/>
      <c r="IB44" s="173"/>
      <c r="IC44" s="173"/>
      <c r="ID44" s="173"/>
      <c r="IE44" s="173"/>
      <c r="IF44" s="173"/>
      <c r="IG44" s="173"/>
      <c r="IH44" s="173"/>
      <c r="II44" s="173"/>
      <c r="IJ44" s="173"/>
      <c r="IK44" s="173"/>
      <c r="IL44" s="173"/>
      <c r="IM44" s="173"/>
      <c r="IN44" s="173"/>
      <c r="IO44" s="173"/>
      <c r="IP44" s="173"/>
      <c r="IQ44" s="173"/>
      <c r="IR44" s="173"/>
      <c r="IS44" s="173"/>
      <c r="IT44" s="173"/>
      <c r="IU44" s="173"/>
      <c r="IV44" s="173"/>
    </row>
    <row r="45" spans="1:256" x14ac:dyDescent="0.15">
      <c r="A45" s="1820" t="s">
        <v>682</v>
      </c>
      <c r="B45" s="1821"/>
      <c r="C45" s="1821"/>
      <c r="D45" s="1821"/>
      <c r="E45" s="1821"/>
      <c r="F45" s="1822"/>
      <c r="J45" s="173"/>
      <c r="K45" s="173"/>
      <c r="L45" s="173"/>
      <c r="M45" s="173"/>
      <c r="N45" s="173"/>
      <c r="O45" s="173"/>
      <c r="P45" s="173"/>
      <c r="Q45" s="173"/>
      <c r="R45" s="173"/>
      <c r="S45" s="173"/>
      <c r="T45" s="173"/>
      <c r="U45" s="173"/>
      <c r="V45" s="173"/>
      <c r="W45" s="173"/>
      <c r="X45" s="173"/>
      <c r="Y45" s="173"/>
      <c r="Z45" s="173"/>
      <c r="AA45" s="173"/>
      <c r="AB45" s="173"/>
      <c r="AC45" s="173"/>
      <c r="AD45" s="173"/>
      <c r="AE45" s="173"/>
      <c r="AF45" s="173"/>
      <c r="AG45" s="173"/>
      <c r="AH45" s="173"/>
      <c r="AI45" s="173"/>
      <c r="AJ45" s="173"/>
      <c r="AK45" s="173"/>
      <c r="AL45" s="173"/>
      <c r="AM45" s="173"/>
      <c r="AN45" s="173"/>
      <c r="AO45" s="173"/>
      <c r="AP45" s="173"/>
      <c r="AQ45" s="173"/>
      <c r="AR45" s="173"/>
      <c r="AS45" s="173"/>
      <c r="AT45" s="173"/>
      <c r="AU45" s="173"/>
      <c r="AV45" s="173"/>
      <c r="AW45" s="173"/>
      <c r="AX45" s="173"/>
      <c r="AY45" s="173"/>
      <c r="AZ45" s="173"/>
      <c r="BA45" s="173"/>
      <c r="BB45" s="173"/>
      <c r="BC45" s="173"/>
      <c r="BD45" s="173"/>
      <c r="BE45" s="173"/>
      <c r="BF45" s="173"/>
      <c r="BG45" s="173"/>
      <c r="BH45" s="173"/>
      <c r="BI45" s="173"/>
      <c r="BJ45" s="173"/>
      <c r="BK45" s="173"/>
      <c r="BL45" s="173"/>
      <c r="BM45" s="173"/>
      <c r="BN45" s="173"/>
      <c r="BO45" s="173"/>
      <c r="BP45" s="173"/>
      <c r="BQ45" s="173"/>
      <c r="BR45" s="173"/>
      <c r="BS45" s="173"/>
      <c r="BT45" s="173"/>
      <c r="BU45" s="173"/>
      <c r="BV45" s="173"/>
      <c r="BW45" s="173"/>
      <c r="BX45" s="173"/>
      <c r="BY45" s="173"/>
      <c r="BZ45" s="173"/>
      <c r="CA45" s="173"/>
      <c r="CB45" s="173"/>
      <c r="CC45" s="173"/>
      <c r="CD45" s="173"/>
      <c r="CE45" s="173"/>
      <c r="CF45" s="173"/>
      <c r="CG45" s="173"/>
      <c r="CH45" s="173"/>
      <c r="CI45" s="173"/>
      <c r="CJ45" s="173"/>
      <c r="CK45" s="173"/>
      <c r="CL45" s="173"/>
      <c r="CM45" s="173"/>
      <c r="CN45" s="173"/>
      <c r="CO45" s="173"/>
      <c r="CP45" s="173"/>
      <c r="CQ45" s="173"/>
      <c r="CR45" s="173"/>
      <c r="CS45" s="173"/>
      <c r="CT45" s="173"/>
      <c r="CU45" s="173"/>
      <c r="CV45" s="173"/>
      <c r="CW45" s="173"/>
      <c r="CX45" s="173"/>
      <c r="CY45" s="173"/>
      <c r="CZ45" s="173"/>
      <c r="DA45" s="173"/>
      <c r="DB45" s="173"/>
      <c r="DC45" s="173"/>
      <c r="DD45" s="173"/>
      <c r="DE45" s="173"/>
      <c r="DF45" s="173"/>
      <c r="DG45" s="173"/>
      <c r="DH45" s="173"/>
      <c r="DI45" s="173"/>
      <c r="DJ45" s="173"/>
      <c r="DK45" s="173"/>
      <c r="DL45" s="173"/>
      <c r="DM45" s="173"/>
      <c r="DN45" s="173"/>
      <c r="DO45" s="173"/>
      <c r="DP45" s="173"/>
      <c r="DQ45" s="173"/>
      <c r="DR45" s="173"/>
      <c r="DS45" s="173"/>
      <c r="DT45" s="173"/>
      <c r="DU45" s="173"/>
      <c r="DV45" s="173"/>
      <c r="DW45" s="173"/>
      <c r="DX45" s="173"/>
      <c r="DY45" s="173"/>
      <c r="DZ45" s="173"/>
      <c r="EA45" s="173"/>
      <c r="EB45" s="173"/>
      <c r="EC45" s="173"/>
      <c r="ED45" s="173"/>
      <c r="EE45" s="173"/>
      <c r="EF45" s="173"/>
      <c r="EG45" s="173"/>
      <c r="EH45" s="173"/>
      <c r="EI45" s="173"/>
      <c r="EJ45" s="173"/>
      <c r="EK45" s="173"/>
      <c r="EL45" s="173"/>
      <c r="EM45" s="173"/>
      <c r="EN45" s="173"/>
      <c r="EO45" s="173"/>
      <c r="EP45" s="173"/>
      <c r="EQ45" s="173"/>
      <c r="ER45" s="173"/>
      <c r="ES45" s="173"/>
      <c r="ET45" s="173"/>
      <c r="EU45" s="173"/>
      <c r="EV45" s="173"/>
      <c r="EW45" s="173"/>
      <c r="EX45" s="173"/>
      <c r="EY45" s="173"/>
      <c r="EZ45" s="173"/>
      <c r="FA45" s="173"/>
      <c r="FB45" s="173"/>
      <c r="FC45" s="173"/>
      <c r="FD45" s="173"/>
      <c r="FE45" s="173"/>
      <c r="FF45" s="173"/>
      <c r="FG45" s="173"/>
      <c r="FH45" s="173"/>
      <c r="FI45" s="173"/>
      <c r="FJ45" s="173"/>
      <c r="FK45" s="173"/>
      <c r="FL45" s="173"/>
      <c r="FM45" s="173"/>
      <c r="FN45" s="173"/>
      <c r="FO45" s="173"/>
      <c r="FP45" s="173"/>
      <c r="FQ45" s="173"/>
      <c r="FR45" s="173"/>
      <c r="FS45" s="173"/>
      <c r="FT45" s="173"/>
      <c r="FU45" s="173"/>
      <c r="FV45" s="173"/>
      <c r="FW45" s="173"/>
      <c r="FX45" s="173"/>
      <c r="FY45" s="173"/>
      <c r="FZ45" s="173"/>
      <c r="GA45" s="173"/>
      <c r="GB45" s="173"/>
      <c r="GC45" s="173"/>
      <c r="GD45" s="173"/>
      <c r="GE45" s="173"/>
      <c r="GF45" s="173"/>
      <c r="GG45" s="173"/>
      <c r="GH45" s="173"/>
      <c r="GI45" s="173"/>
      <c r="GJ45" s="173"/>
      <c r="GK45" s="173"/>
      <c r="GL45" s="173"/>
      <c r="GM45" s="173"/>
      <c r="GN45" s="173"/>
      <c r="GO45" s="173"/>
      <c r="GP45" s="173"/>
      <c r="GQ45" s="173"/>
      <c r="GR45" s="173"/>
      <c r="GS45" s="173"/>
      <c r="GT45" s="173"/>
      <c r="GU45" s="173"/>
      <c r="GV45" s="173"/>
      <c r="GW45" s="173"/>
      <c r="GX45" s="173"/>
      <c r="GY45" s="173"/>
      <c r="GZ45" s="173"/>
      <c r="HA45" s="173"/>
      <c r="HB45" s="173"/>
      <c r="HC45" s="173"/>
      <c r="HD45" s="173"/>
      <c r="HE45" s="173"/>
      <c r="HF45" s="173"/>
      <c r="HG45" s="173"/>
      <c r="HH45" s="173"/>
      <c r="HI45" s="173"/>
      <c r="HJ45" s="173"/>
      <c r="HK45" s="173"/>
      <c r="HL45" s="173"/>
      <c r="HM45" s="173"/>
      <c r="HN45" s="173"/>
      <c r="HO45" s="173"/>
      <c r="HP45" s="173"/>
      <c r="HQ45" s="173"/>
      <c r="HR45" s="173"/>
      <c r="HS45" s="173"/>
      <c r="HT45" s="173"/>
      <c r="HU45" s="173"/>
      <c r="HV45" s="173"/>
      <c r="HW45" s="173"/>
      <c r="HX45" s="173"/>
      <c r="HY45" s="173"/>
      <c r="HZ45" s="173"/>
      <c r="IA45" s="173"/>
      <c r="IB45" s="173"/>
      <c r="IC45" s="173"/>
      <c r="ID45" s="173"/>
      <c r="IE45" s="173"/>
      <c r="IF45" s="173"/>
      <c r="IG45" s="173"/>
      <c r="IH45" s="173"/>
      <c r="II45" s="173"/>
      <c r="IJ45" s="173"/>
      <c r="IK45" s="173"/>
      <c r="IL45" s="173"/>
      <c r="IM45" s="173"/>
      <c r="IN45" s="173"/>
      <c r="IO45" s="173"/>
      <c r="IP45" s="173"/>
      <c r="IQ45" s="173"/>
      <c r="IR45" s="173"/>
      <c r="IS45" s="173"/>
      <c r="IT45" s="173"/>
      <c r="IU45" s="173"/>
      <c r="IV45" s="173"/>
    </row>
    <row r="46" spans="1:256" x14ac:dyDescent="0.15">
      <c r="A46" s="1820" t="s">
        <v>683</v>
      </c>
      <c r="B46" s="1821"/>
      <c r="C46" s="1821"/>
      <c r="D46" s="1821"/>
      <c r="E46" s="1821"/>
      <c r="F46" s="1822"/>
      <c r="J46" s="173"/>
      <c r="K46" s="173"/>
      <c r="L46" s="173"/>
      <c r="M46" s="173"/>
      <c r="N46" s="173"/>
      <c r="O46" s="173"/>
      <c r="P46" s="173"/>
      <c r="Q46" s="173"/>
      <c r="R46" s="173"/>
      <c r="S46" s="173"/>
      <c r="T46" s="173"/>
      <c r="U46" s="173"/>
      <c r="V46" s="173"/>
      <c r="W46" s="173"/>
      <c r="X46" s="173"/>
      <c r="Y46" s="173"/>
      <c r="Z46" s="173"/>
      <c r="AA46" s="173"/>
      <c r="AB46" s="173"/>
      <c r="AC46" s="173"/>
      <c r="AD46" s="173"/>
      <c r="AE46" s="173"/>
      <c r="AF46" s="173"/>
      <c r="AG46" s="173"/>
      <c r="AH46" s="173"/>
      <c r="AI46" s="173"/>
      <c r="AJ46" s="173"/>
      <c r="AK46" s="173"/>
      <c r="AL46" s="173"/>
      <c r="AM46" s="173"/>
      <c r="AN46" s="173"/>
      <c r="AO46" s="173"/>
      <c r="AP46" s="173"/>
      <c r="AQ46" s="173"/>
      <c r="AR46" s="173"/>
      <c r="AS46" s="173"/>
      <c r="AT46" s="173"/>
      <c r="AU46" s="173"/>
      <c r="AV46" s="173"/>
      <c r="AW46" s="173"/>
      <c r="AX46" s="173"/>
      <c r="AY46" s="173"/>
      <c r="AZ46" s="173"/>
      <c r="BA46" s="173"/>
      <c r="BB46" s="173"/>
      <c r="BC46" s="173"/>
      <c r="BD46" s="173"/>
      <c r="BE46" s="173"/>
      <c r="BF46" s="173"/>
      <c r="BG46" s="173"/>
      <c r="BH46" s="173"/>
      <c r="BI46" s="173"/>
      <c r="BJ46" s="173"/>
      <c r="BK46" s="173"/>
      <c r="BL46" s="173"/>
      <c r="BM46" s="173"/>
      <c r="BN46" s="173"/>
      <c r="BO46" s="173"/>
      <c r="BP46" s="173"/>
      <c r="BQ46" s="173"/>
      <c r="BR46" s="173"/>
      <c r="BS46" s="173"/>
      <c r="BT46" s="173"/>
      <c r="BU46" s="173"/>
      <c r="BV46" s="173"/>
      <c r="BW46" s="173"/>
      <c r="BX46" s="173"/>
      <c r="BY46" s="173"/>
      <c r="BZ46" s="173"/>
      <c r="CA46" s="173"/>
      <c r="CB46" s="173"/>
      <c r="CC46" s="173"/>
      <c r="CD46" s="173"/>
      <c r="CE46" s="173"/>
      <c r="CF46" s="173"/>
      <c r="CG46" s="173"/>
      <c r="CH46" s="173"/>
      <c r="CI46" s="173"/>
      <c r="CJ46" s="173"/>
      <c r="CK46" s="173"/>
      <c r="CL46" s="173"/>
      <c r="CM46" s="173"/>
      <c r="CN46" s="173"/>
      <c r="CO46" s="173"/>
      <c r="CP46" s="173"/>
      <c r="CQ46" s="173"/>
      <c r="CR46" s="173"/>
      <c r="CS46" s="173"/>
      <c r="CT46" s="173"/>
      <c r="CU46" s="173"/>
      <c r="CV46" s="173"/>
      <c r="CW46" s="173"/>
      <c r="CX46" s="173"/>
      <c r="CY46" s="173"/>
      <c r="CZ46" s="173"/>
      <c r="DA46" s="173"/>
      <c r="DB46" s="173"/>
      <c r="DC46" s="173"/>
      <c r="DD46" s="173"/>
      <c r="DE46" s="173"/>
      <c r="DF46" s="173"/>
      <c r="DG46" s="173"/>
      <c r="DH46" s="173"/>
      <c r="DI46" s="173"/>
      <c r="DJ46" s="173"/>
      <c r="DK46" s="173"/>
      <c r="DL46" s="173"/>
      <c r="DM46" s="173"/>
      <c r="DN46" s="173"/>
      <c r="DO46" s="173"/>
      <c r="DP46" s="173"/>
      <c r="DQ46" s="173"/>
      <c r="DR46" s="173"/>
      <c r="DS46" s="173"/>
      <c r="DT46" s="173"/>
      <c r="DU46" s="173"/>
      <c r="DV46" s="173"/>
      <c r="DW46" s="173"/>
      <c r="DX46" s="173"/>
      <c r="DY46" s="173"/>
      <c r="DZ46" s="173"/>
      <c r="EA46" s="173"/>
      <c r="EB46" s="173"/>
      <c r="EC46" s="173"/>
      <c r="ED46" s="173"/>
      <c r="EE46" s="173"/>
      <c r="EF46" s="173"/>
      <c r="EG46" s="173"/>
      <c r="EH46" s="173"/>
      <c r="EI46" s="173"/>
      <c r="EJ46" s="173"/>
      <c r="EK46" s="173"/>
      <c r="EL46" s="173"/>
      <c r="EM46" s="173"/>
      <c r="EN46" s="173"/>
      <c r="EO46" s="173"/>
      <c r="EP46" s="173"/>
      <c r="EQ46" s="173"/>
      <c r="ER46" s="173"/>
      <c r="ES46" s="173"/>
      <c r="ET46" s="173"/>
      <c r="EU46" s="173"/>
      <c r="EV46" s="173"/>
      <c r="EW46" s="173"/>
      <c r="EX46" s="173"/>
      <c r="EY46" s="173"/>
      <c r="EZ46" s="173"/>
      <c r="FA46" s="173"/>
      <c r="FB46" s="173"/>
      <c r="FC46" s="173"/>
      <c r="FD46" s="173"/>
      <c r="FE46" s="173"/>
      <c r="FF46" s="173"/>
      <c r="FG46" s="173"/>
      <c r="FH46" s="173"/>
      <c r="FI46" s="173"/>
      <c r="FJ46" s="173"/>
      <c r="FK46" s="173"/>
      <c r="FL46" s="173"/>
      <c r="FM46" s="173"/>
      <c r="FN46" s="173"/>
      <c r="FO46" s="173"/>
      <c r="FP46" s="173"/>
      <c r="FQ46" s="173"/>
      <c r="FR46" s="173"/>
      <c r="FS46" s="173"/>
      <c r="FT46" s="173"/>
      <c r="FU46" s="173"/>
      <c r="FV46" s="173"/>
      <c r="FW46" s="173"/>
      <c r="FX46" s="173"/>
      <c r="FY46" s="173"/>
      <c r="FZ46" s="173"/>
      <c r="GA46" s="173"/>
      <c r="GB46" s="173"/>
      <c r="GC46" s="173"/>
      <c r="GD46" s="173"/>
      <c r="GE46" s="173"/>
      <c r="GF46" s="173"/>
      <c r="GG46" s="173"/>
      <c r="GH46" s="173"/>
      <c r="GI46" s="173"/>
      <c r="GJ46" s="173"/>
      <c r="GK46" s="173"/>
      <c r="GL46" s="173"/>
      <c r="GM46" s="173"/>
      <c r="GN46" s="173"/>
      <c r="GO46" s="173"/>
      <c r="GP46" s="173"/>
      <c r="GQ46" s="173"/>
      <c r="GR46" s="173"/>
      <c r="GS46" s="173"/>
      <c r="GT46" s="173"/>
      <c r="GU46" s="173"/>
      <c r="GV46" s="173"/>
      <c r="GW46" s="173"/>
      <c r="GX46" s="173"/>
      <c r="GY46" s="173"/>
      <c r="GZ46" s="173"/>
      <c r="HA46" s="173"/>
      <c r="HB46" s="173"/>
      <c r="HC46" s="173"/>
      <c r="HD46" s="173"/>
      <c r="HE46" s="173"/>
      <c r="HF46" s="173"/>
      <c r="HG46" s="173"/>
      <c r="HH46" s="173"/>
      <c r="HI46" s="173"/>
      <c r="HJ46" s="173"/>
      <c r="HK46" s="173"/>
      <c r="HL46" s="173"/>
      <c r="HM46" s="173"/>
      <c r="HN46" s="173"/>
      <c r="HO46" s="173"/>
      <c r="HP46" s="173"/>
      <c r="HQ46" s="173"/>
      <c r="HR46" s="173"/>
      <c r="HS46" s="173"/>
      <c r="HT46" s="173"/>
      <c r="HU46" s="173"/>
      <c r="HV46" s="173"/>
      <c r="HW46" s="173"/>
      <c r="HX46" s="173"/>
      <c r="HY46" s="173"/>
      <c r="HZ46" s="173"/>
      <c r="IA46" s="173"/>
      <c r="IB46" s="173"/>
      <c r="IC46" s="173"/>
      <c r="ID46" s="173"/>
      <c r="IE46" s="173"/>
      <c r="IF46" s="173"/>
      <c r="IG46" s="173"/>
      <c r="IH46" s="173"/>
      <c r="II46" s="173"/>
      <c r="IJ46" s="173"/>
      <c r="IK46" s="173"/>
      <c r="IL46" s="173"/>
      <c r="IM46" s="173"/>
      <c r="IN46" s="173"/>
      <c r="IO46" s="173"/>
      <c r="IP46" s="173"/>
      <c r="IQ46" s="173"/>
      <c r="IR46" s="173"/>
      <c r="IS46" s="173"/>
      <c r="IT46" s="173"/>
      <c r="IU46" s="173"/>
      <c r="IV46" s="173"/>
    </row>
    <row r="47" spans="1:256" x14ac:dyDescent="0.15">
      <c r="A47" s="1820" t="s">
        <v>1204</v>
      </c>
      <c r="B47" s="1821"/>
      <c r="C47" s="1821"/>
      <c r="D47" s="1821"/>
      <c r="E47" s="1821"/>
      <c r="F47" s="1822"/>
      <c r="J47" s="173"/>
      <c r="K47" s="173"/>
      <c r="L47" s="173"/>
      <c r="M47" s="173"/>
      <c r="N47" s="173"/>
      <c r="O47" s="173"/>
      <c r="P47" s="173"/>
      <c r="Q47" s="173"/>
      <c r="R47" s="173"/>
      <c r="S47" s="173"/>
      <c r="T47" s="173"/>
      <c r="U47" s="173"/>
      <c r="V47" s="173"/>
      <c r="W47" s="173"/>
      <c r="X47" s="173"/>
      <c r="Y47" s="173"/>
      <c r="Z47" s="173"/>
      <c r="AA47" s="173"/>
      <c r="AB47" s="173"/>
      <c r="AC47" s="173"/>
      <c r="AD47" s="173"/>
      <c r="AE47" s="173"/>
      <c r="AF47" s="173"/>
      <c r="AG47" s="173"/>
      <c r="AH47" s="173"/>
      <c r="AI47" s="173"/>
      <c r="AJ47" s="173"/>
      <c r="AK47" s="173"/>
      <c r="AL47" s="173"/>
      <c r="AM47" s="173"/>
      <c r="AN47" s="173"/>
      <c r="AO47" s="173"/>
      <c r="AP47" s="173"/>
      <c r="AQ47" s="173"/>
      <c r="AR47" s="173"/>
      <c r="AS47" s="173"/>
      <c r="AT47" s="173"/>
      <c r="AU47" s="173"/>
      <c r="AV47" s="173"/>
      <c r="AW47" s="173"/>
      <c r="AX47" s="173"/>
      <c r="AY47" s="173"/>
      <c r="AZ47" s="173"/>
      <c r="BA47" s="173"/>
      <c r="BB47" s="173"/>
      <c r="BC47" s="173"/>
      <c r="BD47" s="173"/>
      <c r="BE47" s="173"/>
      <c r="BF47" s="173"/>
      <c r="BG47" s="173"/>
      <c r="BH47" s="173"/>
      <c r="BI47" s="173"/>
      <c r="BJ47" s="173"/>
      <c r="BK47" s="173"/>
      <c r="BL47" s="173"/>
      <c r="BM47" s="173"/>
      <c r="BN47" s="173"/>
      <c r="BO47" s="173"/>
      <c r="BP47" s="173"/>
      <c r="BQ47" s="173"/>
      <c r="BR47" s="173"/>
      <c r="BS47" s="173"/>
      <c r="BT47" s="173"/>
      <c r="BU47" s="173"/>
      <c r="BV47" s="173"/>
      <c r="BW47" s="173"/>
      <c r="BX47" s="173"/>
      <c r="BY47" s="173"/>
      <c r="BZ47" s="173"/>
      <c r="CA47" s="173"/>
      <c r="CB47" s="173"/>
      <c r="CC47" s="173"/>
      <c r="CD47" s="173"/>
      <c r="CE47" s="173"/>
      <c r="CF47" s="173"/>
      <c r="CG47" s="173"/>
      <c r="CH47" s="173"/>
      <c r="CI47" s="173"/>
      <c r="CJ47" s="173"/>
      <c r="CK47" s="173"/>
      <c r="CL47" s="173"/>
      <c r="CM47" s="173"/>
      <c r="CN47" s="173"/>
      <c r="CO47" s="173"/>
      <c r="CP47" s="173"/>
      <c r="CQ47" s="173"/>
      <c r="CR47" s="173"/>
      <c r="CS47" s="173"/>
      <c r="CT47" s="173"/>
      <c r="CU47" s="173"/>
      <c r="CV47" s="173"/>
      <c r="CW47" s="173"/>
      <c r="CX47" s="173"/>
      <c r="CY47" s="173"/>
      <c r="CZ47" s="173"/>
      <c r="DA47" s="173"/>
      <c r="DB47" s="173"/>
      <c r="DC47" s="173"/>
      <c r="DD47" s="173"/>
      <c r="DE47" s="173"/>
      <c r="DF47" s="173"/>
      <c r="DG47" s="173"/>
      <c r="DH47" s="173"/>
      <c r="DI47" s="173"/>
      <c r="DJ47" s="173"/>
      <c r="DK47" s="173"/>
      <c r="DL47" s="173"/>
      <c r="DM47" s="173"/>
      <c r="DN47" s="173"/>
      <c r="DO47" s="173"/>
      <c r="DP47" s="173"/>
      <c r="DQ47" s="173"/>
      <c r="DR47" s="173"/>
      <c r="DS47" s="173"/>
      <c r="DT47" s="173"/>
      <c r="DU47" s="173"/>
      <c r="DV47" s="173"/>
      <c r="DW47" s="173"/>
      <c r="DX47" s="173"/>
      <c r="DY47" s="173"/>
      <c r="DZ47" s="173"/>
      <c r="EA47" s="173"/>
      <c r="EB47" s="173"/>
      <c r="EC47" s="173"/>
      <c r="ED47" s="173"/>
      <c r="EE47" s="173"/>
      <c r="EF47" s="173"/>
      <c r="EG47" s="173"/>
      <c r="EH47" s="173"/>
      <c r="EI47" s="173"/>
      <c r="EJ47" s="173"/>
      <c r="EK47" s="173"/>
      <c r="EL47" s="173"/>
      <c r="EM47" s="173"/>
      <c r="EN47" s="173"/>
      <c r="EO47" s="173"/>
      <c r="EP47" s="173"/>
      <c r="EQ47" s="173"/>
      <c r="ER47" s="173"/>
      <c r="ES47" s="173"/>
      <c r="ET47" s="173"/>
      <c r="EU47" s="173"/>
      <c r="EV47" s="173"/>
      <c r="EW47" s="173"/>
      <c r="EX47" s="173"/>
      <c r="EY47" s="173"/>
      <c r="EZ47" s="173"/>
      <c r="FA47" s="173"/>
      <c r="FB47" s="173"/>
      <c r="FC47" s="173"/>
      <c r="FD47" s="173"/>
      <c r="FE47" s="173"/>
      <c r="FF47" s="173"/>
      <c r="FG47" s="173"/>
      <c r="FH47" s="173"/>
      <c r="FI47" s="173"/>
      <c r="FJ47" s="173"/>
      <c r="FK47" s="173"/>
      <c r="FL47" s="173"/>
      <c r="FM47" s="173"/>
      <c r="FN47" s="173"/>
      <c r="FO47" s="173"/>
      <c r="FP47" s="173"/>
      <c r="FQ47" s="173"/>
      <c r="FR47" s="173"/>
      <c r="FS47" s="173"/>
      <c r="FT47" s="173"/>
      <c r="FU47" s="173"/>
      <c r="FV47" s="173"/>
      <c r="FW47" s="173"/>
      <c r="FX47" s="173"/>
      <c r="FY47" s="173"/>
      <c r="FZ47" s="173"/>
      <c r="GA47" s="173"/>
      <c r="GB47" s="173"/>
      <c r="GC47" s="173"/>
      <c r="GD47" s="173"/>
      <c r="GE47" s="173"/>
      <c r="GF47" s="173"/>
      <c r="GG47" s="173"/>
      <c r="GH47" s="173"/>
      <c r="GI47" s="173"/>
      <c r="GJ47" s="173"/>
      <c r="GK47" s="173"/>
      <c r="GL47" s="173"/>
      <c r="GM47" s="173"/>
      <c r="GN47" s="173"/>
      <c r="GO47" s="173"/>
      <c r="GP47" s="173"/>
      <c r="GQ47" s="173"/>
      <c r="GR47" s="173"/>
      <c r="GS47" s="173"/>
      <c r="GT47" s="173"/>
      <c r="GU47" s="173"/>
      <c r="GV47" s="173"/>
      <c r="GW47" s="173"/>
      <c r="GX47" s="173"/>
      <c r="GY47" s="173"/>
      <c r="GZ47" s="173"/>
      <c r="HA47" s="173"/>
      <c r="HB47" s="173"/>
      <c r="HC47" s="173"/>
      <c r="HD47" s="173"/>
      <c r="HE47" s="173"/>
      <c r="HF47" s="173"/>
      <c r="HG47" s="173"/>
      <c r="HH47" s="173"/>
      <c r="HI47" s="173"/>
      <c r="HJ47" s="173"/>
      <c r="HK47" s="173"/>
      <c r="HL47" s="173"/>
      <c r="HM47" s="173"/>
      <c r="HN47" s="173"/>
      <c r="HO47" s="173"/>
      <c r="HP47" s="173"/>
      <c r="HQ47" s="173"/>
      <c r="HR47" s="173"/>
      <c r="HS47" s="173"/>
      <c r="HT47" s="173"/>
      <c r="HU47" s="173"/>
      <c r="HV47" s="173"/>
      <c r="HW47" s="173"/>
      <c r="HX47" s="173"/>
      <c r="HY47" s="173"/>
      <c r="HZ47" s="173"/>
      <c r="IA47" s="173"/>
      <c r="IB47" s="173"/>
      <c r="IC47" s="173"/>
      <c r="ID47" s="173"/>
      <c r="IE47" s="173"/>
      <c r="IF47" s="173"/>
      <c r="IG47" s="173"/>
      <c r="IH47" s="173"/>
      <c r="II47" s="173"/>
      <c r="IJ47" s="173"/>
      <c r="IK47" s="173"/>
      <c r="IL47" s="173"/>
      <c r="IM47" s="173"/>
      <c r="IN47" s="173"/>
      <c r="IO47" s="173"/>
      <c r="IP47" s="173"/>
      <c r="IQ47" s="173"/>
      <c r="IR47" s="173"/>
      <c r="IS47" s="173"/>
      <c r="IT47" s="173"/>
      <c r="IU47" s="173"/>
      <c r="IV47" s="173"/>
    </row>
    <row r="48" spans="1:256" x14ac:dyDescent="0.15">
      <c r="A48" s="1820" t="s">
        <v>684</v>
      </c>
      <c r="B48" s="1821"/>
      <c r="C48" s="1821"/>
      <c r="D48" s="1821"/>
      <c r="E48" s="1821"/>
      <c r="F48" s="1822"/>
      <c r="J48" s="173"/>
      <c r="K48" s="173"/>
      <c r="L48" s="173"/>
      <c r="M48" s="173"/>
      <c r="N48" s="173"/>
      <c r="O48" s="173"/>
      <c r="P48" s="173"/>
      <c r="Q48" s="173"/>
      <c r="R48" s="173"/>
      <c r="S48" s="173"/>
      <c r="T48" s="173"/>
      <c r="U48" s="173"/>
      <c r="V48" s="173"/>
      <c r="W48" s="173"/>
      <c r="X48" s="173"/>
      <c r="Y48" s="173"/>
      <c r="Z48" s="173"/>
      <c r="AA48" s="173"/>
      <c r="AB48" s="173"/>
      <c r="AC48" s="173"/>
      <c r="AD48" s="173"/>
      <c r="AE48" s="173"/>
      <c r="AF48" s="173"/>
      <c r="AG48" s="173"/>
      <c r="AH48" s="173"/>
      <c r="AI48" s="173"/>
      <c r="AJ48" s="173"/>
      <c r="AK48" s="173"/>
      <c r="AL48" s="173"/>
      <c r="AM48" s="173"/>
      <c r="AN48" s="173"/>
      <c r="AO48" s="173"/>
      <c r="AP48" s="173"/>
      <c r="AQ48" s="173"/>
      <c r="AR48" s="173"/>
      <c r="AS48" s="173"/>
      <c r="AT48" s="173"/>
      <c r="AU48" s="173"/>
      <c r="AV48" s="173"/>
      <c r="AW48" s="173"/>
      <c r="AX48" s="173"/>
      <c r="AY48" s="173"/>
      <c r="AZ48" s="173"/>
      <c r="BA48" s="173"/>
      <c r="BB48" s="173"/>
      <c r="BC48" s="173"/>
      <c r="BD48" s="173"/>
      <c r="BE48" s="173"/>
      <c r="BF48" s="173"/>
      <c r="BG48" s="173"/>
      <c r="BH48" s="173"/>
      <c r="BI48" s="173"/>
      <c r="BJ48" s="173"/>
      <c r="BK48" s="173"/>
      <c r="BL48" s="173"/>
      <c r="BM48" s="173"/>
      <c r="BN48" s="173"/>
      <c r="BO48" s="173"/>
      <c r="BP48" s="173"/>
      <c r="BQ48" s="173"/>
      <c r="BR48" s="173"/>
      <c r="BS48" s="173"/>
      <c r="BT48" s="173"/>
      <c r="BU48" s="173"/>
      <c r="BV48" s="173"/>
      <c r="BW48" s="173"/>
      <c r="BX48" s="173"/>
      <c r="BY48" s="173"/>
      <c r="BZ48" s="173"/>
      <c r="CA48" s="173"/>
      <c r="CB48" s="173"/>
      <c r="CC48" s="173"/>
      <c r="CD48" s="173"/>
      <c r="CE48" s="173"/>
      <c r="CF48" s="173"/>
      <c r="CG48" s="173"/>
      <c r="CH48" s="173"/>
      <c r="CI48" s="173"/>
      <c r="CJ48" s="173"/>
      <c r="CK48" s="173"/>
      <c r="CL48" s="173"/>
      <c r="CM48" s="173"/>
      <c r="CN48" s="173"/>
      <c r="CO48" s="173"/>
      <c r="CP48" s="173"/>
      <c r="CQ48" s="173"/>
      <c r="CR48" s="173"/>
      <c r="CS48" s="173"/>
      <c r="CT48" s="173"/>
      <c r="CU48" s="173"/>
      <c r="CV48" s="173"/>
      <c r="CW48" s="173"/>
      <c r="CX48" s="173"/>
      <c r="CY48" s="173"/>
      <c r="CZ48" s="173"/>
      <c r="DA48" s="173"/>
      <c r="DB48" s="173"/>
      <c r="DC48" s="173"/>
      <c r="DD48" s="173"/>
      <c r="DE48" s="173"/>
      <c r="DF48" s="173"/>
      <c r="DG48" s="173"/>
      <c r="DH48" s="173"/>
      <c r="DI48" s="173"/>
      <c r="DJ48" s="173"/>
      <c r="DK48" s="173"/>
      <c r="DL48" s="173"/>
      <c r="DM48" s="173"/>
      <c r="DN48" s="173"/>
      <c r="DO48" s="173"/>
      <c r="DP48" s="173"/>
      <c r="DQ48" s="173"/>
      <c r="DR48" s="173"/>
      <c r="DS48" s="173"/>
      <c r="DT48" s="173"/>
      <c r="DU48" s="173"/>
      <c r="DV48" s="173"/>
      <c r="DW48" s="173"/>
      <c r="DX48" s="173"/>
      <c r="DY48" s="173"/>
      <c r="DZ48" s="173"/>
      <c r="EA48" s="173"/>
      <c r="EB48" s="173"/>
      <c r="EC48" s="173"/>
      <c r="ED48" s="173"/>
      <c r="EE48" s="173"/>
      <c r="EF48" s="173"/>
      <c r="EG48" s="173"/>
      <c r="EH48" s="173"/>
      <c r="EI48" s="173"/>
      <c r="EJ48" s="173"/>
      <c r="EK48" s="173"/>
      <c r="EL48" s="173"/>
      <c r="EM48" s="173"/>
      <c r="EN48" s="173"/>
      <c r="EO48" s="173"/>
      <c r="EP48" s="173"/>
      <c r="EQ48" s="173"/>
      <c r="ER48" s="173"/>
      <c r="ES48" s="173"/>
      <c r="ET48" s="173"/>
      <c r="EU48" s="173"/>
      <c r="EV48" s="173"/>
      <c r="EW48" s="173"/>
      <c r="EX48" s="173"/>
      <c r="EY48" s="173"/>
      <c r="EZ48" s="173"/>
      <c r="FA48" s="173"/>
      <c r="FB48" s="173"/>
      <c r="FC48" s="173"/>
      <c r="FD48" s="173"/>
      <c r="FE48" s="173"/>
      <c r="FF48" s="173"/>
      <c r="FG48" s="173"/>
      <c r="FH48" s="173"/>
      <c r="FI48" s="173"/>
      <c r="FJ48" s="173"/>
      <c r="FK48" s="173"/>
      <c r="FL48" s="173"/>
      <c r="FM48" s="173"/>
      <c r="FN48" s="173"/>
      <c r="FO48" s="173"/>
      <c r="FP48" s="173"/>
      <c r="FQ48" s="173"/>
      <c r="FR48" s="173"/>
      <c r="FS48" s="173"/>
      <c r="FT48" s="173"/>
      <c r="FU48" s="173"/>
      <c r="FV48" s="173"/>
      <c r="FW48" s="173"/>
      <c r="FX48" s="173"/>
      <c r="FY48" s="173"/>
      <c r="FZ48" s="173"/>
      <c r="GA48" s="173"/>
      <c r="GB48" s="173"/>
      <c r="GC48" s="173"/>
      <c r="GD48" s="173"/>
      <c r="GE48" s="173"/>
      <c r="GF48" s="173"/>
      <c r="GG48" s="173"/>
      <c r="GH48" s="173"/>
      <c r="GI48" s="173"/>
      <c r="GJ48" s="173"/>
      <c r="GK48" s="173"/>
      <c r="GL48" s="173"/>
      <c r="GM48" s="173"/>
      <c r="GN48" s="173"/>
      <c r="GO48" s="173"/>
      <c r="GP48" s="173"/>
      <c r="GQ48" s="173"/>
      <c r="GR48" s="173"/>
      <c r="GS48" s="173"/>
      <c r="GT48" s="173"/>
      <c r="GU48" s="173"/>
      <c r="GV48" s="173"/>
      <c r="GW48" s="173"/>
      <c r="GX48" s="173"/>
      <c r="GY48" s="173"/>
      <c r="GZ48" s="173"/>
      <c r="HA48" s="173"/>
      <c r="HB48" s="173"/>
      <c r="HC48" s="173"/>
      <c r="HD48" s="173"/>
      <c r="HE48" s="173"/>
      <c r="HF48" s="173"/>
      <c r="HG48" s="173"/>
      <c r="HH48" s="173"/>
      <c r="HI48" s="173"/>
      <c r="HJ48" s="173"/>
      <c r="HK48" s="173"/>
      <c r="HL48" s="173"/>
      <c r="HM48" s="173"/>
      <c r="HN48" s="173"/>
      <c r="HO48" s="173"/>
      <c r="HP48" s="173"/>
      <c r="HQ48" s="173"/>
      <c r="HR48" s="173"/>
      <c r="HS48" s="173"/>
      <c r="HT48" s="173"/>
      <c r="HU48" s="173"/>
      <c r="HV48" s="173"/>
      <c r="HW48" s="173"/>
      <c r="HX48" s="173"/>
      <c r="HY48" s="173"/>
      <c r="HZ48" s="173"/>
      <c r="IA48" s="173"/>
      <c r="IB48" s="173"/>
      <c r="IC48" s="173"/>
      <c r="ID48" s="173"/>
      <c r="IE48" s="173"/>
      <c r="IF48" s="173"/>
      <c r="IG48" s="173"/>
      <c r="IH48" s="173"/>
      <c r="II48" s="173"/>
      <c r="IJ48" s="173"/>
      <c r="IK48" s="173"/>
      <c r="IL48" s="173"/>
      <c r="IM48" s="173"/>
      <c r="IN48" s="173"/>
      <c r="IO48" s="173"/>
      <c r="IP48" s="173"/>
      <c r="IQ48" s="173"/>
      <c r="IR48" s="173"/>
      <c r="IS48" s="173"/>
      <c r="IT48" s="173"/>
      <c r="IU48" s="173"/>
      <c r="IV48" s="173"/>
    </row>
    <row r="49" spans="1:256" x14ac:dyDescent="0.15">
      <c r="A49" s="1820" t="s">
        <v>685</v>
      </c>
      <c r="B49" s="1821"/>
      <c r="C49" s="1821"/>
      <c r="D49" s="1821"/>
      <c r="E49" s="1821"/>
      <c r="F49" s="1822"/>
      <c r="J49" s="173"/>
      <c r="K49" s="173"/>
      <c r="L49" s="173"/>
      <c r="M49" s="173"/>
      <c r="N49" s="173"/>
      <c r="O49" s="173"/>
      <c r="P49" s="173"/>
      <c r="Q49" s="173"/>
      <c r="R49" s="173"/>
      <c r="S49" s="173"/>
      <c r="T49" s="173"/>
      <c r="U49" s="173"/>
      <c r="V49" s="173"/>
      <c r="W49" s="173"/>
      <c r="X49" s="173"/>
      <c r="Y49" s="173"/>
      <c r="Z49" s="173"/>
      <c r="AA49" s="173"/>
      <c r="AB49" s="173"/>
      <c r="AC49" s="173"/>
      <c r="AD49" s="173"/>
      <c r="AE49" s="173"/>
      <c r="AF49" s="173"/>
      <c r="AG49" s="173"/>
      <c r="AH49" s="173"/>
      <c r="AI49" s="173"/>
      <c r="AJ49" s="173"/>
      <c r="AK49" s="173"/>
      <c r="AL49" s="173"/>
      <c r="AM49" s="173"/>
      <c r="AN49" s="173"/>
      <c r="AO49" s="173"/>
      <c r="AP49" s="173"/>
      <c r="AQ49" s="173"/>
      <c r="AR49" s="173"/>
      <c r="AS49" s="173"/>
      <c r="AT49" s="173"/>
      <c r="AU49" s="173"/>
      <c r="AV49" s="173"/>
      <c r="AW49" s="173"/>
      <c r="AX49" s="173"/>
      <c r="AY49" s="173"/>
      <c r="AZ49" s="173"/>
      <c r="BA49" s="173"/>
      <c r="BB49" s="173"/>
      <c r="BC49" s="173"/>
      <c r="BD49" s="173"/>
      <c r="BE49" s="173"/>
      <c r="BF49" s="173"/>
      <c r="BG49" s="173"/>
      <c r="BH49" s="173"/>
      <c r="BI49" s="173"/>
      <c r="BJ49" s="173"/>
      <c r="BK49" s="173"/>
      <c r="BL49" s="173"/>
      <c r="BM49" s="173"/>
      <c r="BN49" s="173"/>
      <c r="BO49" s="173"/>
      <c r="BP49" s="173"/>
      <c r="BQ49" s="173"/>
      <c r="BR49" s="173"/>
      <c r="BS49" s="173"/>
      <c r="BT49" s="173"/>
      <c r="BU49" s="173"/>
      <c r="BV49" s="173"/>
      <c r="BW49" s="173"/>
      <c r="BX49" s="173"/>
      <c r="BY49" s="173"/>
      <c r="BZ49" s="173"/>
      <c r="CA49" s="173"/>
      <c r="CB49" s="173"/>
      <c r="CC49" s="173"/>
      <c r="CD49" s="173"/>
      <c r="CE49" s="173"/>
      <c r="CF49" s="173"/>
      <c r="CG49" s="173"/>
      <c r="CH49" s="173"/>
      <c r="CI49" s="173"/>
      <c r="CJ49" s="173"/>
      <c r="CK49" s="173"/>
      <c r="CL49" s="173"/>
      <c r="CM49" s="173"/>
      <c r="CN49" s="173"/>
      <c r="CO49" s="173"/>
      <c r="CP49" s="173"/>
      <c r="CQ49" s="173"/>
      <c r="CR49" s="173"/>
      <c r="CS49" s="173"/>
      <c r="CT49" s="173"/>
      <c r="CU49" s="173"/>
      <c r="CV49" s="173"/>
      <c r="CW49" s="173"/>
      <c r="CX49" s="173"/>
      <c r="CY49" s="173"/>
      <c r="CZ49" s="173"/>
      <c r="DA49" s="173"/>
      <c r="DB49" s="173"/>
      <c r="DC49" s="173"/>
      <c r="DD49" s="173"/>
      <c r="DE49" s="173"/>
      <c r="DF49" s="173"/>
      <c r="DG49" s="173"/>
      <c r="DH49" s="173"/>
      <c r="DI49" s="173"/>
      <c r="DJ49" s="173"/>
      <c r="DK49" s="173"/>
      <c r="DL49" s="173"/>
      <c r="DM49" s="173"/>
      <c r="DN49" s="173"/>
      <c r="DO49" s="173"/>
      <c r="DP49" s="173"/>
      <c r="DQ49" s="173"/>
      <c r="DR49" s="173"/>
      <c r="DS49" s="173"/>
      <c r="DT49" s="173"/>
      <c r="DU49" s="173"/>
      <c r="DV49" s="173"/>
      <c r="DW49" s="173"/>
      <c r="DX49" s="173"/>
      <c r="DY49" s="173"/>
      <c r="DZ49" s="173"/>
      <c r="EA49" s="173"/>
      <c r="EB49" s="173"/>
      <c r="EC49" s="173"/>
      <c r="ED49" s="173"/>
      <c r="EE49" s="173"/>
      <c r="EF49" s="173"/>
      <c r="EG49" s="173"/>
      <c r="EH49" s="173"/>
      <c r="EI49" s="173"/>
      <c r="EJ49" s="173"/>
      <c r="EK49" s="173"/>
      <c r="EL49" s="173"/>
      <c r="EM49" s="173"/>
      <c r="EN49" s="173"/>
      <c r="EO49" s="173"/>
      <c r="EP49" s="173"/>
      <c r="EQ49" s="173"/>
      <c r="ER49" s="173"/>
      <c r="ES49" s="173"/>
      <c r="ET49" s="173"/>
      <c r="EU49" s="173"/>
      <c r="EV49" s="173"/>
      <c r="EW49" s="173"/>
      <c r="EX49" s="173"/>
      <c r="EY49" s="173"/>
      <c r="EZ49" s="173"/>
      <c r="FA49" s="173"/>
      <c r="FB49" s="173"/>
      <c r="FC49" s="173"/>
      <c r="FD49" s="173"/>
      <c r="FE49" s="173"/>
      <c r="FF49" s="173"/>
      <c r="FG49" s="173"/>
      <c r="FH49" s="173"/>
      <c r="FI49" s="173"/>
      <c r="FJ49" s="173"/>
      <c r="FK49" s="173"/>
      <c r="FL49" s="173"/>
      <c r="FM49" s="173"/>
      <c r="FN49" s="173"/>
      <c r="FO49" s="173"/>
      <c r="FP49" s="173"/>
      <c r="FQ49" s="173"/>
      <c r="FR49" s="173"/>
      <c r="FS49" s="173"/>
      <c r="FT49" s="173"/>
      <c r="FU49" s="173"/>
      <c r="FV49" s="173"/>
      <c r="FW49" s="173"/>
      <c r="FX49" s="173"/>
      <c r="FY49" s="173"/>
      <c r="FZ49" s="173"/>
      <c r="GA49" s="173"/>
      <c r="GB49" s="173"/>
      <c r="GC49" s="173"/>
      <c r="GD49" s="173"/>
      <c r="GE49" s="173"/>
      <c r="GF49" s="173"/>
      <c r="GG49" s="173"/>
      <c r="GH49" s="173"/>
      <c r="GI49" s="173"/>
      <c r="GJ49" s="173"/>
      <c r="GK49" s="173"/>
      <c r="GL49" s="173"/>
      <c r="GM49" s="173"/>
      <c r="GN49" s="173"/>
      <c r="GO49" s="173"/>
      <c r="GP49" s="173"/>
      <c r="GQ49" s="173"/>
      <c r="GR49" s="173"/>
      <c r="GS49" s="173"/>
      <c r="GT49" s="173"/>
      <c r="GU49" s="173"/>
      <c r="GV49" s="173"/>
      <c r="GW49" s="173"/>
      <c r="GX49" s="173"/>
      <c r="GY49" s="173"/>
      <c r="GZ49" s="173"/>
      <c r="HA49" s="173"/>
      <c r="HB49" s="173"/>
      <c r="HC49" s="173"/>
      <c r="HD49" s="173"/>
      <c r="HE49" s="173"/>
      <c r="HF49" s="173"/>
      <c r="HG49" s="173"/>
      <c r="HH49" s="173"/>
      <c r="HI49" s="173"/>
      <c r="HJ49" s="173"/>
      <c r="HK49" s="173"/>
      <c r="HL49" s="173"/>
      <c r="HM49" s="173"/>
      <c r="HN49" s="173"/>
      <c r="HO49" s="173"/>
      <c r="HP49" s="173"/>
      <c r="HQ49" s="173"/>
      <c r="HR49" s="173"/>
      <c r="HS49" s="173"/>
      <c r="HT49" s="173"/>
      <c r="HU49" s="173"/>
      <c r="HV49" s="173"/>
      <c r="HW49" s="173"/>
      <c r="HX49" s="173"/>
      <c r="HY49" s="173"/>
      <c r="HZ49" s="173"/>
      <c r="IA49" s="173"/>
      <c r="IB49" s="173"/>
      <c r="IC49" s="173"/>
      <c r="ID49" s="173"/>
      <c r="IE49" s="173"/>
      <c r="IF49" s="173"/>
      <c r="IG49" s="173"/>
      <c r="IH49" s="173"/>
      <c r="II49" s="173"/>
      <c r="IJ49" s="173"/>
      <c r="IK49" s="173"/>
      <c r="IL49" s="173"/>
      <c r="IM49" s="173"/>
      <c r="IN49" s="173"/>
      <c r="IO49" s="173"/>
      <c r="IP49" s="173"/>
      <c r="IQ49" s="173"/>
      <c r="IR49" s="173"/>
      <c r="IS49" s="173"/>
      <c r="IT49" s="173"/>
      <c r="IU49" s="173"/>
      <c r="IV49" s="173"/>
    </row>
    <row r="50" spans="1:256" x14ac:dyDescent="0.15">
      <c r="A50" s="1820" t="s">
        <v>1996</v>
      </c>
      <c r="B50" s="1821"/>
      <c r="C50" s="1821"/>
      <c r="D50" s="1821"/>
      <c r="E50" s="1821"/>
      <c r="F50" s="1822"/>
      <c r="J50" s="173"/>
      <c r="K50" s="173"/>
      <c r="L50" s="173"/>
      <c r="M50" s="173"/>
      <c r="N50" s="173"/>
      <c r="O50" s="173"/>
      <c r="P50" s="173"/>
      <c r="Q50" s="173"/>
      <c r="R50" s="173"/>
      <c r="S50" s="173"/>
      <c r="T50" s="173"/>
      <c r="U50" s="173"/>
      <c r="V50" s="173"/>
      <c r="W50" s="173"/>
      <c r="X50" s="173"/>
      <c r="Y50" s="173"/>
      <c r="Z50" s="173"/>
      <c r="AA50" s="173"/>
      <c r="AB50" s="173"/>
      <c r="AC50" s="173"/>
      <c r="AD50" s="173"/>
      <c r="AE50" s="173"/>
      <c r="AF50" s="173"/>
      <c r="AG50" s="173"/>
      <c r="AH50" s="173"/>
      <c r="AI50" s="173"/>
      <c r="AJ50" s="173"/>
      <c r="AK50" s="173"/>
      <c r="AL50" s="173"/>
      <c r="AM50" s="173"/>
      <c r="AN50" s="173"/>
      <c r="AO50" s="173"/>
      <c r="AP50" s="173"/>
      <c r="AQ50" s="173"/>
      <c r="AR50" s="173"/>
      <c r="AS50" s="173"/>
      <c r="AT50" s="173"/>
      <c r="AU50" s="173"/>
      <c r="AV50" s="173"/>
      <c r="AW50" s="173"/>
      <c r="AX50" s="173"/>
      <c r="AY50" s="173"/>
      <c r="AZ50" s="173"/>
      <c r="BA50" s="173"/>
      <c r="BB50" s="173"/>
      <c r="BC50" s="173"/>
      <c r="BD50" s="173"/>
      <c r="BE50" s="173"/>
      <c r="BF50" s="173"/>
      <c r="BG50" s="173"/>
      <c r="BH50" s="173"/>
      <c r="BI50" s="173"/>
      <c r="BJ50" s="173"/>
      <c r="BK50" s="173"/>
      <c r="BL50" s="173"/>
      <c r="BM50" s="173"/>
      <c r="BN50" s="173"/>
      <c r="BO50" s="173"/>
      <c r="BP50" s="173"/>
      <c r="BQ50" s="173"/>
      <c r="BR50" s="173"/>
      <c r="BS50" s="173"/>
      <c r="BT50" s="173"/>
      <c r="BU50" s="173"/>
      <c r="BV50" s="173"/>
      <c r="BW50" s="173"/>
      <c r="BX50" s="173"/>
      <c r="BY50" s="173"/>
      <c r="BZ50" s="173"/>
      <c r="CA50" s="173"/>
      <c r="CB50" s="173"/>
      <c r="CC50" s="173"/>
      <c r="CD50" s="173"/>
      <c r="CE50" s="173"/>
      <c r="CF50" s="173"/>
      <c r="CG50" s="173"/>
      <c r="CH50" s="173"/>
      <c r="CI50" s="173"/>
      <c r="CJ50" s="173"/>
      <c r="CK50" s="173"/>
      <c r="CL50" s="173"/>
      <c r="CM50" s="173"/>
      <c r="CN50" s="173"/>
      <c r="CO50" s="173"/>
      <c r="CP50" s="173"/>
      <c r="CQ50" s="173"/>
      <c r="CR50" s="173"/>
      <c r="CS50" s="173"/>
      <c r="CT50" s="173"/>
      <c r="CU50" s="173"/>
      <c r="CV50" s="173"/>
      <c r="CW50" s="173"/>
      <c r="CX50" s="173"/>
      <c r="CY50" s="173"/>
      <c r="CZ50" s="173"/>
      <c r="DA50" s="173"/>
      <c r="DB50" s="173"/>
      <c r="DC50" s="173"/>
      <c r="DD50" s="173"/>
      <c r="DE50" s="173"/>
      <c r="DF50" s="173"/>
      <c r="DG50" s="173"/>
      <c r="DH50" s="173"/>
      <c r="DI50" s="173"/>
      <c r="DJ50" s="173"/>
      <c r="DK50" s="173"/>
      <c r="DL50" s="173"/>
      <c r="DM50" s="173"/>
      <c r="DN50" s="173"/>
      <c r="DO50" s="173"/>
      <c r="DP50" s="173"/>
      <c r="DQ50" s="173"/>
      <c r="DR50" s="173"/>
      <c r="DS50" s="173"/>
      <c r="DT50" s="173"/>
      <c r="DU50" s="173"/>
      <c r="DV50" s="173"/>
      <c r="DW50" s="173"/>
      <c r="DX50" s="173"/>
      <c r="DY50" s="173"/>
      <c r="DZ50" s="173"/>
      <c r="EA50" s="173"/>
      <c r="EB50" s="173"/>
      <c r="EC50" s="173"/>
      <c r="ED50" s="173"/>
      <c r="EE50" s="173"/>
      <c r="EF50" s="173"/>
      <c r="EG50" s="173"/>
      <c r="EH50" s="173"/>
      <c r="EI50" s="173"/>
      <c r="EJ50" s="173"/>
      <c r="EK50" s="173"/>
      <c r="EL50" s="173"/>
      <c r="EM50" s="173"/>
      <c r="EN50" s="173"/>
      <c r="EO50" s="173"/>
      <c r="EP50" s="173"/>
      <c r="EQ50" s="173"/>
      <c r="ER50" s="173"/>
      <c r="ES50" s="173"/>
      <c r="ET50" s="173"/>
      <c r="EU50" s="173"/>
      <c r="EV50" s="173"/>
      <c r="EW50" s="173"/>
      <c r="EX50" s="173"/>
      <c r="EY50" s="173"/>
      <c r="EZ50" s="173"/>
      <c r="FA50" s="173"/>
      <c r="FB50" s="173"/>
      <c r="FC50" s="173"/>
      <c r="FD50" s="173"/>
      <c r="FE50" s="173"/>
      <c r="FF50" s="173"/>
      <c r="FG50" s="173"/>
      <c r="FH50" s="173"/>
      <c r="FI50" s="173"/>
      <c r="FJ50" s="173"/>
      <c r="FK50" s="173"/>
      <c r="FL50" s="173"/>
      <c r="FM50" s="173"/>
      <c r="FN50" s="173"/>
      <c r="FO50" s="173"/>
      <c r="FP50" s="173"/>
      <c r="FQ50" s="173"/>
      <c r="FR50" s="173"/>
      <c r="FS50" s="173"/>
      <c r="FT50" s="173"/>
      <c r="FU50" s="173"/>
      <c r="FV50" s="173"/>
      <c r="FW50" s="173"/>
      <c r="FX50" s="173"/>
      <c r="FY50" s="173"/>
      <c r="FZ50" s="173"/>
      <c r="GA50" s="173"/>
      <c r="GB50" s="173"/>
      <c r="GC50" s="173"/>
      <c r="GD50" s="173"/>
      <c r="GE50" s="173"/>
      <c r="GF50" s="173"/>
      <c r="GG50" s="173"/>
      <c r="GH50" s="173"/>
      <c r="GI50" s="173"/>
      <c r="GJ50" s="173"/>
      <c r="GK50" s="173"/>
      <c r="GL50" s="173"/>
      <c r="GM50" s="173"/>
      <c r="GN50" s="173"/>
      <c r="GO50" s="173"/>
      <c r="GP50" s="173"/>
      <c r="GQ50" s="173"/>
      <c r="GR50" s="173"/>
      <c r="GS50" s="173"/>
      <c r="GT50" s="173"/>
      <c r="GU50" s="173"/>
      <c r="GV50" s="173"/>
      <c r="GW50" s="173"/>
      <c r="GX50" s="173"/>
      <c r="GY50" s="173"/>
      <c r="GZ50" s="173"/>
      <c r="HA50" s="173"/>
      <c r="HB50" s="173"/>
      <c r="HC50" s="173"/>
      <c r="HD50" s="173"/>
      <c r="HE50" s="173"/>
      <c r="HF50" s="173"/>
      <c r="HG50" s="173"/>
      <c r="HH50" s="173"/>
      <c r="HI50" s="173"/>
      <c r="HJ50" s="173"/>
      <c r="HK50" s="173"/>
      <c r="HL50" s="173"/>
      <c r="HM50" s="173"/>
      <c r="HN50" s="173"/>
      <c r="HO50" s="173"/>
      <c r="HP50" s="173"/>
      <c r="HQ50" s="173"/>
      <c r="HR50" s="173"/>
      <c r="HS50" s="173"/>
      <c r="HT50" s="173"/>
      <c r="HU50" s="173"/>
      <c r="HV50" s="173"/>
      <c r="HW50" s="173"/>
      <c r="HX50" s="173"/>
      <c r="HY50" s="173"/>
      <c r="HZ50" s="173"/>
      <c r="IA50" s="173"/>
      <c r="IB50" s="173"/>
      <c r="IC50" s="173"/>
      <c r="ID50" s="173"/>
      <c r="IE50" s="173"/>
      <c r="IF50" s="173"/>
      <c r="IG50" s="173"/>
      <c r="IH50" s="173"/>
      <c r="II50" s="173"/>
      <c r="IJ50" s="173"/>
      <c r="IK50" s="173"/>
      <c r="IL50" s="173"/>
      <c r="IM50" s="173"/>
      <c r="IN50" s="173"/>
      <c r="IO50" s="173"/>
      <c r="IP50" s="173"/>
      <c r="IQ50" s="173"/>
      <c r="IR50" s="173"/>
      <c r="IS50" s="173"/>
      <c r="IT50" s="173"/>
      <c r="IU50" s="173"/>
      <c r="IV50" s="173"/>
    </row>
    <row r="51" spans="1:256" x14ac:dyDescent="0.15">
      <c r="A51" s="1820" t="s">
        <v>886</v>
      </c>
      <c r="B51" s="1821"/>
      <c r="C51" s="1821"/>
      <c r="D51" s="1821"/>
      <c r="E51" s="1821"/>
      <c r="F51" s="1822"/>
      <c r="J51" s="173"/>
      <c r="K51" s="173"/>
      <c r="L51" s="173"/>
      <c r="M51" s="173"/>
      <c r="N51" s="173"/>
      <c r="O51" s="173"/>
      <c r="P51" s="173"/>
      <c r="Q51" s="173"/>
      <c r="R51" s="173"/>
      <c r="S51" s="173"/>
      <c r="T51" s="173"/>
      <c r="U51" s="173"/>
      <c r="V51" s="173"/>
      <c r="W51" s="173"/>
      <c r="X51" s="173"/>
      <c r="Y51" s="173"/>
      <c r="Z51" s="173"/>
      <c r="AA51" s="173"/>
      <c r="AB51" s="173"/>
      <c r="AC51" s="173"/>
      <c r="AD51" s="173"/>
      <c r="AE51" s="173"/>
      <c r="AF51" s="173"/>
      <c r="AG51" s="173"/>
      <c r="AH51" s="173"/>
      <c r="AI51" s="173"/>
      <c r="AJ51" s="173"/>
      <c r="AK51" s="173"/>
      <c r="AL51" s="173"/>
      <c r="AM51" s="173"/>
      <c r="AN51" s="173"/>
      <c r="AO51" s="173"/>
      <c r="AP51" s="173"/>
      <c r="AQ51" s="173"/>
      <c r="AR51" s="173"/>
      <c r="AS51" s="173"/>
      <c r="AT51" s="173"/>
      <c r="AU51" s="173"/>
      <c r="AV51" s="173"/>
      <c r="AW51" s="173"/>
      <c r="AX51" s="173"/>
      <c r="AY51" s="173"/>
      <c r="AZ51" s="173"/>
      <c r="BA51" s="173"/>
      <c r="BB51" s="173"/>
      <c r="BC51" s="173"/>
      <c r="BD51" s="173"/>
      <c r="BE51" s="173"/>
      <c r="BF51" s="173"/>
      <c r="BG51" s="173"/>
      <c r="BH51" s="173"/>
      <c r="BI51" s="173"/>
      <c r="BJ51" s="173"/>
      <c r="BK51" s="173"/>
      <c r="BL51" s="173"/>
      <c r="BM51" s="173"/>
      <c r="BN51" s="173"/>
      <c r="BO51" s="173"/>
      <c r="BP51" s="173"/>
      <c r="BQ51" s="173"/>
      <c r="BR51" s="173"/>
      <c r="BS51" s="173"/>
      <c r="BT51" s="173"/>
      <c r="BU51" s="173"/>
      <c r="BV51" s="173"/>
      <c r="BW51" s="173"/>
      <c r="BX51" s="173"/>
      <c r="BY51" s="173"/>
      <c r="BZ51" s="173"/>
      <c r="CA51" s="173"/>
      <c r="CB51" s="173"/>
      <c r="CC51" s="173"/>
      <c r="CD51" s="173"/>
      <c r="CE51" s="173"/>
      <c r="CF51" s="173"/>
      <c r="CG51" s="173"/>
      <c r="CH51" s="173"/>
      <c r="CI51" s="173"/>
      <c r="CJ51" s="173"/>
      <c r="CK51" s="173"/>
      <c r="CL51" s="173"/>
      <c r="CM51" s="173"/>
      <c r="CN51" s="173"/>
      <c r="CO51" s="173"/>
      <c r="CP51" s="173"/>
      <c r="CQ51" s="173"/>
      <c r="CR51" s="173"/>
      <c r="CS51" s="173"/>
      <c r="CT51" s="173"/>
      <c r="CU51" s="173"/>
      <c r="CV51" s="173"/>
      <c r="CW51" s="173"/>
      <c r="CX51" s="173"/>
      <c r="CY51" s="173"/>
      <c r="CZ51" s="173"/>
      <c r="DA51" s="173"/>
      <c r="DB51" s="173"/>
      <c r="DC51" s="173"/>
      <c r="DD51" s="173"/>
      <c r="DE51" s="173"/>
      <c r="DF51" s="173"/>
      <c r="DG51" s="173"/>
      <c r="DH51" s="173"/>
      <c r="DI51" s="173"/>
      <c r="DJ51" s="173"/>
      <c r="DK51" s="173"/>
      <c r="DL51" s="173"/>
      <c r="DM51" s="173"/>
      <c r="DN51" s="173"/>
      <c r="DO51" s="173"/>
      <c r="DP51" s="173"/>
      <c r="DQ51" s="173"/>
      <c r="DR51" s="173"/>
      <c r="DS51" s="173"/>
      <c r="DT51" s="173"/>
      <c r="DU51" s="173"/>
      <c r="DV51" s="173"/>
      <c r="DW51" s="173"/>
      <c r="DX51" s="173"/>
      <c r="DY51" s="173"/>
      <c r="DZ51" s="173"/>
      <c r="EA51" s="173"/>
      <c r="EB51" s="173"/>
      <c r="EC51" s="173"/>
      <c r="ED51" s="173"/>
      <c r="EE51" s="173"/>
      <c r="EF51" s="173"/>
      <c r="EG51" s="173"/>
      <c r="EH51" s="173"/>
      <c r="EI51" s="173"/>
      <c r="EJ51" s="173"/>
      <c r="EK51" s="173"/>
      <c r="EL51" s="173"/>
      <c r="EM51" s="173"/>
      <c r="EN51" s="173"/>
      <c r="EO51" s="173"/>
      <c r="EP51" s="173"/>
      <c r="EQ51" s="173"/>
      <c r="ER51" s="173"/>
      <c r="ES51" s="173"/>
      <c r="ET51" s="173"/>
      <c r="EU51" s="173"/>
      <c r="EV51" s="173"/>
      <c r="EW51" s="173"/>
      <c r="EX51" s="173"/>
      <c r="EY51" s="173"/>
      <c r="EZ51" s="173"/>
      <c r="FA51" s="173"/>
      <c r="FB51" s="173"/>
      <c r="FC51" s="173"/>
      <c r="FD51" s="173"/>
      <c r="FE51" s="173"/>
      <c r="FF51" s="173"/>
      <c r="FG51" s="173"/>
      <c r="FH51" s="173"/>
      <c r="FI51" s="173"/>
      <c r="FJ51" s="173"/>
      <c r="FK51" s="173"/>
      <c r="FL51" s="173"/>
      <c r="FM51" s="173"/>
      <c r="FN51" s="173"/>
      <c r="FO51" s="173"/>
      <c r="FP51" s="173"/>
      <c r="FQ51" s="173"/>
      <c r="FR51" s="173"/>
      <c r="FS51" s="173"/>
      <c r="FT51" s="173"/>
      <c r="FU51" s="173"/>
      <c r="FV51" s="173"/>
      <c r="FW51" s="173"/>
      <c r="FX51" s="173"/>
      <c r="FY51" s="173"/>
      <c r="FZ51" s="173"/>
      <c r="GA51" s="173"/>
      <c r="GB51" s="173"/>
      <c r="GC51" s="173"/>
      <c r="GD51" s="173"/>
      <c r="GE51" s="173"/>
      <c r="GF51" s="173"/>
      <c r="GG51" s="173"/>
      <c r="GH51" s="173"/>
      <c r="GI51" s="173"/>
      <c r="GJ51" s="173"/>
      <c r="GK51" s="173"/>
      <c r="GL51" s="173"/>
      <c r="GM51" s="173"/>
      <c r="GN51" s="173"/>
      <c r="GO51" s="173"/>
      <c r="GP51" s="173"/>
      <c r="GQ51" s="173"/>
      <c r="GR51" s="173"/>
      <c r="GS51" s="173"/>
      <c r="GT51" s="173"/>
      <c r="GU51" s="173"/>
      <c r="GV51" s="173"/>
      <c r="GW51" s="173"/>
      <c r="GX51" s="173"/>
      <c r="GY51" s="173"/>
      <c r="GZ51" s="173"/>
      <c r="HA51" s="173"/>
      <c r="HB51" s="173"/>
      <c r="HC51" s="173"/>
      <c r="HD51" s="173"/>
      <c r="HE51" s="173"/>
      <c r="HF51" s="173"/>
      <c r="HG51" s="173"/>
      <c r="HH51" s="173"/>
      <c r="HI51" s="173"/>
      <c r="HJ51" s="173"/>
      <c r="HK51" s="173"/>
      <c r="HL51" s="173"/>
      <c r="HM51" s="173"/>
      <c r="HN51" s="173"/>
      <c r="HO51" s="173"/>
      <c r="HP51" s="173"/>
      <c r="HQ51" s="173"/>
      <c r="HR51" s="173"/>
      <c r="HS51" s="173"/>
      <c r="HT51" s="173"/>
      <c r="HU51" s="173"/>
      <c r="HV51" s="173"/>
      <c r="HW51" s="173"/>
      <c r="HX51" s="173"/>
      <c r="HY51" s="173"/>
      <c r="HZ51" s="173"/>
      <c r="IA51" s="173"/>
      <c r="IB51" s="173"/>
      <c r="IC51" s="173"/>
      <c r="ID51" s="173"/>
      <c r="IE51" s="173"/>
      <c r="IF51" s="173"/>
      <c r="IG51" s="173"/>
      <c r="IH51" s="173"/>
      <c r="II51" s="173"/>
      <c r="IJ51" s="173"/>
      <c r="IK51" s="173"/>
      <c r="IL51" s="173"/>
      <c r="IM51" s="173"/>
      <c r="IN51" s="173"/>
      <c r="IO51" s="173"/>
      <c r="IP51" s="173"/>
      <c r="IQ51" s="173"/>
      <c r="IR51" s="173"/>
      <c r="IS51" s="173"/>
      <c r="IT51" s="173"/>
      <c r="IU51" s="173"/>
      <c r="IV51" s="173"/>
    </row>
    <row r="52" spans="1:256" x14ac:dyDescent="0.15">
      <c r="A52" s="1830" t="s">
        <v>686</v>
      </c>
      <c r="B52" s="1831"/>
      <c r="C52" s="1831"/>
      <c r="D52" s="1832"/>
      <c r="E52" s="1833" t="s">
        <v>687</v>
      </c>
      <c r="F52" s="1834"/>
      <c r="J52" s="173"/>
      <c r="K52" s="173"/>
      <c r="L52" s="173"/>
      <c r="M52" s="173"/>
      <c r="N52" s="173"/>
      <c r="O52" s="173"/>
      <c r="P52" s="173"/>
      <c r="Q52" s="173"/>
      <c r="R52" s="173"/>
      <c r="S52" s="173"/>
      <c r="T52" s="173"/>
      <c r="U52" s="173"/>
      <c r="V52" s="173"/>
      <c r="W52" s="173"/>
      <c r="X52" s="173"/>
      <c r="Y52" s="173"/>
      <c r="Z52" s="173"/>
      <c r="AA52" s="173"/>
      <c r="AB52" s="173"/>
      <c r="AC52" s="173"/>
      <c r="AD52" s="173"/>
      <c r="AE52" s="173"/>
      <c r="AF52" s="173"/>
      <c r="AG52" s="173"/>
      <c r="AH52" s="173"/>
      <c r="AI52" s="173"/>
      <c r="AJ52" s="173"/>
      <c r="AK52" s="173"/>
      <c r="AL52" s="173"/>
      <c r="AM52" s="173"/>
      <c r="AN52" s="173"/>
      <c r="AO52" s="173"/>
      <c r="AP52" s="173"/>
      <c r="AQ52" s="173"/>
      <c r="AR52" s="173"/>
      <c r="AS52" s="173"/>
      <c r="AT52" s="173"/>
      <c r="AU52" s="173"/>
      <c r="AV52" s="173"/>
      <c r="AW52" s="173"/>
      <c r="AX52" s="173"/>
      <c r="AY52" s="173"/>
      <c r="AZ52" s="173"/>
      <c r="BA52" s="173"/>
      <c r="BB52" s="173"/>
      <c r="BC52" s="173"/>
      <c r="BD52" s="173"/>
      <c r="BE52" s="173"/>
      <c r="BF52" s="173"/>
      <c r="BG52" s="173"/>
      <c r="BH52" s="173"/>
      <c r="BI52" s="173"/>
      <c r="BJ52" s="173"/>
      <c r="BK52" s="173"/>
      <c r="BL52" s="173"/>
      <c r="BM52" s="173"/>
      <c r="BN52" s="173"/>
      <c r="BO52" s="173"/>
      <c r="BP52" s="173"/>
      <c r="BQ52" s="173"/>
      <c r="BR52" s="173"/>
      <c r="BS52" s="173"/>
      <c r="BT52" s="173"/>
      <c r="BU52" s="173"/>
      <c r="BV52" s="173"/>
      <c r="BW52" s="173"/>
      <c r="BX52" s="173"/>
      <c r="BY52" s="173"/>
      <c r="BZ52" s="173"/>
      <c r="CA52" s="173"/>
      <c r="CB52" s="173"/>
      <c r="CC52" s="173"/>
      <c r="CD52" s="173"/>
      <c r="CE52" s="173"/>
      <c r="CF52" s="173"/>
      <c r="CG52" s="173"/>
      <c r="CH52" s="173"/>
      <c r="CI52" s="173"/>
      <c r="CJ52" s="173"/>
      <c r="CK52" s="173"/>
      <c r="CL52" s="173"/>
      <c r="CM52" s="173"/>
      <c r="CN52" s="173"/>
      <c r="CO52" s="173"/>
      <c r="CP52" s="173"/>
      <c r="CQ52" s="173"/>
      <c r="CR52" s="173"/>
      <c r="CS52" s="173"/>
      <c r="CT52" s="173"/>
      <c r="CU52" s="173"/>
      <c r="CV52" s="173"/>
      <c r="CW52" s="173"/>
      <c r="CX52" s="173"/>
      <c r="CY52" s="173"/>
      <c r="CZ52" s="173"/>
      <c r="DA52" s="173"/>
      <c r="DB52" s="173"/>
      <c r="DC52" s="173"/>
      <c r="DD52" s="173"/>
      <c r="DE52" s="173"/>
      <c r="DF52" s="173"/>
      <c r="DG52" s="173"/>
      <c r="DH52" s="173"/>
      <c r="DI52" s="173"/>
      <c r="DJ52" s="173"/>
      <c r="DK52" s="173"/>
      <c r="DL52" s="173"/>
      <c r="DM52" s="173"/>
      <c r="DN52" s="173"/>
      <c r="DO52" s="173"/>
      <c r="DP52" s="173"/>
      <c r="DQ52" s="173"/>
      <c r="DR52" s="173"/>
      <c r="DS52" s="173"/>
      <c r="DT52" s="173"/>
      <c r="DU52" s="173"/>
      <c r="DV52" s="173"/>
      <c r="DW52" s="173"/>
      <c r="DX52" s="173"/>
      <c r="DY52" s="173"/>
      <c r="DZ52" s="173"/>
      <c r="EA52" s="173"/>
      <c r="EB52" s="173"/>
      <c r="EC52" s="173"/>
      <c r="ED52" s="173"/>
      <c r="EE52" s="173"/>
      <c r="EF52" s="173"/>
      <c r="EG52" s="173"/>
      <c r="EH52" s="173"/>
      <c r="EI52" s="173"/>
      <c r="EJ52" s="173"/>
      <c r="EK52" s="173"/>
      <c r="EL52" s="173"/>
      <c r="EM52" s="173"/>
      <c r="EN52" s="173"/>
      <c r="EO52" s="173"/>
      <c r="EP52" s="173"/>
      <c r="EQ52" s="173"/>
      <c r="ER52" s="173"/>
      <c r="ES52" s="173"/>
      <c r="ET52" s="173"/>
      <c r="EU52" s="173"/>
      <c r="EV52" s="173"/>
      <c r="EW52" s="173"/>
      <c r="EX52" s="173"/>
      <c r="EY52" s="173"/>
      <c r="EZ52" s="173"/>
      <c r="FA52" s="173"/>
      <c r="FB52" s="173"/>
      <c r="FC52" s="173"/>
      <c r="FD52" s="173"/>
      <c r="FE52" s="173"/>
      <c r="FF52" s="173"/>
      <c r="FG52" s="173"/>
      <c r="FH52" s="173"/>
      <c r="FI52" s="173"/>
      <c r="FJ52" s="173"/>
      <c r="FK52" s="173"/>
      <c r="FL52" s="173"/>
      <c r="FM52" s="173"/>
      <c r="FN52" s="173"/>
      <c r="FO52" s="173"/>
      <c r="FP52" s="173"/>
      <c r="FQ52" s="173"/>
      <c r="FR52" s="173"/>
      <c r="FS52" s="173"/>
      <c r="FT52" s="173"/>
      <c r="FU52" s="173"/>
      <c r="FV52" s="173"/>
      <c r="FW52" s="173"/>
      <c r="FX52" s="173"/>
      <c r="FY52" s="173"/>
      <c r="FZ52" s="173"/>
      <c r="GA52" s="173"/>
      <c r="GB52" s="173"/>
      <c r="GC52" s="173"/>
      <c r="GD52" s="173"/>
      <c r="GE52" s="173"/>
      <c r="GF52" s="173"/>
      <c r="GG52" s="173"/>
      <c r="GH52" s="173"/>
      <c r="GI52" s="173"/>
      <c r="GJ52" s="173"/>
      <c r="GK52" s="173"/>
      <c r="GL52" s="173"/>
      <c r="GM52" s="173"/>
      <c r="GN52" s="173"/>
      <c r="GO52" s="173"/>
      <c r="GP52" s="173"/>
      <c r="GQ52" s="173"/>
      <c r="GR52" s="173"/>
      <c r="GS52" s="173"/>
      <c r="GT52" s="173"/>
      <c r="GU52" s="173"/>
      <c r="GV52" s="173"/>
      <c r="GW52" s="173"/>
      <c r="GX52" s="173"/>
      <c r="GY52" s="173"/>
      <c r="GZ52" s="173"/>
      <c r="HA52" s="173"/>
      <c r="HB52" s="173"/>
      <c r="HC52" s="173"/>
      <c r="HD52" s="173"/>
      <c r="HE52" s="173"/>
      <c r="HF52" s="173"/>
      <c r="HG52" s="173"/>
      <c r="HH52" s="173"/>
      <c r="HI52" s="173"/>
      <c r="HJ52" s="173"/>
      <c r="HK52" s="173"/>
      <c r="HL52" s="173"/>
      <c r="HM52" s="173"/>
      <c r="HN52" s="173"/>
      <c r="HO52" s="173"/>
      <c r="HP52" s="173"/>
      <c r="HQ52" s="173"/>
      <c r="HR52" s="173"/>
      <c r="HS52" s="173"/>
      <c r="HT52" s="173"/>
      <c r="HU52" s="173"/>
      <c r="HV52" s="173"/>
      <c r="HW52" s="173"/>
      <c r="HX52" s="173"/>
      <c r="HY52" s="173"/>
      <c r="HZ52" s="173"/>
      <c r="IA52" s="173"/>
      <c r="IB52" s="173"/>
      <c r="IC52" s="173"/>
      <c r="ID52" s="173"/>
      <c r="IE52" s="173"/>
      <c r="IF52" s="173"/>
      <c r="IG52" s="173"/>
      <c r="IH52" s="173"/>
      <c r="II52" s="173"/>
      <c r="IJ52" s="173"/>
      <c r="IK52" s="173"/>
      <c r="IL52" s="173"/>
      <c r="IM52" s="173"/>
      <c r="IN52" s="173"/>
      <c r="IO52" s="173"/>
      <c r="IP52" s="173"/>
      <c r="IQ52" s="173"/>
      <c r="IR52" s="173"/>
      <c r="IS52" s="173"/>
      <c r="IT52" s="173"/>
      <c r="IU52" s="173"/>
      <c r="IV52" s="173"/>
    </row>
    <row r="53" spans="1:256" ht="17" x14ac:dyDescent="0.15">
      <c r="A53" s="1290" t="s">
        <v>672</v>
      </c>
      <c r="B53" s="1291"/>
      <c r="C53" s="1291"/>
      <c r="D53" s="1291"/>
      <c r="E53" s="422" t="s">
        <v>688</v>
      </c>
      <c r="F53" s="423" t="s">
        <v>1197</v>
      </c>
      <c r="J53" s="173"/>
      <c r="K53" s="173"/>
      <c r="L53" s="173"/>
      <c r="M53" s="173"/>
      <c r="N53" s="173"/>
      <c r="O53" s="173"/>
      <c r="P53" s="173"/>
      <c r="Q53" s="173"/>
      <c r="R53" s="173"/>
      <c r="S53" s="173"/>
      <c r="T53" s="173"/>
      <c r="U53" s="173"/>
      <c r="V53" s="173"/>
      <c r="W53" s="173"/>
      <c r="X53" s="173"/>
      <c r="Y53" s="173"/>
      <c r="Z53" s="173"/>
      <c r="AA53" s="173"/>
      <c r="AB53" s="173"/>
      <c r="AC53" s="173"/>
      <c r="AD53" s="173"/>
      <c r="AE53" s="173"/>
      <c r="AF53" s="173"/>
      <c r="AG53" s="173"/>
      <c r="AH53" s="173"/>
      <c r="AI53" s="173"/>
      <c r="AJ53" s="173"/>
      <c r="AK53" s="173"/>
      <c r="AL53" s="173"/>
      <c r="AM53" s="173"/>
      <c r="AN53" s="173"/>
      <c r="AO53" s="173"/>
      <c r="AP53" s="173"/>
      <c r="AQ53" s="173"/>
      <c r="AR53" s="173"/>
      <c r="AS53" s="173"/>
      <c r="AT53" s="173"/>
      <c r="AU53" s="173"/>
      <c r="AV53" s="173"/>
      <c r="AW53" s="173"/>
      <c r="AX53" s="173"/>
      <c r="AY53" s="173"/>
      <c r="AZ53" s="173"/>
      <c r="BA53" s="173"/>
      <c r="BB53" s="173"/>
      <c r="BC53" s="173"/>
      <c r="BD53" s="173"/>
      <c r="BE53" s="173"/>
      <c r="BF53" s="173"/>
      <c r="BG53" s="173"/>
      <c r="BH53" s="173"/>
      <c r="BI53" s="173"/>
      <c r="BJ53" s="173"/>
      <c r="BK53" s="173"/>
      <c r="BL53" s="173"/>
      <c r="BM53" s="173"/>
      <c r="BN53" s="173"/>
      <c r="BO53" s="173"/>
      <c r="BP53" s="173"/>
      <c r="BQ53" s="173"/>
      <c r="BR53" s="173"/>
      <c r="BS53" s="173"/>
      <c r="BT53" s="173"/>
      <c r="BU53" s="173"/>
      <c r="BV53" s="173"/>
      <c r="BW53" s="173"/>
      <c r="BX53" s="173"/>
      <c r="BY53" s="173"/>
      <c r="BZ53" s="173"/>
      <c r="CA53" s="173"/>
      <c r="CB53" s="173"/>
      <c r="CC53" s="173"/>
      <c r="CD53" s="173"/>
      <c r="CE53" s="173"/>
      <c r="CF53" s="173"/>
      <c r="CG53" s="173"/>
      <c r="CH53" s="173"/>
      <c r="CI53" s="173"/>
      <c r="CJ53" s="173"/>
      <c r="CK53" s="173"/>
      <c r="CL53" s="173"/>
      <c r="CM53" s="173"/>
      <c r="CN53" s="173"/>
      <c r="CO53" s="173"/>
      <c r="CP53" s="173"/>
      <c r="CQ53" s="173"/>
      <c r="CR53" s="173"/>
      <c r="CS53" s="173"/>
      <c r="CT53" s="173"/>
      <c r="CU53" s="173"/>
      <c r="CV53" s="173"/>
      <c r="CW53" s="173"/>
      <c r="CX53" s="173"/>
      <c r="CY53" s="173"/>
      <c r="CZ53" s="173"/>
      <c r="DA53" s="173"/>
      <c r="DB53" s="173"/>
      <c r="DC53" s="173"/>
      <c r="DD53" s="173"/>
      <c r="DE53" s="173"/>
      <c r="DF53" s="173"/>
      <c r="DG53" s="173"/>
      <c r="DH53" s="173"/>
      <c r="DI53" s="173"/>
      <c r="DJ53" s="173"/>
      <c r="DK53" s="173"/>
      <c r="DL53" s="173"/>
      <c r="DM53" s="173"/>
      <c r="DN53" s="173"/>
      <c r="DO53" s="173"/>
      <c r="DP53" s="173"/>
      <c r="DQ53" s="173"/>
      <c r="DR53" s="173"/>
      <c r="DS53" s="173"/>
      <c r="DT53" s="173"/>
      <c r="DU53" s="173"/>
      <c r="DV53" s="173"/>
      <c r="DW53" s="173"/>
      <c r="DX53" s="173"/>
      <c r="DY53" s="173"/>
      <c r="DZ53" s="173"/>
      <c r="EA53" s="173"/>
      <c r="EB53" s="173"/>
      <c r="EC53" s="173"/>
      <c r="ED53" s="173"/>
      <c r="EE53" s="173"/>
      <c r="EF53" s="173"/>
      <c r="EG53" s="173"/>
      <c r="EH53" s="173"/>
      <c r="EI53" s="173"/>
      <c r="EJ53" s="173"/>
      <c r="EK53" s="173"/>
      <c r="EL53" s="173"/>
      <c r="EM53" s="173"/>
      <c r="EN53" s="173"/>
      <c r="EO53" s="173"/>
      <c r="EP53" s="173"/>
      <c r="EQ53" s="173"/>
      <c r="ER53" s="173"/>
      <c r="ES53" s="173"/>
      <c r="ET53" s="173"/>
      <c r="EU53" s="173"/>
      <c r="EV53" s="173"/>
      <c r="EW53" s="173"/>
      <c r="EX53" s="173"/>
      <c r="EY53" s="173"/>
      <c r="EZ53" s="173"/>
      <c r="FA53" s="173"/>
      <c r="FB53" s="173"/>
      <c r="FC53" s="173"/>
      <c r="FD53" s="173"/>
      <c r="FE53" s="173"/>
      <c r="FF53" s="173"/>
      <c r="FG53" s="173"/>
      <c r="FH53" s="173"/>
      <c r="FI53" s="173"/>
      <c r="FJ53" s="173"/>
      <c r="FK53" s="173"/>
      <c r="FL53" s="173"/>
      <c r="FM53" s="173"/>
      <c r="FN53" s="173"/>
      <c r="FO53" s="173"/>
      <c r="FP53" s="173"/>
      <c r="FQ53" s="173"/>
      <c r="FR53" s="173"/>
      <c r="FS53" s="173"/>
      <c r="FT53" s="173"/>
      <c r="FU53" s="173"/>
      <c r="FV53" s="173"/>
      <c r="FW53" s="173"/>
      <c r="FX53" s="173"/>
      <c r="FY53" s="173"/>
      <c r="FZ53" s="173"/>
      <c r="GA53" s="173"/>
      <c r="GB53" s="173"/>
      <c r="GC53" s="173"/>
      <c r="GD53" s="173"/>
      <c r="GE53" s="173"/>
      <c r="GF53" s="173"/>
      <c r="GG53" s="173"/>
      <c r="GH53" s="173"/>
      <c r="GI53" s="173"/>
      <c r="GJ53" s="173"/>
      <c r="GK53" s="173"/>
      <c r="GL53" s="173"/>
      <c r="GM53" s="173"/>
      <c r="GN53" s="173"/>
      <c r="GO53" s="173"/>
      <c r="GP53" s="173"/>
      <c r="GQ53" s="173"/>
      <c r="GR53" s="173"/>
      <c r="GS53" s="173"/>
      <c r="GT53" s="173"/>
      <c r="GU53" s="173"/>
      <c r="GV53" s="173"/>
      <c r="GW53" s="173"/>
      <c r="GX53" s="173"/>
      <c r="GY53" s="173"/>
      <c r="GZ53" s="173"/>
      <c r="HA53" s="173"/>
      <c r="HB53" s="173"/>
      <c r="HC53" s="173"/>
      <c r="HD53" s="173"/>
      <c r="HE53" s="173"/>
      <c r="HF53" s="173"/>
      <c r="HG53" s="173"/>
      <c r="HH53" s="173"/>
      <c r="HI53" s="173"/>
      <c r="HJ53" s="173"/>
      <c r="HK53" s="173"/>
      <c r="HL53" s="173"/>
      <c r="HM53" s="173"/>
      <c r="HN53" s="173"/>
      <c r="HO53" s="173"/>
      <c r="HP53" s="173"/>
      <c r="HQ53" s="173"/>
      <c r="HR53" s="173"/>
      <c r="HS53" s="173"/>
      <c r="HT53" s="173"/>
      <c r="HU53" s="173"/>
      <c r="HV53" s="173"/>
      <c r="HW53" s="173"/>
      <c r="HX53" s="173"/>
      <c r="HY53" s="173"/>
      <c r="HZ53" s="173"/>
      <c r="IA53" s="173"/>
      <c r="IB53" s="173"/>
      <c r="IC53" s="173"/>
      <c r="ID53" s="173"/>
      <c r="IE53" s="173"/>
      <c r="IF53" s="173"/>
      <c r="IG53" s="173"/>
      <c r="IH53" s="173"/>
      <c r="II53" s="173"/>
      <c r="IJ53" s="173"/>
      <c r="IK53" s="173"/>
      <c r="IL53" s="173"/>
      <c r="IM53" s="173"/>
      <c r="IN53" s="173"/>
      <c r="IO53" s="173"/>
      <c r="IP53" s="173"/>
      <c r="IQ53" s="173"/>
      <c r="IR53" s="173"/>
      <c r="IS53" s="173"/>
      <c r="IT53" s="173"/>
      <c r="IU53" s="173"/>
      <c r="IV53" s="173"/>
    </row>
    <row r="54" spans="1:256" ht="17" x14ac:dyDescent="0.15">
      <c r="A54" s="1345" t="s">
        <v>1205</v>
      </c>
      <c r="B54" s="1264"/>
      <c r="C54" s="1264"/>
      <c r="D54" s="1265"/>
      <c r="E54" s="424" t="s">
        <v>1997</v>
      </c>
      <c r="F54" s="425">
        <v>75</v>
      </c>
      <c r="J54" s="173"/>
      <c r="K54" s="173"/>
      <c r="L54" s="173"/>
      <c r="M54" s="173"/>
      <c r="N54" s="173"/>
      <c r="O54" s="173"/>
      <c r="P54" s="173"/>
      <c r="Q54" s="173"/>
      <c r="R54" s="173"/>
      <c r="S54" s="173"/>
      <c r="T54" s="173"/>
      <c r="U54" s="173"/>
      <c r="V54" s="173"/>
      <c r="W54" s="173"/>
      <c r="X54" s="173"/>
      <c r="Y54" s="173"/>
      <c r="Z54" s="173"/>
      <c r="AA54" s="173"/>
      <c r="AB54" s="173"/>
      <c r="AC54" s="173"/>
      <c r="AD54" s="173"/>
      <c r="AE54" s="173"/>
      <c r="AF54" s="173"/>
      <c r="AG54" s="173"/>
      <c r="AH54" s="173"/>
      <c r="AI54" s="173"/>
      <c r="AJ54" s="173"/>
      <c r="AK54" s="173"/>
      <c r="AL54" s="173"/>
      <c r="AM54" s="173"/>
      <c r="AN54" s="173"/>
      <c r="AO54" s="173"/>
      <c r="AP54" s="173"/>
      <c r="AQ54" s="173"/>
      <c r="AR54" s="173"/>
      <c r="AS54" s="173"/>
      <c r="AT54" s="173"/>
      <c r="AU54" s="173"/>
      <c r="AV54" s="173"/>
      <c r="AW54" s="173"/>
      <c r="AX54" s="173"/>
      <c r="AY54" s="173"/>
      <c r="AZ54" s="173"/>
      <c r="BA54" s="173"/>
      <c r="BB54" s="173"/>
      <c r="BC54" s="173"/>
      <c r="BD54" s="173"/>
      <c r="BE54" s="173"/>
      <c r="BF54" s="173"/>
      <c r="BG54" s="173"/>
      <c r="BH54" s="173"/>
      <c r="BI54" s="173"/>
      <c r="BJ54" s="173"/>
      <c r="BK54" s="173"/>
      <c r="BL54" s="173"/>
      <c r="BM54" s="173"/>
      <c r="BN54" s="173"/>
      <c r="BO54" s="173"/>
      <c r="BP54" s="173"/>
      <c r="BQ54" s="173"/>
      <c r="BR54" s="173"/>
      <c r="BS54" s="173"/>
      <c r="BT54" s="173"/>
      <c r="BU54" s="173"/>
      <c r="BV54" s="173"/>
      <c r="BW54" s="173"/>
      <c r="BX54" s="173"/>
      <c r="BY54" s="173"/>
      <c r="BZ54" s="173"/>
      <c r="CA54" s="173"/>
      <c r="CB54" s="173"/>
      <c r="CC54" s="173"/>
      <c r="CD54" s="173"/>
      <c r="CE54" s="173"/>
      <c r="CF54" s="173"/>
      <c r="CG54" s="173"/>
      <c r="CH54" s="173"/>
      <c r="CI54" s="173"/>
      <c r="CJ54" s="173"/>
      <c r="CK54" s="173"/>
      <c r="CL54" s="173"/>
      <c r="CM54" s="173"/>
      <c r="CN54" s="173"/>
      <c r="CO54" s="173"/>
      <c r="CP54" s="173"/>
      <c r="CQ54" s="173"/>
      <c r="CR54" s="173"/>
      <c r="CS54" s="173"/>
      <c r="CT54" s="173"/>
      <c r="CU54" s="173"/>
      <c r="CV54" s="173"/>
      <c r="CW54" s="173"/>
      <c r="CX54" s="173"/>
      <c r="CY54" s="173"/>
      <c r="CZ54" s="173"/>
      <c r="DA54" s="173"/>
      <c r="DB54" s="173"/>
      <c r="DC54" s="173"/>
      <c r="DD54" s="173"/>
      <c r="DE54" s="173"/>
      <c r="DF54" s="173"/>
      <c r="DG54" s="173"/>
      <c r="DH54" s="173"/>
      <c r="DI54" s="173"/>
      <c r="DJ54" s="173"/>
      <c r="DK54" s="173"/>
      <c r="DL54" s="173"/>
      <c r="DM54" s="173"/>
      <c r="DN54" s="173"/>
      <c r="DO54" s="173"/>
      <c r="DP54" s="173"/>
      <c r="DQ54" s="173"/>
      <c r="DR54" s="173"/>
      <c r="DS54" s="173"/>
      <c r="DT54" s="173"/>
      <c r="DU54" s="173"/>
      <c r="DV54" s="173"/>
      <c r="DW54" s="173"/>
      <c r="DX54" s="173"/>
      <c r="DY54" s="173"/>
      <c r="DZ54" s="173"/>
      <c r="EA54" s="173"/>
      <c r="EB54" s="173"/>
      <c r="EC54" s="173"/>
      <c r="ED54" s="173"/>
      <c r="EE54" s="173"/>
      <c r="EF54" s="173"/>
      <c r="EG54" s="173"/>
      <c r="EH54" s="173"/>
      <c r="EI54" s="173"/>
      <c r="EJ54" s="173"/>
      <c r="EK54" s="173"/>
      <c r="EL54" s="173"/>
      <c r="EM54" s="173"/>
      <c r="EN54" s="173"/>
      <c r="EO54" s="173"/>
      <c r="EP54" s="173"/>
      <c r="EQ54" s="173"/>
      <c r="ER54" s="173"/>
      <c r="ES54" s="173"/>
      <c r="ET54" s="173"/>
      <c r="EU54" s="173"/>
      <c r="EV54" s="173"/>
      <c r="EW54" s="173"/>
      <c r="EX54" s="173"/>
      <c r="EY54" s="173"/>
      <c r="EZ54" s="173"/>
      <c r="FA54" s="173"/>
      <c r="FB54" s="173"/>
      <c r="FC54" s="173"/>
      <c r="FD54" s="173"/>
      <c r="FE54" s="173"/>
      <c r="FF54" s="173"/>
      <c r="FG54" s="173"/>
      <c r="FH54" s="173"/>
      <c r="FI54" s="173"/>
      <c r="FJ54" s="173"/>
      <c r="FK54" s="173"/>
      <c r="FL54" s="173"/>
      <c r="FM54" s="173"/>
      <c r="FN54" s="173"/>
      <c r="FO54" s="173"/>
      <c r="FP54" s="173"/>
      <c r="FQ54" s="173"/>
      <c r="FR54" s="173"/>
      <c r="FS54" s="173"/>
      <c r="FT54" s="173"/>
      <c r="FU54" s="173"/>
      <c r="FV54" s="173"/>
      <c r="FW54" s="173"/>
      <c r="FX54" s="173"/>
      <c r="FY54" s="173"/>
      <c r="FZ54" s="173"/>
      <c r="GA54" s="173"/>
      <c r="GB54" s="173"/>
      <c r="GC54" s="173"/>
      <c r="GD54" s="173"/>
      <c r="GE54" s="173"/>
      <c r="GF54" s="173"/>
      <c r="GG54" s="173"/>
      <c r="GH54" s="173"/>
      <c r="GI54" s="173"/>
      <c r="GJ54" s="173"/>
      <c r="GK54" s="173"/>
      <c r="GL54" s="173"/>
      <c r="GM54" s="173"/>
      <c r="GN54" s="173"/>
      <c r="GO54" s="173"/>
      <c r="GP54" s="173"/>
      <c r="GQ54" s="173"/>
      <c r="GR54" s="173"/>
      <c r="GS54" s="173"/>
      <c r="GT54" s="173"/>
      <c r="GU54" s="173"/>
      <c r="GV54" s="173"/>
      <c r="GW54" s="173"/>
      <c r="GX54" s="173"/>
      <c r="GY54" s="173"/>
      <c r="GZ54" s="173"/>
      <c r="HA54" s="173"/>
      <c r="HB54" s="173"/>
      <c r="HC54" s="173"/>
      <c r="HD54" s="173"/>
      <c r="HE54" s="173"/>
      <c r="HF54" s="173"/>
      <c r="HG54" s="173"/>
      <c r="HH54" s="173"/>
      <c r="HI54" s="173"/>
      <c r="HJ54" s="173"/>
      <c r="HK54" s="173"/>
      <c r="HL54" s="173"/>
      <c r="HM54" s="173"/>
      <c r="HN54" s="173"/>
      <c r="HO54" s="173"/>
      <c r="HP54" s="173"/>
      <c r="HQ54" s="173"/>
      <c r="HR54" s="173"/>
      <c r="HS54" s="173"/>
      <c r="HT54" s="173"/>
      <c r="HU54" s="173"/>
      <c r="HV54" s="173"/>
      <c r="HW54" s="173"/>
      <c r="HX54" s="173"/>
      <c r="HY54" s="173"/>
      <c r="HZ54" s="173"/>
      <c r="IA54" s="173"/>
      <c r="IB54" s="173"/>
      <c r="IC54" s="173"/>
      <c r="ID54" s="173"/>
      <c r="IE54" s="173"/>
      <c r="IF54" s="173"/>
      <c r="IG54" s="173"/>
      <c r="IH54" s="173"/>
      <c r="II54" s="173"/>
      <c r="IJ54" s="173"/>
      <c r="IK54" s="173"/>
      <c r="IL54" s="173"/>
      <c r="IM54" s="173"/>
      <c r="IN54" s="173"/>
      <c r="IO54" s="173"/>
      <c r="IP54" s="173"/>
      <c r="IQ54" s="173"/>
      <c r="IR54" s="173"/>
      <c r="IS54" s="173"/>
      <c r="IT54" s="173"/>
      <c r="IU54" s="173"/>
      <c r="IV54" s="173"/>
    </row>
    <row r="55" spans="1:256" ht="17" x14ac:dyDescent="0.15">
      <c r="A55" s="1266" t="s">
        <v>2019</v>
      </c>
      <c r="B55" s="1267"/>
      <c r="C55" s="1267"/>
      <c r="D55" s="1267"/>
      <c r="E55" s="424" t="s">
        <v>1997</v>
      </c>
      <c r="F55" s="425">
        <v>75</v>
      </c>
      <c r="J55" s="173"/>
      <c r="K55" s="173"/>
      <c r="L55" s="173"/>
      <c r="M55" s="173"/>
      <c r="N55" s="173"/>
      <c r="O55" s="173"/>
      <c r="P55" s="173"/>
      <c r="Q55" s="173"/>
      <c r="R55" s="173"/>
      <c r="S55" s="173"/>
      <c r="T55" s="173"/>
      <c r="U55" s="173"/>
      <c r="V55" s="173"/>
      <c r="W55" s="173"/>
      <c r="X55" s="173"/>
      <c r="Y55" s="173"/>
      <c r="Z55" s="173"/>
      <c r="AA55" s="173"/>
      <c r="AB55" s="173"/>
      <c r="AC55" s="173"/>
      <c r="AD55" s="173"/>
      <c r="AE55" s="173"/>
      <c r="AF55" s="173"/>
      <c r="AG55" s="173"/>
      <c r="AH55" s="173"/>
      <c r="AI55" s="173"/>
      <c r="AJ55" s="173"/>
      <c r="AK55" s="173"/>
      <c r="AL55" s="173"/>
      <c r="AM55" s="173"/>
      <c r="AN55" s="173"/>
      <c r="AO55" s="173"/>
      <c r="AP55" s="173"/>
      <c r="AQ55" s="173"/>
      <c r="AR55" s="173"/>
      <c r="AS55" s="173"/>
      <c r="AT55" s="173"/>
      <c r="AU55" s="173"/>
      <c r="AV55" s="173"/>
      <c r="AW55" s="173"/>
      <c r="AX55" s="173"/>
      <c r="AY55" s="173"/>
      <c r="AZ55" s="173"/>
      <c r="BA55" s="173"/>
      <c r="BB55" s="173"/>
      <c r="BC55" s="173"/>
      <c r="BD55" s="173"/>
      <c r="BE55" s="173"/>
      <c r="BF55" s="173"/>
      <c r="BG55" s="173"/>
      <c r="BH55" s="173"/>
      <c r="BI55" s="173"/>
      <c r="BJ55" s="173"/>
      <c r="BK55" s="173"/>
      <c r="BL55" s="173"/>
      <c r="BM55" s="173"/>
      <c r="BN55" s="173"/>
      <c r="BO55" s="173"/>
      <c r="BP55" s="173"/>
      <c r="BQ55" s="173"/>
      <c r="BR55" s="173"/>
      <c r="BS55" s="173"/>
      <c r="BT55" s="173"/>
      <c r="BU55" s="173"/>
      <c r="BV55" s="173"/>
      <c r="BW55" s="173"/>
      <c r="BX55" s="173"/>
      <c r="BY55" s="173"/>
      <c r="BZ55" s="173"/>
      <c r="CA55" s="173"/>
      <c r="CB55" s="173"/>
      <c r="CC55" s="173"/>
      <c r="CD55" s="173"/>
      <c r="CE55" s="173"/>
      <c r="CF55" s="173"/>
      <c r="CG55" s="173"/>
      <c r="CH55" s="173"/>
      <c r="CI55" s="173"/>
      <c r="CJ55" s="173"/>
      <c r="CK55" s="173"/>
      <c r="CL55" s="173"/>
      <c r="CM55" s="173"/>
      <c r="CN55" s="173"/>
      <c r="CO55" s="173"/>
      <c r="CP55" s="173"/>
      <c r="CQ55" s="173"/>
      <c r="CR55" s="173"/>
      <c r="CS55" s="173"/>
      <c r="CT55" s="173"/>
      <c r="CU55" s="173"/>
      <c r="CV55" s="173"/>
      <c r="CW55" s="173"/>
      <c r="CX55" s="173"/>
      <c r="CY55" s="173"/>
      <c r="CZ55" s="173"/>
      <c r="DA55" s="173"/>
      <c r="DB55" s="173"/>
      <c r="DC55" s="173"/>
      <c r="DD55" s="173"/>
      <c r="DE55" s="173"/>
      <c r="DF55" s="173"/>
      <c r="DG55" s="173"/>
      <c r="DH55" s="173"/>
      <c r="DI55" s="173"/>
      <c r="DJ55" s="173"/>
      <c r="DK55" s="173"/>
      <c r="DL55" s="173"/>
      <c r="DM55" s="173"/>
      <c r="DN55" s="173"/>
      <c r="DO55" s="173"/>
      <c r="DP55" s="173"/>
      <c r="DQ55" s="173"/>
      <c r="DR55" s="173"/>
      <c r="DS55" s="173"/>
      <c r="DT55" s="173"/>
      <c r="DU55" s="173"/>
      <c r="DV55" s="173"/>
      <c r="DW55" s="173"/>
      <c r="DX55" s="173"/>
      <c r="DY55" s="173"/>
      <c r="DZ55" s="173"/>
      <c r="EA55" s="173"/>
      <c r="EB55" s="173"/>
      <c r="EC55" s="173"/>
      <c r="ED55" s="173"/>
      <c r="EE55" s="173"/>
      <c r="EF55" s="173"/>
      <c r="EG55" s="173"/>
      <c r="EH55" s="173"/>
      <c r="EI55" s="173"/>
      <c r="EJ55" s="173"/>
      <c r="EK55" s="173"/>
      <c r="EL55" s="173"/>
      <c r="EM55" s="173"/>
      <c r="EN55" s="173"/>
      <c r="EO55" s="173"/>
      <c r="EP55" s="173"/>
      <c r="EQ55" s="173"/>
      <c r="ER55" s="173"/>
      <c r="ES55" s="173"/>
      <c r="ET55" s="173"/>
      <c r="EU55" s="173"/>
      <c r="EV55" s="173"/>
      <c r="EW55" s="173"/>
      <c r="EX55" s="173"/>
      <c r="EY55" s="173"/>
      <c r="EZ55" s="173"/>
      <c r="FA55" s="173"/>
      <c r="FB55" s="173"/>
      <c r="FC55" s="173"/>
      <c r="FD55" s="173"/>
      <c r="FE55" s="173"/>
      <c r="FF55" s="173"/>
      <c r="FG55" s="173"/>
      <c r="FH55" s="173"/>
      <c r="FI55" s="173"/>
      <c r="FJ55" s="173"/>
      <c r="FK55" s="173"/>
      <c r="FL55" s="173"/>
      <c r="FM55" s="173"/>
      <c r="FN55" s="173"/>
      <c r="FO55" s="173"/>
      <c r="FP55" s="173"/>
      <c r="FQ55" s="173"/>
      <c r="FR55" s="173"/>
      <c r="FS55" s="173"/>
      <c r="FT55" s="173"/>
      <c r="FU55" s="173"/>
      <c r="FV55" s="173"/>
      <c r="FW55" s="173"/>
      <c r="FX55" s="173"/>
      <c r="FY55" s="173"/>
      <c r="FZ55" s="173"/>
      <c r="GA55" s="173"/>
      <c r="GB55" s="173"/>
      <c r="GC55" s="173"/>
      <c r="GD55" s="173"/>
      <c r="GE55" s="173"/>
      <c r="GF55" s="173"/>
      <c r="GG55" s="173"/>
      <c r="GH55" s="173"/>
      <c r="GI55" s="173"/>
      <c r="GJ55" s="173"/>
      <c r="GK55" s="173"/>
      <c r="GL55" s="173"/>
      <c r="GM55" s="173"/>
      <c r="GN55" s="173"/>
      <c r="GO55" s="173"/>
      <c r="GP55" s="173"/>
      <c r="GQ55" s="173"/>
      <c r="GR55" s="173"/>
      <c r="GS55" s="173"/>
      <c r="GT55" s="173"/>
      <c r="GU55" s="173"/>
      <c r="GV55" s="173"/>
      <c r="GW55" s="173"/>
      <c r="GX55" s="173"/>
      <c r="GY55" s="173"/>
      <c r="GZ55" s="173"/>
      <c r="HA55" s="173"/>
      <c r="HB55" s="173"/>
      <c r="HC55" s="173"/>
      <c r="HD55" s="173"/>
      <c r="HE55" s="173"/>
      <c r="HF55" s="173"/>
      <c r="HG55" s="173"/>
      <c r="HH55" s="173"/>
      <c r="HI55" s="173"/>
      <c r="HJ55" s="173"/>
      <c r="HK55" s="173"/>
      <c r="HL55" s="173"/>
      <c r="HM55" s="173"/>
      <c r="HN55" s="173"/>
      <c r="HO55" s="173"/>
      <c r="HP55" s="173"/>
      <c r="HQ55" s="173"/>
      <c r="HR55" s="173"/>
      <c r="HS55" s="173"/>
      <c r="HT55" s="173"/>
      <c r="HU55" s="173"/>
      <c r="HV55" s="173"/>
      <c r="HW55" s="173"/>
      <c r="HX55" s="173"/>
      <c r="HY55" s="173"/>
      <c r="HZ55" s="173"/>
      <c r="IA55" s="173"/>
      <c r="IB55" s="173"/>
      <c r="IC55" s="173"/>
      <c r="ID55" s="173"/>
      <c r="IE55" s="173"/>
      <c r="IF55" s="173"/>
      <c r="IG55" s="173"/>
      <c r="IH55" s="173"/>
      <c r="II55" s="173"/>
      <c r="IJ55" s="173"/>
      <c r="IK55" s="173"/>
      <c r="IL55" s="173"/>
      <c r="IM55" s="173"/>
      <c r="IN55" s="173"/>
      <c r="IO55" s="173"/>
      <c r="IP55" s="173"/>
      <c r="IQ55" s="173"/>
      <c r="IR55" s="173"/>
      <c r="IS55" s="173"/>
      <c r="IT55" s="173"/>
      <c r="IU55" s="173"/>
      <c r="IV55" s="173"/>
    </row>
    <row r="56" spans="1:256" x14ac:dyDescent="0.15">
      <c r="A56" s="1835" t="s">
        <v>2020</v>
      </c>
      <c r="B56" s="1292"/>
      <c r="C56" s="1292"/>
      <c r="D56" s="1293"/>
      <c r="E56" s="1836" t="s">
        <v>2010</v>
      </c>
      <c r="F56" s="1837"/>
      <c r="J56" s="173"/>
      <c r="K56" s="173"/>
      <c r="L56" s="173"/>
      <c r="M56" s="173"/>
      <c r="N56" s="173"/>
      <c r="O56" s="173"/>
      <c r="P56" s="173"/>
      <c r="Q56" s="173"/>
      <c r="R56" s="173"/>
      <c r="S56" s="173"/>
      <c r="T56" s="173"/>
      <c r="U56" s="173"/>
      <c r="V56" s="173"/>
      <c r="W56" s="173"/>
      <c r="X56" s="173"/>
      <c r="Y56" s="173"/>
      <c r="Z56" s="173"/>
      <c r="AA56" s="173"/>
      <c r="AB56" s="173"/>
      <c r="AC56" s="173"/>
      <c r="AD56" s="173"/>
      <c r="AE56" s="173"/>
      <c r="AF56" s="173"/>
      <c r="AG56" s="173"/>
      <c r="AH56" s="173"/>
      <c r="AI56" s="173"/>
      <c r="AJ56" s="173"/>
      <c r="AK56" s="173"/>
      <c r="AL56" s="173"/>
      <c r="AM56" s="173"/>
      <c r="AN56" s="173"/>
      <c r="AO56" s="173"/>
      <c r="AP56" s="173"/>
      <c r="AQ56" s="173"/>
      <c r="AR56" s="173"/>
      <c r="AS56" s="173"/>
      <c r="AT56" s="173"/>
      <c r="AU56" s="173"/>
      <c r="AV56" s="173"/>
      <c r="AW56" s="173"/>
      <c r="AX56" s="173"/>
      <c r="AY56" s="173"/>
      <c r="AZ56" s="173"/>
      <c r="BA56" s="173"/>
      <c r="BB56" s="173"/>
      <c r="BC56" s="173"/>
      <c r="BD56" s="173"/>
      <c r="BE56" s="173"/>
      <c r="BF56" s="173"/>
      <c r="BG56" s="173"/>
      <c r="BH56" s="173"/>
      <c r="BI56" s="173"/>
      <c r="BJ56" s="173"/>
      <c r="BK56" s="173"/>
      <c r="BL56" s="173"/>
      <c r="BM56" s="173"/>
      <c r="BN56" s="173"/>
      <c r="BO56" s="173"/>
      <c r="BP56" s="173"/>
      <c r="BQ56" s="173"/>
      <c r="BR56" s="173"/>
      <c r="BS56" s="173"/>
      <c r="BT56" s="173"/>
      <c r="BU56" s="173"/>
      <c r="BV56" s="173"/>
      <c r="BW56" s="173"/>
      <c r="BX56" s="173"/>
      <c r="BY56" s="173"/>
      <c r="BZ56" s="173"/>
      <c r="CA56" s="173"/>
      <c r="CB56" s="173"/>
      <c r="CC56" s="173"/>
      <c r="CD56" s="173"/>
      <c r="CE56" s="173"/>
      <c r="CF56" s="173"/>
      <c r="CG56" s="173"/>
      <c r="CH56" s="173"/>
      <c r="CI56" s="173"/>
      <c r="CJ56" s="173"/>
      <c r="CK56" s="173"/>
      <c r="CL56" s="173"/>
      <c r="CM56" s="173"/>
      <c r="CN56" s="173"/>
      <c r="CO56" s="173"/>
      <c r="CP56" s="173"/>
      <c r="CQ56" s="173"/>
      <c r="CR56" s="173"/>
      <c r="CS56" s="173"/>
      <c r="CT56" s="173"/>
      <c r="CU56" s="173"/>
      <c r="CV56" s="173"/>
      <c r="CW56" s="173"/>
      <c r="CX56" s="173"/>
      <c r="CY56" s="173"/>
      <c r="CZ56" s="173"/>
      <c r="DA56" s="173"/>
      <c r="DB56" s="173"/>
      <c r="DC56" s="173"/>
      <c r="DD56" s="173"/>
      <c r="DE56" s="173"/>
      <c r="DF56" s="173"/>
      <c r="DG56" s="173"/>
      <c r="DH56" s="173"/>
      <c r="DI56" s="173"/>
      <c r="DJ56" s="173"/>
      <c r="DK56" s="173"/>
      <c r="DL56" s="173"/>
      <c r="DM56" s="173"/>
      <c r="DN56" s="173"/>
      <c r="DO56" s="173"/>
      <c r="DP56" s="173"/>
      <c r="DQ56" s="173"/>
      <c r="DR56" s="173"/>
      <c r="DS56" s="173"/>
      <c r="DT56" s="173"/>
      <c r="DU56" s="173"/>
      <c r="DV56" s="173"/>
      <c r="DW56" s="173"/>
      <c r="DX56" s="173"/>
      <c r="DY56" s="173"/>
      <c r="DZ56" s="173"/>
      <c r="EA56" s="173"/>
      <c r="EB56" s="173"/>
      <c r="EC56" s="173"/>
      <c r="ED56" s="173"/>
      <c r="EE56" s="173"/>
      <c r="EF56" s="173"/>
      <c r="EG56" s="173"/>
      <c r="EH56" s="173"/>
      <c r="EI56" s="173"/>
      <c r="EJ56" s="173"/>
      <c r="EK56" s="173"/>
      <c r="EL56" s="173"/>
      <c r="EM56" s="173"/>
      <c r="EN56" s="173"/>
      <c r="EO56" s="173"/>
      <c r="EP56" s="173"/>
      <c r="EQ56" s="173"/>
      <c r="ER56" s="173"/>
      <c r="ES56" s="173"/>
      <c r="ET56" s="173"/>
      <c r="EU56" s="173"/>
      <c r="EV56" s="173"/>
      <c r="EW56" s="173"/>
      <c r="EX56" s="173"/>
      <c r="EY56" s="173"/>
      <c r="EZ56" s="173"/>
      <c r="FA56" s="173"/>
      <c r="FB56" s="173"/>
      <c r="FC56" s="173"/>
      <c r="FD56" s="173"/>
      <c r="FE56" s="173"/>
      <c r="FF56" s="173"/>
      <c r="FG56" s="173"/>
      <c r="FH56" s="173"/>
      <c r="FI56" s="173"/>
      <c r="FJ56" s="173"/>
      <c r="FK56" s="173"/>
      <c r="FL56" s="173"/>
      <c r="FM56" s="173"/>
      <c r="FN56" s="173"/>
      <c r="FO56" s="173"/>
      <c r="FP56" s="173"/>
      <c r="FQ56" s="173"/>
      <c r="FR56" s="173"/>
      <c r="FS56" s="173"/>
      <c r="FT56" s="173"/>
      <c r="FU56" s="173"/>
      <c r="FV56" s="173"/>
      <c r="FW56" s="173"/>
      <c r="FX56" s="173"/>
      <c r="FY56" s="173"/>
      <c r="FZ56" s="173"/>
      <c r="GA56" s="173"/>
      <c r="GB56" s="173"/>
      <c r="GC56" s="173"/>
      <c r="GD56" s="173"/>
      <c r="GE56" s="173"/>
      <c r="GF56" s="173"/>
      <c r="GG56" s="173"/>
      <c r="GH56" s="173"/>
      <c r="GI56" s="173"/>
      <c r="GJ56" s="173"/>
      <c r="GK56" s="173"/>
      <c r="GL56" s="173"/>
      <c r="GM56" s="173"/>
      <c r="GN56" s="173"/>
      <c r="GO56" s="173"/>
      <c r="GP56" s="173"/>
      <c r="GQ56" s="173"/>
      <c r="GR56" s="173"/>
      <c r="GS56" s="173"/>
      <c r="GT56" s="173"/>
      <c r="GU56" s="173"/>
      <c r="GV56" s="173"/>
      <c r="GW56" s="173"/>
      <c r="GX56" s="173"/>
      <c r="GY56" s="173"/>
      <c r="GZ56" s="173"/>
      <c r="HA56" s="173"/>
      <c r="HB56" s="173"/>
      <c r="HC56" s="173"/>
      <c r="HD56" s="173"/>
      <c r="HE56" s="173"/>
      <c r="HF56" s="173"/>
      <c r="HG56" s="173"/>
      <c r="HH56" s="173"/>
      <c r="HI56" s="173"/>
      <c r="HJ56" s="173"/>
      <c r="HK56" s="173"/>
      <c r="HL56" s="173"/>
      <c r="HM56" s="173"/>
      <c r="HN56" s="173"/>
      <c r="HO56" s="173"/>
      <c r="HP56" s="173"/>
      <c r="HQ56" s="173"/>
      <c r="HR56" s="173"/>
      <c r="HS56" s="173"/>
      <c r="HT56" s="173"/>
      <c r="HU56" s="173"/>
      <c r="HV56" s="173"/>
      <c r="HW56" s="173"/>
      <c r="HX56" s="173"/>
      <c r="HY56" s="173"/>
      <c r="HZ56" s="173"/>
      <c r="IA56" s="173"/>
      <c r="IB56" s="173"/>
      <c r="IC56" s="173"/>
      <c r="ID56" s="173"/>
      <c r="IE56" s="173"/>
      <c r="IF56" s="173"/>
      <c r="IG56" s="173"/>
      <c r="IH56" s="173"/>
      <c r="II56" s="173"/>
      <c r="IJ56" s="173"/>
      <c r="IK56" s="173"/>
      <c r="IL56" s="173"/>
      <c r="IM56" s="173"/>
      <c r="IN56" s="173"/>
      <c r="IO56" s="173"/>
      <c r="IP56" s="173"/>
      <c r="IQ56" s="173"/>
      <c r="IR56" s="173"/>
      <c r="IS56" s="173"/>
      <c r="IT56" s="173"/>
      <c r="IU56" s="173"/>
      <c r="IV56" s="173"/>
    </row>
    <row r="57" spans="1:256" ht="17" thickBot="1" x14ac:dyDescent="0.2">
      <c r="A57" s="1817" t="s">
        <v>689</v>
      </c>
      <c r="B57" s="1818"/>
      <c r="C57" s="1818"/>
      <c r="D57" s="1818"/>
      <c r="E57" s="1818"/>
      <c r="F57" s="1819"/>
      <c r="J57" s="173"/>
      <c r="K57" s="173"/>
      <c r="L57" s="173"/>
      <c r="M57" s="173"/>
      <c r="N57" s="173"/>
      <c r="O57" s="173"/>
      <c r="P57" s="173"/>
      <c r="Q57" s="173"/>
      <c r="R57" s="173"/>
      <c r="S57" s="173"/>
      <c r="T57" s="173"/>
      <c r="U57" s="173"/>
      <c r="V57" s="173"/>
      <c r="W57" s="173"/>
      <c r="X57" s="173"/>
      <c r="Y57" s="173"/>
      <c r="Z57" s="173"/>
      <c r="AA57" s="173"/>
      <c r="AB57" s="173"/>
      <c r="AC57" s="173"/>
      <c r="AD57" s="173"/>
      <c r="AE57" s="173"/>
      <c r="AF57" s="173"/>
      <c r="AG57" s="173"/>
      <c r="AH57" s="173"/>
      <c r="AI57" s="173"/>
      <c r="AJ57" s="173"/>
      <c r="AK57" s="173"/>
      <c r="AL57" s="173"/>
      <c r="AM57" s="173"/>
      <c r="AN57" s="173"/>
      <c r="AO57" s="173"/>
      <c r="AP57" s="173"/>
      <c r="AQ57" s="173"/>
      <c r="AR57" s="173"/>
      <c r="AS57" s="173"/>
      <c r="AT57" s="173"/>
      <c r="AU57" s="173"/>
      <c r="AV57" s="173"/>
      <c r="AW57" s="173"/>
      <c r="AX57" s="173"/>
      <c r="AY57" s="173"/>
      <c r="AZ57" s="173"/>
      <c r="BA57" s="173"/>
      <c r="BB57" s="173"/>
      <c r="BC57" s="173"/>
      <c r="BD57" s="173"/>
      <c r="BE57" s="173"/>
      <c r="BF57" s="173"/>
      <c r="BG57" s="173"/>
      <c r="BH57" s="173"/>
      <c r="BI57" s="173"/>
      <c r="BJ57" s="173"/>
      <c r="BK57" s="173"/>
      <c r="BL57" s="173"/>
      <c r="BM57" s="173"/>
      <c r="BN57" s="173"/>
      <c r="BO57" s="173"/>
      <c r="BP57" s="173"/>
      <c r="BQ57" s="173"/>
      <c r="BR57" s="173"/>
      <c r="BS57" s="173"/>
      <c r="BT57" s="173"/>
      <c r="BU57" s="173"/>
      <c r="BV57" s="173"/>
      <c r="BW57" s="173"/>
      <c r="BX57" s="173"/>
      <c r="BY57" s="173"/>
      <c r="BZ57" s="173"/>
      <c r="CA57" s="173"/>
      <c r="CB57" s="173"/>
      <c r="CC57" s="173"/>
      <c r="CD57" s="173"/>
      <c r="CE57" s="173"/>
      <c r="CF57" s="173"/>
      <c r="CG57" s="173"/>
      <c r="CH57" s="173"/>
      <c r="CI57" s="173"/>
      <c r="CJ57" s="173"/>
      <c r="CK57" s="173"/>
      <c r="CL57" s="173"/>
      <c r="CM57" s="173"/>
      <c r="CN57" s="173"/>
      <c r="CO57" s="173"/>
      <c r="CP57" s="173"/>
      <c r="CQ57" s="173"/>
      <c r="CR57" s="173"/>
      <c r="CS57" s="173"/>
      <c r="CT57" s="173"/>
      <c r="CU57" s="173"/>
      <c r="CV57" s="173"/>
      <c r="CW57" s="173"/>
      <c r="CX57" s="173"/>
      <c r="CY57" s="173"/>
      <c r="CZ57" s="173"/>
      <c r="DA57" s="173"/>
      <c r="DB57" s="173"/>
      <c r="DC57" s="173"/>
      <c r="DD57" s="173"/>
      <c r="DE57" s="173"/>
      <c r="DF57" s="173"/>
      <c r="DG57" s="173"/>
      <c r="DH57" s="173"/>
      <c r="DI57" s="173"/>
      <c r="DJ57" s="173"/>
      <c r="DK57" s="173"/>
      <c r="DL57" s="173"/>
      <c r="DM57" s="173"/>
      <c r="DN57" s="173"/>
      <c r="DO57" s="173"/>
      <c r="DP57" s="173"/>
      <c r="DQ57" s="173"/>
      <c r="DR57" s="173"/>
      <c r="DS57" s="173"/>
      <c r="DT57" s="173"/>
      <c r="DU57" s="173"/>
      <c r="DV57" s="173"/>
      <c r="DW57" s="173"/>
      <c r="DX57" s="173"/>
      <c r="DY57" s="173"/>
      <c r="DZ57" s="173"/>
      <c r="EA57" s="173"/>
      <c r="EB57" s="173"/>
      <c r="EC57" s="173"/>
      <c r="ED57" s="173"/>
      <c r="EE57" s="173"/>
      <c r="EF57" s="173"/>
      <c r="EG57" s="173"/>
      <c r="EH57" s="173"/>
      <c r="EI57" s="173"/>
      <c r="EJ57" s="173"/>
      <c r="EK57" s="173"/>
      <c r="EL57" s="173"/>
      <c r="EM57" s="173"/>
      <c r="EN57" s="173"/>
      <c r="EO57" s="173"/>
      <c r="EP57" s="173"/>
      <c r="EQ57" s="173"/>
      <c r="ER57" s="173"/>
      <c r="ES57" s="173"/>
      <c r="ET57" s="173"/>
      <c r="EU57" s="173"/>
      <c r="EV57" s="173"/>
      <c r="EW57" s="173"/>
      <c r="EX57" s="173"/>
      <c r="EY57" s="173"/>
      <c r="EZ57" s="173"/>
      <c r="FA57" s="173"/>
      <c r="FB57" s="173"/>
      <c r="FC57" s="173"/>
      <c r="FD57" s="173"/>
      <c r="FE57" s="173"/>
      <c r="FF57" s="173"/>
      <c r="FG57" s="173"/>
      <c r="FH57" s="173"/>
      <c r="FI57" s="173"/>
      <c r="FJ57" s="173"/>
      <c r="FK57" s="173"/>
      <c r="FL57" s="173"/>
      <c r="FM57" s="173"/>
      <c r="FN57" s="173"/>
      <c r="FO57" s="173"/>
      <c r="FP57" s="173"/>
      <c r="FQ57" s="173"/>
      <c r="FR57" s="173"/>
      <c r="FS57" s="173"/>
      <c r="FT57" s="173"/>
      <c r="FU57" s="173"/>
      <c r="FV57" s="173"/>
      <c r="FW57" s="173"/>
      <c r="FX57" s="173"/>
      <c r="FY57" s="173"/>
      <c r="FZ57" s="173"/>
      <c r="GA57" s="173"/>
      <c r="GB57" s="173"/>
      <c r="GC57" s="173"/>
      <c r="GD57" s="173"/>
      <c r="GE57" s="173"/>
      <c r="GF57" s="173"/>
      <c r="GG57" s="173"/>
      <c r="GH57" s="173"/>
      <c r="GI57" s="173"/>
      <c r="GJ57" s="173"/>
      <c r="GK57" s="173"/>
      <c r="GL57" s="173"/>
      <c r="GM57" s="173"/>
      <c r="GN57" s="173"/>
      <c r="GO57" s="173"/>
      <c r="GP57" s="173"/>
      <c r="GQ57" s="173"/>
      <c r="GR57" s="173"/>
      <c r="GS57" s="173"/>
      <c r="GT57" s="173"/>
      <c r="GU57" s="173"/>
      <c r="GV57" s="173"/>
      <c r="GW57" s="173"/>
      <c r="GX57" s="173"/>
      <c r="GY57" s="173"/>
      <c r="GZ57" s="173"/>
      <c r="HA57" s="173"/>
      <c r="HB57" s="173"/>
      <c r="HC57" s="173"/>
      <c r="HD57" s="173"/>
      <c r="HE57" s="173"/>
      <c r="HF57" s="173"/>
      <c r="HG57" s="173"/>
      <c r="HH57" s="173"/>
      <c r="HI57" s="173"/>
      <c r="HJ57" s="173"/>
      <c r="HK57" s="173"/>
      <c r="HL57" s="173"/>
      <c r="HM57" s="173"/>
      <c r="HN57" s="173"/>
      <c r="HO57" s="173"/>
      <c r="HP57" s="173"/>
      <c r="HQ57" s="173"/>
      <c r="HR57" s="173"/>
      <c r="HS57" s="173"/>
      <c r="HT57" s="173"/>
      <c r="HU57" s="173"/>
      <c r="HV57" s="173"/>
      <c r="HW57" s="173"/>
      <c r="HX57" s="173"/>
      <c r="HY57" s="173"/>
      <c r="HZ57" s="173"/>
      <c r="IA57" s="173"/>
      <c r="IB57" s="173"/>
      <c r="IC57" s="173"/>
      <c r="ID57" s="173"/>
      <c r="IE57" s="173"/>
      <c r="IF57" s="173"/>
      <c r="IG57" s="173"/>
      <c r="IH57" s="173"/>
      <c r="II57" s="173"/>
      <c r="IJ57" s="173"/>
      <c r="IK57" s="173"/>
      <c r="IL57" s="173"/>
      <c r="IM57" s="173"/>
      <c r="IN57" s="173"/>
      <c r="IO57" s="173"/>
      <c r="IP57" s="173"/>
      <c r="IQ57" s="173"/>
      <c r="IR57" s="173"/>
      <c r="IS57" s="173"/>
      <c r="IT57" s="173"/>
      <c r="IU57" s="173"/>
      <c r="IV57" s="173"/>
    </row>
    <row r="58" spans="1:256" ht="18" thickTop="1" thickBot="1" x14ac:dyDescent="0.2">
      <c r="A58" s="1823" t="s">
        <v>2021</v>
      </c>
      <c r="B58" s="1824"/>
      <c r="C58" s="1824"/>
      <c r="D58" s="1824"/>
      <c r="E58" s="1824"/>
      <c r="F58" s="1825"/>
      <c r="J58" s="173"/>
      <c r="K58" s="173"/>
      <c r="L58" s="173"/>
      <c r="M58" s="173"/>
      <c r="N58" s="173"/>
      <c r="O58" s="173"/>
      <c r="P58" s="173"/>
      <c r="Q58" s="173"/>
      <c r="R58" s="173"/>
      <c r="S58" s="173"/>
      <c r="T58" s="173"/>
      <c r="U58" s="173"/>
      <c r="V58" s="173"/>
      <c r="W58" s="173"/>
      <c r="X58" s="173"/>
      <c r="Y58" s="173"/>
      <c r="Z58" s="173"/>
      <c r="AA58" s="173"/>
      <c r="AB58" s="173"/>
      <c r="AC58" s="173"/>
      <c r="AD58" s="173"/>
      <c r="AE58" s="173"/>
      <c r="AF58" s="173"/>
      <c r="AG58" s="173"/>
      <c r="AH58" s="173"/>
      <c r="AI58" s="173"/>
      <c r="AJ58" s="173"/>
      <c r="AK58" s="173"/>
      <c r="AL58" s="173"/>
      <c r="AM58" s="173"/>
      <c r="AN58" s="173"/>
      <c r="AO58" s="173"/>
      <c r="AP58" s="173"/>
      <c r="AQ58" s="173"/>
      <c r="AR58" s="173"/>
      <c r="AS58" s="173"/>
      <c r="AT58" s="173"/>
      <c r="AU58" s="173"/>
      <c r="AV58" s="173"/>
      <c r="AW58" s="173"/>
      <c r="AX58" s="173"/>
      <c r="AY58" s="173"/>
      <c r="AZ58" s="173"/>
      <c r="BA58" s="173"/>
      <c r="BB58" s="173"/>
      <c r="BC58" s="173"/>
      <c r="BD58" s="173"/>
      <c r="BE58" s="173"/>
      <c r="BF58" s="173"/>
      <c r="BG58" s="173"/>
      <c r="BH58" s="173"/>
      <c r="BI58" s="173"/>
      <c r="BJ58" s="173"/>
      <c r="BK58" s="173"/>
      <c r="BL58" s="173"/>
      <c r="BM58" s="173"/>
      <c r="BN58" s="173"/>
      <c r="BO58" s="173"/>
      <c r="BP58" s="173"/>
      <c r="BQ58" s="173"/>
      <c r="BR58" s="173"/>
      <c r="BS58" s="173"/>
      <c r="BT58" s="173"/>
      <c r="BU58" s="173"/>
      <c r="BV58" s="173"/>
      <c r="BW58" s="173"/>
      <c r="BX58" s="173"/>
      <c r="BY58" s="173"/>
      <c r="BZ58" s="173"/>
      <c r="CA58" s="173"/>
      <c r="CB58" s="173"/>
      <c r="CC58" s="173"/>
      <c r="CD58" s="173"/>
      <c r="CE58" s="173"/>
      <c r="CF58" s="173"/>
      <c r="CG58" s="173"/>
      <c r="CH58" s="173"/>
      <c r="CI58" s="173"/>
      <c r="CJ58" s="173"/>
      <c r="CK58" s="173"/>
      <c r="CL58" s="173"/>
      <c r="CM58" s="173"/>
      <c r="CN58" s="173"/>
      <c r="CO58" s="173"/>
      <c r="CP58" s="173"/>
      <c r="CQ58" s="173"/>
      <c r="CR58" s="173"/>
      <c r="CS58" s="173"/>
      <c r="CT58" s="173"/>
      <c r="CU58" s="173"/>
      <c r="CV58" s="173"/>
      <c r="CW58" s="173"/>
      <c r="CX58" s="173"/>
      <c r="CY58" s="173"/>
      <c r="CZ58" s="173"/>
      <c r="DA58" s="173"/>
      <c r="DB58" s="173"/>
      <c r="DC58" s="173"/>
      <c r="DD58" s="173"/>
      <c r="DE58" s="173"/>
      <c r="DF58" s="173"/>
      <c r="DG58" s="173"/>
      <c r="DH58" s="173"/>
      <c r="DI58" s="173"/>
      <c r="DJ58" s="173"/>
      <c r="DK58" s="173"/>
      <c r="DL58" s="173"/>
      <c r="DM58" s="173"/>
      <c r="DN58" s="173"/>
      <c r="DO58" s="173"/>
      <c r="DP58" s="173"/>
      <c r="DQ58" s="173"/>
      <c r="DR58" s="173"/>
      <c r="DS58" s="173"/>
      <c r="DT58" s="173"/>
      <c r="DU58" s="173"/>
      <c r="DV58" s="173"/>
      <c r="DW58" s="173"/>
      <c r="DX58" s="173"/>
      <c r="DY58" s="173"/>
      <c r="DZ58" s="173"/>
      <c r="EA58" s="173"/>
      <c r="EB58" s="173"/>
      <c r="EC58" s="173"/>
      <c r="ED58" s="173"/>
      <c r="EE58" s="173"/>
      <c r="EF58" s="173"/>
      <c r="EG58" s="173"/>
      <c r="EH58" s="173"/>
      <c r="EI58" s="173"/>
      <c r="EJ58" s="173"/>
      <c r="EK58" s="173"/>
      <c r="EL58" s="173"/>
      <c r="EM58" s="173"/>
      <c r="EN58" s="173"/>
      <c r="EO58" s="173"/>
      <c r="EP58" s="173"/>
      <c r="EQ58" s="173"/>
      <c r="ER58" s="173"/>
      <c r="ES58" s="173"/>
      <c r="ET58" s="173"/>
      <c r="EU58" s="173"/>
      <c r="EV58" s="173"/>
      <c r="EW58" s="173"/>
      <c r="EX58" s="173"/>
      <c r="EY58" s="173"/>
      <c r="EZ58" s="173"/>
      <c r="FA58" s="173"/>
      <c r="FB58" s="173"/>
      <c r="FC58" s="173"/>
      <c r="FD58" s="173"/>
      <c r="FE58" s="173"/>
      <c r="FF58" s="173"/>
      <c r="FG58" s="173"/>
      <c r="FH58" s="173"/>
      <c r="FI58" s="173"/>
      <c r="FJ58" s="173"/>
      <c r="FK58" s="173"/>
      <c r="FL58" s="173"/>
      <c r="FM58" s="173"/>
      <c r="FN58" s="173"/>
      <c r="FO58" s="173"/>
      <c r="FP58" s="173"/>
      <c r="FQ58" s="173"/>
      <c r="FR58" s="173"/>
      <c r="FS58" s="173"/>
      <c r="FT58" s="173"/>
      <c r="FU58" s="173"/>
      <c r="FV58" s="173"/>
      <c r="FW58" s="173"/>
      <c r="FX58" s="173"/>
      <c r="FY58" s="173"/>
      <c r="FZ58" s="173"/>
      <c r="GA58" s="173"/>
      <c r="GB58" s="173"/>
      <c r="GC58" s="173"/>
      <c r="GD58" s="173"/>
      <c r="GE58" s="173"/>
      <c r="GF58" s="173"/>
      <c r="GG58" s="173"/>
      <c r="GH58" s="173"/>
      <c r="GI58" s="173"/>
      <c r="GJ58" s="173"/>
      <c r="GK58" s="173"/>
      <c r="GL58" s="173"/>
      <c r="GM58" s="173"/>
      <c r="GN58" s="173"/>
      <c r="GO58" s="173"/>
      <c r="GP58" s="173"/>
      <c r="GQ58" s="173"/>
      <c r="GR58" s="173"/>
      <c r="GS58" s="173"/>
      <c r="GT58" s="173"/>
      <c r="GU58" s="173"/>
      <c r="GV58" s="173"/>
      <c r="GW58" s="173"/>
      <c r="GX58" s="173"/>
      <c r="GY58" s="173"/>
      <c r="GZ58" s="173"/>
      <c r="HA58" s="173"/>
      <c r="HB58" s="173"/>
      <c r="HC58" s="173"/>
      <c r="HD58" s="173"/>
      <c r="HE58" s="173"/>
      <c r="HF58" s="173"/>
      <c r="HG58" s="173"/>
      <c r="HH58" s="173"/>
      <c r="HI58" s="173"/>
      <c r="HJ58" s="173"/>
      <c r="HK58" s="173"/>
      <c r="HL58" s="173"/>
      <c r="HM58" s="173"/>
      <c r="HN58" s="173"/>
      <c r="HO58" s="173"/>
      <c r="HP58" s="173"/>
      <c r="HQ58" s="173"/>
      <c r="HR58" s="173"/>
      <c r="HS58" s="173"/>
      <c r="HT58" s="173"/>
      <c r="HU58" s="173"/>
      <c r="HV58" s="173"/>
      <c r="HW58" s="173"/>
      <c r="HX58" s="173"/>
      <c r="HY58" s="173"/>
      <c r="HZ58" s="173"/>
      <c r="IA58" s="173"/>
      <c r="IB58" s="173"/>
      <c r="IC58" s="173"/>
      <c r="ID58" s="173"/>
      <c r="IE58" s="173"/>
      <c r="IF58" s="173"/>
      <c r="IG58" s="173"/>
      <c r="IH58" s="173"/>
      <c r="II58" s="173"/>
      <c r="IJ58" s="173"/>
      <c r="IK58" s="173"/>
      <c r="IL58" s="173"/>
      <c r="IM58" s="173"/>
      <c r="IN58" s="173"/>
      <c r="IO58" s="173"/>
      <c r="IP58" s="173"/>
      <c r="IQ58" s="173"/>
      <c r="IR58" s="173"/>
      <c r="IS58" s="173"/>
      <c r="IT58" s="173"/>
      <c r="IU58" s="173"/>
      <c r="IV58" s="173"/>
    </row>
    <row r="59" spans="1:256" ht="17" thickTop="1" x14ac:dyDescent="0.15">
      <c r="A59" s="1826" t="s">
        <v>144</v>
      </c>
      <c r="B59" s="1827"/>
      <c r="C59" s="1827"/>
      <c r="D59" s="1827"/>
      <c r="E59" s="1827"/>
      <c r="F59" s="1828"/>
      <c r="J59" s="173"/>
      <c r="K59" s="173"/>
      <c r="L59" s="173"/>
      <c r="M59" s="173"/>
      <c r="N59" s="173"/>
      <c r="O59" s="173"/>
      <c r="P59" s="173"/>
      <c r="Q59" s="173"/>
      <c r="R59" s="173"/>
      <c r="S59" s="173"/>
      <c r="T59" s="173"/>
      <c r="U59" s="173"/>
      <c r="V59" s="173"/>
      <c r="W59" s="173"/>
      <c r="X59" s="173"/>
      <c r="Y59" s="173"/>
      <c r="Z59" s="173"/>
      <c r="AA59" s="173"/>
      <c r="AB59" s="173"/>
      <c r="AC59" s="173"/>
      <c r="AD59" s="173"/>
      <c r="AE59" s="173"/>
      <c r="AF59" s="173"/>
      <c r="AG59" s="173"/>
      <c r="AH59" s="173"/>
      <c r="AI59" s="173"/>
      <c r="AJ59" s="173"/>
      <c r="AK59" s="173"/>
      <c r="AL59" s="173"/>
      <c r="AM59" s="173"/>
      <c r="AN59" s="173"/>
      <c r="AO59" s="173"/>
      <c r="AP59" s="173"/>
      <c r="AQ59" s="173"/>
      <c r="AR59" s="173"/>
      <c r="AS59" s="173"/>
      <c r="AT59" s="173"/>
      <c r="AU59" s="173"/>
      <c r="AV59" s="173"/>
      <c r="AW59" s="173"/>
      <c r="AX59" s="173"/>
      <c r="AY59" s="173"/>
      <c r="AZ59" s="173"/>
      <c r="BA59" s="173"/>
      <c r="BB59" s="173"/>
      <c r="BC59" s="173"/>
      <c r="BD59" s="173"/>
      <c r="BE59" s="173"/>
      <c r="BF59" s="173"/>
      <c r="BG59" s="173"/>
      <c r="BH59" s="173"/>
      <c r="BI59" s="173"/>
      <c r="BJ59" s="173"/>
      <c r="BK59" s="173"/>
      <c r="BL59" s="173"/>
      <c r="BM59" s="173"/>
      <c r="BN59" s="173"/>
      <c r="BO59" s="173"/>
      <c r="BP59" s="173"/>
      <c r="BQ59" s="173"/>
      <c r="BR59" s="173"/>
      <c r="BS59" s="173"/>
      <c r="BT59" s="173"/>
      <c r="BU59" s="173"/>
      <c r="BV59" s="173"/>
      <c r="BW59" s="173"/>
      <c r="BX59" s="173"/>
      <c r="BY59" s="173"/>
      <c r="BZ59" s="173"/>
      <c r="CA59" s="173"/>
      <c r="CB59" s="173"/>
      <c r="CC59" s="173"/>
      <c r="CD59" s="173"/>
      <c r="CE59" s="173"/>
      <c r="CF59" s="173"/>
      <c r="CG59" s="173"/>
      <c r="CH59" s="173"/>
      <c r="CI59" s="173"/>
      <c r="CJ59" s="173"/>
      <c r="CK59" s="173"/>
      <c r="CL59" s="173"/>
      <c r="CM59" s="173"/>
      <c r="CN59" s="173"/>
      <c r="CO59" s="173"/>
      <c r="CP59" s="173"/>
      <c r="CQ59" s="173"/>
      <c r="CR59" s="173"/>
      <c r="CS59" s="173"/>
      <c r="CT59" s="173"/>
      <c r="CU59" s="173"/>
      <c r="CV59" s="173"/>
      <c r="CW59" s="173"/>
      <c r="CX59" s="173"/>
      <c r="CY59" s="173"/>
      <c r="CZ59" s="173"/>
      <c r="DA59" s="173"/>
      <c r="DB59" s="173"/>
      <c r="DC59" s="173"/>
      <c r="DD59" s="173"/>
      <c r="DE59" s="173"/>
      <c r="DF59" s="173"/>
      <c r="DG59" s="173"/>
      <c r="DH59" s="173"/>
      <c r="DI59" s="173"/>
      <c r="DJ59" s="173"/>
      <c r="DK59" s="173"/>
      <c r="DL59" s="173"/>
      <c r="DM59" s="173"/>
      <c r="DN59" s="173"/>
      <c r="DO59" s="173"/>
      <c r="DP59" s="173"/>
      <c r="DQ59" s="173"/>
      <c r="DR59" s="173"/>
      <c r="DS59" s="173"/>
      <c r="DT59" s="173"/>
      <c r="DU59" s="173"/>
      <c r="DV59" s="173"/>
      <c r="DW59" s="173"/>
      <c r="DX59" s="173"/>
      <c r="DY59" s="173"/>
      <c r="DZ59" s="173"/>
      <c r="EA59" s="173"/>
      <c r="EB59" s="173"/>
      <c r="EC59" s="173"/>
      <c r="ED59" s="173"/>
      <c r="EE59" s="173"/>
      <c r="EF59" s="173"/>
      <c r="EG59" s="173"/>
      <c r="EH59" s="173"/>
      <c r="EI59" s="173"/>
      <c r="EJ59" s="173"/>
      <c r="EK59" s="173"/>
      <c r="EL59" s="173"/>
      <c r="EM59" s="173"/>
      <c r="EN59" s="173"/>
      <c r="EO59" s="173"/>
      <c r="EP59" s="173"/>
      <c r="EQ59" s="173"/>
      <c r="ER59" s="173"/>
      <c r="ES59" s="173"/>
      <c r="ET59" s="173"/>
      <c r="EU59" s="173"/>
      <c r="EV59" s="173"/>
      <c r="EW59" s="173"/>
      <c r="EX59" s="173"/>
      <c r="EY59" s="173"/>
      <c r="EZ59" s="173"/>
      <c r="FA59" s="173"/>
      <c r="FB59" s="173"/>
      <c r="FC59" s="173"/>
      <c r="FD59" s="173"/>
      <c r="FE59" s="173"/>
      <c r="FF59" s="173"/>
      <c r="FG59" s="173"/>
      <c r="FH59" s="173"/>
      <c r="FI59" s="173"/>
      <c r="FJ59" s="173"/>
      <c r="FK59" s="173"/>
      <c r="FL59" s="173"/>
      <c r="FM59" s="173"/>
      <c r="FN59" s="173"/>
      <c r="FO59" s="173"/>
      <c r="FP59" s="173"/>
      <c r="FQ59" s="173"/>
      <c r="FR59" s="173"/>
      <c r="FS59" s="173"/>
      <c r="FT59" s="173"/>
      <c r="FU59" s="173"/>
      <c r="FV59" s="173"/>
      <c r="FW59" s="173"/>
      <c r="FX59" s="173"/>
      <c r="FY59" s="173"/>
      <c r="FZ59" s="173"/>
      <c r="GA59" s="173"/>
      <c r="GB59" s="173"/>
      <c r="GC59" s="173"/>
      <c r="GD59" s="173"/>
      <c r="GE59" s="173"/>
      <c r="GF59" s="173"/>
      <c r="GG59" s="173"/>
      <c r="GH59" s="173"/>
      <c r="GI59" s="173"/>
      <c r="GJ59" s="173"/>
      <c r="GK59" s="173"/>
      <c r="GL59" s="173"/>
      <c r="GM59" s="173"/>
      <c r="GN59" s="173"/>
      <c r="GO59" s="173"/>
      <c r="GP59" s="173"/>
      <c r="GQ59" s="173"/>
      <c r="GR59" s="173"/>
      <c r="GS59" s="173"/>
      <c r="GT59" s="173"/>
      <c r="GU59" s="173"/>
      <c r="GV59" s="173"/>
      <c r="GW59" s="173"/>
      <c r="GX59" s="173"/>
      <c r="GY59" s="173"/>
      <c r="GZ59" s="173"/>
      <c r="HA59" s="173"/>
      <c r="HB59" s="173"/>
      <c r="HC59" s="173"/>
      <c r="HD59" s="173"/>
      <c r="HE59" s="173"/>
      <c r="HF59" s="173"/>
      <c r="HG59" s="173"/>
      <c r="HH59" s="173"/>
      <c r="HI59" s="173"/>
      <c r="HJ59" s="173"/>
      <c r="HK59" s="173"/>
      <c r="HL59" s="173"/>
      <c r="HM59" s="173"/>
      <c r="HN59" s="173"/>
      <c r="HO59" s="173"/>
      <c r="HP59" s="173"/>
      <c r="HQ59" s="173"/>
      <c r="HR59" s="173"/>
      <c r="HS59" s="173"/>
      <c r="HT59" s="173"/>
      <c r="HU59" s="173"/>
      <c r="HV59" s="173"/>
      <c r="HW59" s="173"/>
      <c r="HX59" s="173"/>
      <c r="HY59" s="173"/>
      <c r="HZ59" s="173"/>
      <c r="IA59" s="173"/>
      <c r="IB59" s="173"/>
      <c r="IC59" s="173"/>
      <c r="ID59" s="173"/>
      <c r="IE59" s="173"/>
      <c r="IF59" s="173"/>
      <c r="IG59" s="173"/>
      <c r="IH59" s="173"/>
      <c r="II59" s="173"/>
      <c r="IJ59" s="173"/>
      <c r="IK59" s="173"/>
      <c r="IL59" s="173"/>
      <c r="IM59" s="173"/>
      <c r="IN59" s="173"/>
      <c r="IO59" s="173"/>
      <c r="IP59" s="173"/>
      <c r="IQ59" s="173"/>
      <c r="IR59" s="173"/>
      <c r="IS59" s="173"/>
      <c r="IT59" s="173"/>
      <c r="IU59" s="173"/>
      <c r="IV59" s="173"/>
    </row>
    <row r="60" spans="1:256" x14ac:dyDescent="0.15">
      <c r="A60" s="1783" t="s">
        <v>691</v>
      </c>
      <c r="B60" s="1784"/>
      <c r="C60" s="1784"/>
      <c r="D60" s="1784"/>
      <c r="E60" s="1784"/>
      <c r="F60" s="1785"/>
      <c r="J60" s="173"/>
      <c r="K60" s="173"/>
      <c r="L60" s="173"/>
      <c r="M60" s="173"/>
      <c r="N60" s="173"/>
      <c r="O60" s="173"/>
      <c r="P60" s="173"/>
      <c r="Q60" s="173"/>
      <c r="R60" s="173"/>
      <c r="S60" s="173"/>
      <c r="T60" s="173"/>
      <c r="U60" s="173"/>
      <c r="V60" s="173"/>
      <c r="W60" s="173"/>
      <c r="X60" s="173"/>
      <c r="Y60" s="173"/>
      <c r="Z60" s="173"/>
      <c r="AA60" s="173"/>
      <c r="AB60" s="173"/>
      <c r="AC60" s="173"/>
      <c r="AD60" s="173"/>
      <c r="AE60" s="173"/>
      <c r="AF60" s="173"/>
      <c r="AG60" s="173"/>
      <c r="AH60" s="173"/>
      <c r="AI60" s="173"/>
      <c r="AJ60" s="173"/>
      <c r="AK60" s="173"/>
      <c r="AL60" s="173"/>
      <c r="AM60" s="173"/>
      <c r="AN60" s="173"/>
      <c r="AO60" s="173"/>
      <c r="AP60" s="173"/>
      <c r="AQ60" s="173"/>
      <c r="AR60" s="173"/>
      <c r="AS60" s="173"/>
      <c r="AT60" s="173"/>
      <c r="AU60" s="173"/>
      <c r="AV60" s="173"/>
      <c r="AW60" s="173"/>
      <c r="AX60" s="173"/>
      <c r="AY60" s="173"/>
      <c r="AZ60" s="173"/>
      <c r="BA60" s="173"/>
      <c r="BB60" s="173"/>
      <c r="BC60" s="173"/>
      <c r="BD60" s="173"/>
      <c r="BE60" s="173"/>
      <c r="BF60" s="173"/>
      <c r="BG60" s="173"/>
      <c r="BH60" s="173"/>
      <c r="BI60" s="173"/>
      <c r="BJ60" s="173"/>
      <c r="BK60" s="173"/>
      <c r="BL60" s="173"/>
      <c r="BM60" s="173"/>
      <c r="BN60" s="173"/>
      <c r="BO60" s="173"/>
      <c r="BP60" s="173"/>
      <c r="BQ60" s="173"/>
      <c r="BR60" s="173"/>
      <c r="BS60" s="173"/>
      <c r="BT60" s="173"/>
      <c r="BU60" s="173"/>
      <c r="BV60" s="173"/>
      <c r="BW60" s="173"/>
      <c r="BX60" s="173"/>
      <c r="BY60" s="173"/>
      <c r="BZ60" s="173"/>
      <c r="CA60" s="173"/>
      <c r="CB60" s="173"/>
      <c r="CC60" s="173"/>
      <c r="CD60" s="173"/>
      <c r="CE60" s="173"/>
      <c r="CF60" s="173"/>
      <c r="CG60" s="173"/>
      <c r="CH60" s="173"/>
      <c r="CI60" s="173"/>
      <c r="CJ60" s="173"/>
      <c r="CK60" s="173"/>
      <c r="CL60" s="173"/>
      <c r="CM60" s="173"/>
      <c r="CN60" s="173"/>
      <c r="CO60" s="173"/>
      <c r="CP60" s="173"/>
      <c r="CQ60" s="173"/>
      <c r="CR60" s="173"/>
      <c r="CS60" s="173"/>
      <c r="CT60" s="173"/>
      <c r="CU60" s="173"/>
      <c r="CV60" s="173"/>
      <c r="CW60" s="173"/>
      <c r="CX60" s="173"/>
      <c r="CY60" s="173"/>
      <c r="CZ60" s="173"/>
      <c r="DA60" s="173"/>
      <c r="DB60" s="173"/>
      <c r="DC60" s="173"/>
      <c r="DD60" s="173"/>
      <c r="DE60" s="173"/>
      <c r="DF60" s="173"/>
      <c r="DG60" s="173"/>
      <c r="DH60" s="173"/>
      <c r="DI60" s="173"/>
      <c r="DJ60" s="173"/>
      <c r="DK60" s="173"/>
      <c r="DL60" s="173"/>
      <c r="DM60" s="173"/>
      <c r="DN60" s="173"/>
      <c r="DO60" s="173"/>
      <c r="DP60" s="173"/>
      <c r="DQ60" s="173"/>
      <c r="DR60" s="173"/>
      <c r="DS60" s="173"/>
      <c r="DT60" s="173"/>
      <c r="DU60" s="173"/>
      <c r="DV60" s="173"/>
      <c r="DW60" s="173"/>
      <c r="DX60" s="173"/>
      <c r="DY60" s="173"/>
      <c r="DZ60" s="173"/>
      <c r="EA60" s="173"/>
      <c r="EB60" s="173"/>
      <c r="EC60" s="173"/>
      <c r="ED60" s="173"/>
      <c r="EE60" s="173"/>
      <c r="EF60" s="173"/>
      <c r="EG60" s="173"/>
      <c r="EH60" s="173"/>
      <c r="EI60" s="173"/>
      <c r="EJ60" s="173"/>
      <c r="EK60" s="173"/>
      <c r="EL60" s="173"/>
      <c r="EM60" s="173"/>
      <c r="EN60" s="173"/>
      <c r="EO60" s="173"/>
      <c r="EP60" s="173"/>
      <c r="EQ60" s="173"/>
      <c r="ER60" s="173"/>
      <c r="ES60" s="173"/>
      <c r="ET60" s="173"/>
      <c r="EU60" s="173"/>
      <c r="EV60" s="173"/>
      <c r="EW60" s="173"/>
      <c r="EX60" s="173"/>
      <c r="EY60" s="173"/>
      <c r="EZ60" s="173"/>
      <c r="FA60" s="173"/>
      <c r="FB60" s="173"/>
      <c r="FC60" s="173"/>
      <c r="FD60" s="173"/>
      <c r="FE60" s="173"/>
      <c r="FF60" s="173"/>
      <c r="FG60" s="173"/>
      <c r="FH60" s="173"/>
      <c r="FI60" s="173"/>
      <c r="FJ60" s="173"/>
      <c r="FK60" s="173"/>
      <c r="FL60" s="173"/>
      <c r="FM60" s="173"/>
      <c r="FN60" s="173"/>
      <c r="FO60" s="173"/>
      <c r="FP60" s="173"/>
      <c r="FQ60" s="173"/>
      <c r="FR60" s="173"/>
      <c r="FS60" s="173"/>
      <c r="FT60" s="173"/>
      <c r="FU60" s="173"/>
      <c r="FV60" s="173"/>
      <c r="FW60" s="173"/>
      <c r="FX60" s="173"/>
      <c r="FY60" s="173"/>
      <c r="FZ60" s="173"/>
      <c r="GA60" s="173"/>
      <c r="GB60" s="173"/>
      <c r="GC60" s="173"/>
      <c r="GD60" s="173"/>
      <c r="GE60" s="173"/>
      <c r="GF60" s="173"/>
      <c r="GG60" s="173"/>
      <c r="GH60" s="173"/>
      <c r="GI60" s="173"/>
      <c r="GJ60" s="173"/>
      <c r="GK60" s="173"/>
      <c r="GL60" s="173"/>
      <c r="GM60" s="173"/>
      <c r="GN60" s="173"/>
      <c r="GO60" s="173"/>
      <c r="GP60" s="173"/>
      <c r="GQ60" s="173"/>
      <c r="GR60" s="173"/>
      <c r="GS60" s="173"/>
      <c r="GT60" s="173"/>
      <c r="GU60" s="173"/>
      <c r="GV60" s="173"/>
      <c r="GW60" s="173"/>
      <c r="GX60" s="173"/>
      <c r="GY60" s="173"/>
      <c r="GZ60" s="173"/>
      <c r="HA60" s="173"/>
      <c r="HB60" s="173"/>
      <c r="HC60" s="173"/>
      <c r="HD60" s="173"/>
      <c r="HE60" s="173"/>
      <c r="HF60" s="173"/>
      <c r="HG60" s="173"/>
      <c r="HH60" s="173"/>
      <c r="HI60" s="173"/>
      <c r="HJ60" s="173"/>
      <c r="HK60" s="173"/>
      <c r="HL60" s="173"/>
      <c r="HM60" s="173"/>
      <c r="HN60" s="173"/>
      <c r="HO60" s="173"/>
      <c r="HP60" s="173"/>
      <c r="HQ60" s="173"/>
      <c r="HR60" s="173"/>
      <c r="HS60" s="173"/>
      <c r="HT60" s="173"/>
      <c r="HU60" s="173"/>
      <c r="HV60" s="173"/>
      <c r="HW60" s="173"/>
      <c r="HX60" s="173"/>
      <c r="HY60" s="173"/>
      <c r="HZ60" s="173"/>
      <c r="IA60" s="173"/>
      <c r="IB60" s="173"/>
      <c r="IC60" s="173"/>
      <c r="ID60" s="173"/>
      <c r="IE60" s="173"/>
      <c r="IF60" s="173"/>
      <c r="IG60" s="173"/>
      <c r="IH60" s="173"/>
      <c r="II60" s="173"/>
      <c r="IJ60" s="173"/>
      <c r="IK60" s="173"/>
      <c r="IL60" s="173"/>
      <c r="IM60" s="173"/>
      <c r="IN60" s="173"/>
      <c r="IO60" s="173"/>
      <c r="IP60" s="173"/>
      <c r="IQ60" s="173"/>
      <c r="IR60" s="173"/>
      <c r="IS60" s="173"/>
      <c r="IT60" s="173"/>
      <c r="IU60" s="173"/>
      <c r="IV60" s="173"/>
    </row>
    <row r="61" spans="1:256" x14ac:dyDescent="0.15">
      <c r="A61" s="1786" t="s">
        <v>2022</v>
      </c>
      <c r="B61" s="1787"/>
      <c r="C61" s="1787"/>
      <c r="D61" s="1787"/>
      <c r="E61" s="1787"/>
      <c r="F61" s="1788"/>
    </row>
    <row r="62" spans="1:256" x14ac:dyDescent="0.15">
      <c r="A62" s="1829" t="s">
        <v>2013</v>
      </c>
      <c r="B62" s="1829"/>
      <c r="C62" s="1829"/>
      <c r="D62" s="1829"/>
      <c r="E62" s="1829"/>
      <c r="F62" s="1829"/>
    </row>
    <row r="63" spans="1:256" ht="254.25" customHeight="1" x14ac:dyDescent="0.15">
      <c r="A63" s="1769" t="s">
        <v>2014</v>
      </c>
      <c r="B63" s="1769"/>
      <c r="C63" s="1769"/>
      <c r="D63" s="1769"/>
      <c r="E63" s="1769"/>
      <c r="F63" s="1769"/>
    </row>
    <row r="64" spans="1:256" ht="47.25" customHeight="1" x14ac:dyDescent="0.15">
      <c r="A64" s="1769" t="s">
        <v>2015</v>
      </c>
      <c r="B64" s="1769"/>
      <c r="C64" s="1769"/>
      <c r="D64" s="1769"/>
      <c r="E64" s="1769"/>
      <c r="F64" s="1769"/>
    </row>
    <row r="65" spans="1:6" ht="120" customHeight="1" x14ac:dyDescent="0.15">
      <c r="A65" s="1769" t="s">
        <v>2023</v>
      </c>
      <c r="B65" s="1769"/>
      <c r="C65" s="1769"/>
      <c r="D65" s="1769"/>
      <c r="E65" s="1769"/>
      <c r="F65" s="1769"/>
    </row>
    <row r="66" spans="1:6" x14ac:dyDescent="0.2">
      <c r="F66" s="173"/>
    </row>
    <row r="67" spans="1:6" x14ac:dyDescent="0.2">
      <c r="F67" s="173"/>
    </row>
    <row r="68" spans="1:6" x14ac:dyDescent="0.2">
      <c r="D68" s="426"/>
      <c r="F68" s="173"/>
    </row>
    <row r="69" spans="1:6" x14ac:dyDescent="0.2">
      <c r="F69" s="173"/>
    </row>
    <row r="70" spans="1:6" x14ac:dyDescent="0.2">
      <c r="D70" s="427"/>
      <c r="F70" s="173"/>
    </row>
    <row r="71" spans="1:6" x14ac:dyDescent="0.2">
      <c r="F71" s="173"/>
    </row>
    <row r="72" spans="1:6" x14ac:dyDescent="0.2">
      <c r="F72" s="173"/>
    </row>
    <row r="73" spans="1:6" x14ac:dyDescent="0.2">
      <c r="F73" s="173"/>
    </row>
    <row r="74" spans="1:6" x14ac:dyDescent="0.2">
      <c r="F74" s="173"/>
    </row>
    <row r="75" spans="1:6" x14ac:dyDescent="0.2">
      <c r="F75" s="173"/>
    </row>
    <row r="76" spans="1:6" x14ac:dyDescent="0.2">
      <c r="F76" s="173"/>
    </row>
    <row r="77" spans="1:6" x14ac:dyDescent="0.2">
      <c r="F77" s="173"/>
    </row>
    <row r="78" spans="1:6" x14ac:dyDescent="0.2">
      <c r="F78" s="173"/>
    </row>
    <row r="79" spans="1:6" x14ac:dyDescent="0.2">
      <c r="F79" s="173"/>
    </row>
    <row r="80" spans="1:6" x14ac:dyDescent="0.2">
      <c r="F80" s="173"/>
    </row>
    <row r="81" spans="6:6" x14ac:dyDescent="0.2">
      <c r="F81" s="173"/>
    </row>
    <row r="82" spans="6:6" x14ac:dyDescent="0.2">
      <c r="F82" s="173"/>
    </row>
    <row r="83" spans="6:6" x14ac:dyDescent="0.2">
      <c r="F83" s="173"/>
    </row>
    <row r="84" spans="6:6" x14ac:dyDescent="0.2">
      <c r="F84" s="173"/>
    </row>
    <row r="85" spans="6:6" x14ac:dyDescent="0.2">
      <c r="F85" s="173"/>
    </row>
    <row r="86" spans="6:6" x14ac:dyDescent="0.2">
      <c r="F86" s="173"/>
    </row>
    <row r="87" spans="6:6" x14ac:dyDescent="0.2">
      <c r="F87" s="173"/>
    </row>
    <row r="88" spans="6:6" x14ac:dyDescent="0.2">
      <c r="F88" s="173"/>
    </row>
    <row r="89" spans="6:6" x14ac:dyDescent="0.2">
      <c r="F89" s="173"/>
    </row>
    <row r="90" spans="6:6" x14ac:dyDescent="0.2">
      <c r="F90" s="173"/>
    </row>
    <row r="91" spans="6:6" x14ac:dyDescent="0.2">
      <c r="F91" s="173"/>
    </row>
    <row r="92" spans="6:6" x14ac:dyDescent="0.2">
      <c r="F92" s="173"/>
    </row>
    <row r="93" spans="6:6" x14ac:dyDescent="0.2">
      <c r="F93" s="173"/>
    </row>
    <row r="94" spans="6:6" x14ac:dyDescent="0.2">
      <c r="F94" s="173"/>
    </row>
    <row r="95" spans="6:6" x14ac:dyDescent="0.2">
      <c r="F95" s="173"/>
    </row>
    <row r="96" spans="6:6" x14ac:dyDescent="0.2">
      <c r="F96" s="173"/>
    </row>
    <row r="97" spans="6:6" x14ac:dyDescent="0.2">
      <c r="F97" s="173"/>
    </row>
    <row r="98" spans="6:6" x14ac:dyDescent="0.2">
      <c r="F98" s="173"/>
    </row>
    <row r="99" spans="6:6" x14ac:dyDescent="0.2">
      <c r="F99" s="173"/>
    </row>
    <row r="100" spans="6:6" x14ac:dyDescent="0.2">
      <c r="F100" s="173"/>
    </row>
    <row r="101" spans="6:6" x14ac:dyDescent="0.2">
      <c r="F101" s="173"/>
    </row>
    <row r="102" spans="6:6" x14ac:dyDescent="0.2">
      <c r="F102" s="173"/>
    </row>
    <row r="103" spans="6:6" x14ac:dyDescent="0.2">
      <c r="F103" s="173"/>
    </row>
    <row r="104" spans="6:6" x14ac:dyDescent="0.2">
      <c r="F104" s="173"/>
    </row>
    <row r="105" spans="6:6" x14ac:dyDescent="0.2">
      <c r="F105" s="173"/>
    </row>
    <row r="106" spans="6:6" x14ac:dyDescent="0.2">
      <c r="F106" s="173"/>
    </row>
    <row r="107" spans="6:6" x14ac:dyDescent="0.2">
      <c r="F107" s="173"/>
    </row>
    <row r="108" spans="6:6" x14ac:dyDescent="0.2">
      <c r="F108" s="173"/>
    </row>
    <row r="109" spans="6:6" x14ac:dyDescent="0.2">
      <c r="F109" s="173"/>
    </row>
    <row r="110" spans="6:6" x14ac:dyDescent="0.2">
      <c r="F110" s="173"/>
    </row>
    <row r="111" spans="6:6" x14ac:dyDescent="0.2">
      <c r="F111" s="173"/>
    </row>
    <row r="112" spans="6:6" x14ac:dyDescent="0.2">
      <c r="F112" s="173"/>
    </row>
    <row r="113" spans="6:6" x14ac:dyDescent="0.2">
      <c r="F113" s="173"/>
    </row>
    <row r="114" spans="6:6" x14ac:dyDescent="0.2">
      <c r="F114" s="173"/>
    </row>
    <row r="115" spans="6:6" x14ac:dyDescent="0.2">
      <c r="F115" s="173"/>
    </row>
    <row r="116" spans="6:6" x14ac:dyDescent="0.2">
      <c r="F116" s="173"/>
    </row>
    <row r="117" spans="6:6" x14ac:dyDescent="0.2">
      <c r="F117" s="173"/>
    </row>
    <row r="118" spans="6:6" x14ac:dyDescent="0.2">
      <c r="F118" s="173"/>
    </row>
    <row r="119" spans="6:6" x14ac:dyDescent="0.2">
      <c r="F119" s="173"/>
    </row>
    <row r="120" spans="6:6" x14ac:dyDescent="0.2">
      <c r="F120" s="173"/>
    </row>
    <row r="121" spans="6:6" x14ac:dyDescent="0.2">
      <c r="F121" s="173"/>
    </row>
    <row r="122" spans="6:6" x14ac:dyDescent="0.2">
      <c r="F122" s="173"/>
    </row>
    <row r="123" spans="6:6" x14ac:dyDescent="0.2">
      <c r="F123" s="173"/>
    </row>
    <row r="124" spans="6:6" x14ac:dyDescent="0.2">
      <c r="F124" s="173"/>
    </row>
    <row r="125" spans="6:6" x14ac:dyDescent="0.2">
      <c r="F125" s="173"/>
    </row>
    <row r="126" spans="6:6" x14ac:dyDescent="0.2">
      <c r="F126" s="173"/>
    </row>
    <row r="127" spans="6:6" x14ac:dyDescent="0.2">
      <c r="F127" s="173"/>
    </row>
    <row r="128" spans="6:6" x14ac:dyDescent="0.2">
      <c r="F128" s="173"/>
    </row>
    <row r="129" spans="6:6" x14ac:dyDescent="0.2">
      <c r="F129" s="173"/>
    </row>
    <row r="130" spans="6:6" x14ac:dyDescent="0.2">
      <c r="F130" s="173"/>
    </row>
    <row r="131" spans="6:6" x14ac:dyDescent="0.2">
      <c r="F131" s="173"/>
    </row>
    <row r="132" spans="6:6" x14ac:dyDescent="0.2">
      <c r="F132" s="173"/>
    </row>
    <row r="133" spans="6:6" x14ac:dyDescent="0.2">
      <c r="F133" s="173"/>
    </row>
    <row r="134" spans="6:6" x14ac:dyDescent="0.2">
      <c r="F134" s="173"/>
    </row>
    <row r="135" spans="6:6" x14ac:dyDescent="0.2">
      <c r="F135" s="173"/>
    </row>
    <row r="136" spans="6:6" x14ac:dyDescent="0.2">
      <c r="F136" s="173"/>
    </row>
    <row r="137" spans="6:6" x14ac:dyDescent="0.2">
      <c r="F137" s="173"/>
    </row>
  </sheetData>
  <mergeCells count="71">
    <mergeCell ref="B6:F6"/>
    <mergeCell ref="A1:F1"/>
    <mergeCell ref="B2:F2"/>
    <mergeCell ref="B3:F3"/>
    <mergeCell ref="B4:F4"/>
    <mergeCell ref="B5:F5"/>
    <mergeCell ref="D18:F18"/>
    <mergeCell ref="B16:D16"/>
    <mergeCell ref="A17:F17"/>
    <mergeCell ref="A18:C18"/>
    <mergeCell ref="B7:F7"/>
    <mergeCell ref="B8:F8"/>
    <mergeCell ref="A9:F9"/>
    <mergeCell ref="A11:A15"/>
    <mergeCell ref="E11:E15"/>
    <mergeCell ref="F11:F15"/>
    <mergeCell ref="B19:F19"/>
    <mergeCell ref="B21:C21"/>
    <mergeCell ref="D21:F21"/>
    <mergeCell ref="B22:C22"/>
    <mergeCell ref="D22:F22"/>
    <mergeCell ref="A20:F20"/>
    <mergeCell ref="B23:C23"/>
    <mergeCell ref="D23:F23"/>
    <mergeCell ref="B24:C24"/>
    <mergeCell ref="D24:F24"/>
    <mergeCell ref="B25:C25"/>
    <mergeCell ref="D25:F25"/>
    <mergeCell ref="A47:F47"/>
    <mergeCell ref="B26:C26"/>
    <mergeCell ref="D26:F26"/>
    <mergeCell ref="A38:F38"/>
    <mergeCell ref="A27:F27"/>
    <mergeCell ref="B28:F28"/>
    <mergeCell ref="A29:F29"/>
    <mergeCell ref="A30:F30"/>
    <mergeCell ref="A31:F31"/>
    <mergeCell ref="A32:F32"/>
    <mergeCell ref="A33:F33"/>
    <mergeCell ref="E56:F56"/>
    <mergeCell ref="A49:F49"/>
    <mergeCell ref="A51:F51"/>
    <mergeCell ref="A34:F34"/>
    <mergeCell ref="A35:F35"/>
    <mergeCell ref="A36:F36"/>
    <mergeCell ref="A37:F37"/>
    <mergeCell ref="A50:F50"/>
    <mergeCell ref="A39:F39"/>
    <mergeCell ref="A40:F40"/>
    <mergeCell ref="A41:F41"/>
    <mergeCell ref="A42:F42"/>
    <mergeCell ref="A43:F43"/>
    <mergeCell ref="A44:F44"/>
    <mergeCell ref="A45:F45"/>
    <mergeCell ref="A46:F46"/>
    <mergeCell ref="A57:F57"/>
    <mergeCell ref="A48:F48"/>
    <mergeCell ref="A65:F65"/>
    <mergeCell ref="A58:F58"/>
    <mergeCell ref="A59:F59"/>
    <mergeCell ref="A61:F61"/>
    <mergeCell ref="A62:F62"/>
    <mergeCell ref="A63:F63"/>
    <mergeCell ref="A64:F64"/>
    <mergeCell ref="A60:F60"/>
    <mergeCell ref="A52:D52"/>
    <mergeCell ref="E52:F52"/>
    <mergeCell ref="A53:D53"/>
    <mergeCell ref="A54:D54"/>
    <mergeCell ref="A55:D55"/>
    <mergeCell ref="A56:D56"/>
  </mergeCells>
  <pageMargins left="0.7" right="0.7" top="0.75" bottom="0.75" header="0.3" footer="0.3"/>
  <pageSetup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137"/>
  <sheetViews>
    <sheetView topLeftCell="C7" workbookViewId="0">
      <selection activeCell="A40" sqref="A40:F40"/>
    </sheetView>
  </sheetViews>
  <sheetFormatPr baseColWidth="10" defaultColWidth="11.5" defaultRowHeight="16" x14ac:dyDescent="0.2"/>
  <cols>
    <col min="1" max="1" width="42.33203125" style="193" customWidth="1"/>
    <col min="2" max="2" width="31.5" style="193" customWidth="1"/>
    <col min="3" max="3" width="24.5" style="193" customWidth="1"/>
    <col min="4" max="4" width="30.5" style="193" customWidth="1"/>
    <col min="5" max="5" width="28" style="193" customWidth="1"/>
    <col min="6" max="6" width="22.6640625" style="196" customWidth="1"/>
    <col min="7" max="9" width="11.5" style="173"/>
    <col min="10" max="16384" width="11.5" style="187"/>
  </cols>
  <sheetData>
    <row r="1" spans="1:6" ht="25.5" customHeight="1" x14ac:dyDescent="0.15">
      <c r="A1" s="1847" t="s">
        <v>1191</v>
      </c>
      <c r="B1" s="1847"/>
      <c r="C1" s="1847"/>
      <c r="D1" s="1847"/>
      <c r="E1" s="1847"/>
      <c r="F1" s="1847"/>
    </row>
    <row r="2" spans="1:6" x14ac:dyDescent="0.2">
      <c r="A2" s="174" t="s">
        <v>5</v>
      </c>
      <c r="B2" s="1342" t="s">
        <v>463</v>
      </c>
      <c r="C2" s="1340"/>
      <c r="D2" s="1340"/>
      <c r="E2" s="1340"/>
      <c r="F2" s="1341"/>
    </row>
    <row r="3" spans="1:6" ht="17" x14ac:dyDescent="0.2">
      <c r="A3" s="175" t="s">
        <v>6</v>
      </c>
      <c r="B3" s="1340" t="s">
        <v>1974</v>
      </c>
      <c r="C3" s="1340"/>
      <c r="D3" s="1340"/>
      <c r="E3" s="1340"/>
      <c r="F3" s="1341"/>
    </row>
    <row r="4" spans="1:6" ht="17" x14ac:dyDescent="0.2">
      <c r="A4" s="175" t="s">
        <v>7</v>
      </c>
      <c r="B4" s="1340" t="s">
        <v>1975</v>
      </c>
      <c r="C4" s="1340"/>
      <c r="D4" s="1340"/>
      <c r="E4" s="1340"/>
      <c r="F4" s="1341"/>
    </row>
    <row r="5" spans="1:6" ht="17" x14ac:dyDescent="0.2">
      <c r="A5" s="175" t="s">
        <v>8</v>
      </c>
      <c r="B5" s="1340" t="str">
        <f>+'[5]TODO RIESGO DANO MATERIAL '!K5</f>
        <v>891.380.033-5</v>
      </c>
      <c r="C5" s="1340"/>
      <c r="D5" s="1340"/>
      <c r="E5" s="1340"/>
      <c r="F5" s="1341"/>
    </row>
    <row r="6" spans="1:6" x14ac:dyDescent="0.2">
      <c r="A6" s="174" t="s">
        <v>9</v>
      </c>
      <c r="B6" s="1340" t="s">
        <v>642</v>
      </c>
      <c r="C6" s="1340"/>
      <c r="D6" s="1340"/>
      <c r="E6" s="1340"/>
      <c r="F6" s="1341"/>
    </row>
    <row r="7" spans="1:6" x14ac:dyDescent="0.2">
      <c r="A7" s="174" t="s">
        <v>466</v>
      </c>
      <c r="B7" s="1328" t="s">
        <v>1194</v>
      </c>
      <c r="C7" s="1329"/>
      <c r="D7" s="1329"/>
      <c r="E7" s="1329"/>
      <c r="F7" s="1330"/>
    </row>
    <row r="8" spans="1:6" x14ac:dyDescent="0.2">
      <c r="A8" s="174" t="s">
        <v>10</v>
      </c>
      <c r="B8" s="1328" t="s">
        <v>1190</v>
      </c>
      <c r="C8" s="1329"/>
      <c r="D8" s="1329"/>
      <c r="E8" s="1329"/>
      <c r="F8" s="1330"/>
    </row>
    <row r="9" spans="1:6" x14ac:dyDescent="0.15">
      <c r="A9" s="1847" t="s">
        <v>164</v>
      </c>
      <c r="B9" s="1847"/>
      <c r="C9" s="1847"/>
      <c r="D9" s="1847"/>
      <c r="E9" s="1847"/>
      <c r="F9" s="1847"/>
    </row>
    <row r="10" spans="1:6" ht="17" x14ac:dyDescent="0.15">
      <c r="A10" s="404" t="s">
        <v>47</v>
      </c>
      <c r="B10" s="412" t="s">
        <v>571</v>
      </c>
      <c r="C10" s="413" t="s">
        <v>12</v>
      </c>
      <c r="D10" s="406" t="s">
        <v>125</v>
      </c>
      <c r="E10" s="406" t="s">
        <v>643</v>
      </c>
      <c r="F10" s="407" t="s">
        <v>112</v>
      </c>
    </row>
    <row r="11" spans="1:6" ht="68.5" customHeight="1" x14ac:dyDescent="0.15">
      <c r="A11" s="1863" t="s">
        <v>1193</v>
      </c>
      <c r="B11" s="414" t="s">
        <v>644</v>
      </c>
      <c r="C11" s="408">
        <f>+'[10]REL ASEG  (2)'!G471</f>
        <v>9300000000</v>
      </c>
      <c r="D11" s="415"/>
      <c r="E11" s="1865">
        <f>+'[11]RESUMEN ECONOMICO VIDA'!D5</f>
        <v>4.5</v>
      </c>
      <c r="F11" s="1853"/>
    </row>
    <row r="12" spans="1:6" ht="32.25" customHeight="1" x14ac:dyDescent="0.15">
      <c r="A12" s="1864"/>
      <c r="B12" s="414" t="s">
        <v>646</v>
      </c>
      <c r="C12" s="408">
        <f>SUM(C11)</f>
        <v>9300000000</v>
      </c>
      <c r="D12" s="415"/>
      <c r="E12" s="1866"/>
      <c r="F12" s="1854"/>
    </row>
    <row r="13" spans="1:6" ht="55.5" customHeight="1" x14ac:dyDescent="0.15">
      <c r="A13" s="1864"/>
      <c r="B13" s="414" t="s">
        <v>647</v>
      </c>
      <c r="C13" s="408">
        <f>SUM(C12)</f>
        <v>9300000000</v>
      </c>
      <c r="D13" s="415"/>
      <c r="E13" s="1866"/>
      <c r="F13" s="1854"/>
    </row>
    <row r="14" spans="1:6" ht="50.5" customHeight="1" x14ac:dyDescent="0.15">
      <c r="A14" s="1864"/>
      <c r="B14" s="414" t="s">
        <v>648</v>
      </c>
      <c r="C14" s="408">
        <f>SUM(C13*50%)</f>
        <v>4650000000</v>
      </c>
      <c r="D14" s="415"/>
      <c r="E14" s="1866"/>
      <c r="F14" s="1854"/>
    </row>
    <row r="15" spans="1:6" ht="20.25" customHeight="1" x14ac:dyDescent="0.2">
      <c r="A15" s="1864"/>
      <c r="B15" s="414" t="s">
        <v>650</v>
      </c>
      <c r="C15" s="416">
        <f>+'[10]REL ASEG  (2)'!G472</f>
        <v>1023000000</v>
      </c>
      <c r="D15" s="417"/>
      <c r="E15" s="1867"/>
      <c r="F15" s="1855"/>
    </row>
    <row r="16" spans="1:6" x14ac:dyDescent="0.15">
      <c r="A16" s="418"/>
      <c r="B16" s="1842"/>
      <c r="C16" s="1843"/>
      <c r="D16" s="1844"/>
      <c r="E16" s="419" t="s">
        <v>112</v>
      </c>
      <c r="F16" s="420">
        <f>+'[11]RESUMEN ECONOMICO VIDA'!F5</f>
        <v>40818082.191780828</v>
      </c>
    </row>
    <row r="17" spans="1:6" ht="24" customHeight="1" x14ac:dyDescent="0.15">
      <c r="A17" s="1845" t="s">
        <v>651</v>
      </c>
      <c r="B17" s="1846"/>
      <c r="C17" s="1846"/>
      <c r="D17" s="1846"/>
      <c r="E17" s="1846"/>
      <c r="F17" s="1776"/>
    </row>
    <row r="18" spans="1:6" ht="40.5" customHeight="1" x14ac:dyDescent="0.15">
      <c r="A18" s="1327" t="s">
        <v>652</v>
      </c>
      <c r="B18" s="1327"/>
      <c r="C18" s="1327"/>
      <c r="D18" s="1318" t="s">
        <v>1980</v>
      </c>
      <c r="E18" s="1319"/>
      <c r="F18" s="1320"/>
    </row>
    <row r="19" spans="1:6" ht="15.75" customHeight="1" x14ac:dyDescent="0.15">
      <c r="A19" s="188" t="s">
        <v>653</v>
      </c>
      <c r="B19" s="1309">
        <v>20000000</v>
      </c>
      <c r="C19" s="1310"/>
      <c r="D19" s="1310"/>
      <c r="E19" s="1310"/>
      <c r="F19" s="1311"/>
    </row>
    <row r="20" spans="1:6" x14ac:dyDescent="0.15">
      <c r="A20" s="1796" t="s">
        <v>654</v>
      </c>
      <c r="B20" s="1797"/>
      <c r="C20" s="1797"/>
      <c r="D20" s="1797"/>
      <c r="E20" s="1797"/>
      <c r="F20" s="1798"/>
    </row>
    <row r="21" spans="1:6" ht="18" customHeight="1" x14ac:dyDescent="0.15">
      <c r="A21" s="189" t="s">
        <v>48</v>
      </c>
      <c r="B21" s="1312" t="s">
        <v>655</v>
      </c>
      <c r="C21" s="1313"/>
      <c r="D21" s="1312" t="s">
        <v>656</v>
      </c>
      <c r="E21" s="1314"/>
      <c r="F21" s="1313"/>
    </row>
    <row r="22" spans="1:6" x14ac:dyDescent="0.15">
      <c r="A22" s="190" t="s">
        <v>657</v>
      </c>
      <c r="B22" s="1303">
        <v>75</v>
      </c>
      <c r="C22" s="1304"/>
      <c r="D22" s="1303" t="s">
        <v>658</v>
      </c>
      <c r="E22" s="1305"/>
      <c r="F22" s="1304"/>
    </row>
    <row r="23" spans="1:6" x14ac:dyDescent="0.15">
      <c r="A23" s="190" t="s">
        <v>659</v>
      </c>
      <c r="B23" s="1303">
        <v>65</v>
      </c>
      <c r="C23" s="1304"/>
      <c r="D23" s="1303" t="s">
        <v>1979</v>
      </c>
      <c r="E23" s="1305"/>
      <c r="F23" s="1304"/>
    </row>
    <row r="24" spans="1:6" x14ac:dyDescent="0.15">
      <c r="A24" s="190" t="s">
        <v>660</v>
      </c>
      <c r="B24" s="1303">
        <v>65</v>
      </c>
      <c r="C24" s="1304"/>
      <c r="D24" s="1303">
        <v>66</v>
      </c>
      <c r="E24" s="1305"/>
      <c r="F24" s="1304"/>
    </row>
    <row r="25" spans="1:6" ht="17" x14ac:dyDescent="0.15">
      <c r="A25" s="191" t="s">
        <v>661</v>
      </c>
      <c r="B25" s="1303">
        <v>65</v>
      </c>
      <c r="C25" s="1304"/>
      <c r="D25" s="1303">
        <v>70</v>
      </c>
      <c r="E25" s="1305"/>
      <c r="F25" s="1304"/>
    </row>
    <row r="26" spans="1:6" ht="17" x14ac:dyDescent="0.15">
      <c r="A26" s="191" t="s">
        <v>2007</v>
      </c>
      <c r="B26" s="1303">
        <v>70</v>
      </c>
      <c r="C26" s="1304"/>
      <c r="D26" s="1303" t="s">
        <v>658</v>
      </c>
      <c r="E26" s="1305"/>
      <c r="F26" s="1304"/>
    </row>
    <row r="27" spans="1:6" x14ac:dyDescent="0.15">
      <c r="A27" s="1790" t="s">
        <v>663</v>
      </c>
      <c r="B27" s="1773"/>
      <c r="C27" s="1773"/>
      <c r="D27" s="1773"/>
      <c r="E27" s="1773"/>
      <c r="F27" s="1774"/>
    </row>
    <row r="28" spans="1:6" ht="26.25" customHeight="1" x14ac:dyDescent="0.15">
      <c r="A28" s="421" t="s">
        <v>664</v>
      </c>
      <c r="B28" s="1841" t="s">
        <v>665</v>
      </c>
      <c r="C28" s="1773"/>
      <c r="D28" s="1773"/>
      <c r="E28" s="1773"/>
      <c r="F28" s="1774"/>
    </row>
    <row r="29" spans="1:6" ht="54" customHeight="1" x14ac:dyDescent="0.15">
      <c r="A29" s="1790" t="s">
        <v>666</v>
      </c>
      <c r="B29" s="1773"/>
      <c r="C29" s="1773"/>
      <c r="D29" s="1773"/>
      <c r="E29" s="1773"/>
      <c r="F29" s="1774"/>
    </row>
    <row r="30" spans="1:6" ht="57.75" customHeight="1" x14ac:dyDescent="0.15">
      <c r="A30" s="1789" t="s">
        <v>667</v>
      </c>
      <c r="B30" s="1773"/>
      <c r="C30" s="1773"/>
      <c r="D30" s="1773"/>
      <c r="E30" s="1773"/>
      <c r="F30" s="1774"/>
    </row>
    <row r="31" spans="1:6" ht="39" customHeight="1" x14ac:dyDescent="0.15">
      <c r="A31" s="1789" t="s">
        <v>668</v>
      </c>
      <c r="B31" s="1773"/>
      <c r="C31" s="1773"/>
      <c r="D31" s="1773"/>
      <c r="E31" s="1773"/>
      <c r="F31" s="1774"/>
    </row>
    <row r="32" spans="1:6" ht="18.75" customHeight="1" x14ac:dyDescent="0.15">
      <c r="A32" s="1790" t="s">
        <v>669</v>
      </c>
      <c r="B32" s="1791"/>
      <c r="C32" s="1791"/>
      <c r="D32" s="1791"/>
      <c r="E32" s="1791"/>
      <c r="F32" s="1792"/>
    </row>
    <row r="33" spans="1:6" s="173" customFormat="1" ht="51" customHeight="1" x14ac:dyDescent="0.15">
      <c r="A33" s="1789" t="s">
        <v>670</v>
      </c>
      <c r="B33" s="1773"/>
      <c r="C33" s="1773"/>
      <c r="D33" s="1773"/>
      <c r="E33" s="1773"/>
      <c r="F33" s="1774"/>
    </row>
    <row r="34" spans="1:6" s="173" customFormat="1" ht="114" customHeight="1" x14ac:dyDescent="0.15">
      <c r="A34" s="1789" t="s">
        <v>671</v>
      </c>
      <c r="B34" s="1773"/>
      <c r="C34" s="1773"/>
      <c r="D34" s="1773"/>
      <c r="E34" s="1773"/>
      <c r="F34" s="1774"/>
    </row>
    <row r="35" spans="1:6" s="173" customFormat="1" ht="16.5" customHeight="1" x14ac:dyDescent="0.15">
      <c r="A35" s="1820" t="s">
        <v>1971</v>
      </c>
      <c r="B35" s="1821"/>
      <c r="C35" s="1821"/>
      <c r="D35" s="1821"/>
      <c r="E35" s="1821"/>
      <c r="F35" s="1822"/>
    </row>
    <row r="36" spans="1:6" s="173" customFormat="1" ht="21" customHeight="1" x14ac:dyDescent="0.15">
      <c r="A36" s="1838" t="s">
        <v>2008</v>
      </c>
      <c r="B36" s="1839"/>
      <c r="C36" s="1839"/>
      <c r="D36" s="1839"/>
      <c r="E36" s="1839"/>
      <c r="F36" s="1840"/>
    </row>
    <row r="37" spans="1:6" s="173" customFormat="1" ht="53.25" customHeight="1" x14ac:dyDescent="0.15">
      <c r="A37" s="1793" t="s">
        <v>673</v>
      </c>
      <c r="B37" s="1794"/>
      <c r="C37" s="1794"/>
      <c r="D37" s="1794"/>
      <c r="E37" s="1794"/>
      <c r="F37" s="1795"/>
    </row>
    <row r="38" spans="1:6" s="173" customFormat="1" ht="39.75" customHeight="1" x14ac:dyDescent="0.15">
      <c r="A38" s="1789" t="s">
        <v>675</v>
      </c>
      <c r="B38" s="1773"/>
      <c r="C38" s="1773"/>
      <c r="D38" s="1773"/>
      <c r="E38" s="1773"/>
      <c r="F38" s="1774"/>
    </row>
    <row r="39" spans="1:6" s="173" customFormat="1" ht="47.25" customHeight="1" x14ac:dyDescent="0.15">
      <c r="A39" s="1789" t="s">
        <v>676</v>
      </c>
      <c r="B39" s="1773"/>
      <c r="C39" s="1773"/>
      <c r="D39" s="1773"/>
      <c r="E39" s="1773"/>
      <c r="F39" s="1774"/>
    </row>
    <row r="40" spans="1:6" s="173" customFormat="1" ht="66" customHeight="1" x14ac:dyDescent="0.15">
      <c r="A40" s="1789" t="s">
        <v>677</v>
      </c>
      <c r="B40" s="1773"/>
      <c r="C40" s="1773"/>
      <c r="D40" s="1773"/>
      <c r="E40" s="1773"/>
      <c r="F40" s="1774"/>
    </row>
    <row r="41" spans="1:6" s="173" customFormat="1" ht="39.75" customHeight="1" x14ac:dyDescent="0.15">
      <c r="A41" s="1820" t="s">
        <v>678</v>
      </c>
      <c r="B41" s="1821"/>
      <c r="C41" s="1821"/>
      <c r="D41" s="1821"/>
      <c r="E41" s="1821"/>
      <c r="F41" s="1822"/>
    </row>
    <row r="42" spans="1:6" s="173" customFormat="1" ht="30.75" customHeight="1" x14ac:dyDescent="0.15">
      <c r="A42" s="1820" t="s">
        <v>679</v>
      </c>
      <c r="B42" s="1821"/>
      <c r="C42" s="1821"/>
      <c r="D42" s="1821"/>
      <c r="E42" s="1821"/>
      <c r="F42" s="1822"/>
    </row>
    <row r="43" spans="1:6" s="173" customFormat="1" ht="34.5" customHeight="1" x14ac:dyDescent="0.15">
      <c r="A43" s="1820" t="s">
        <v>680</v>
      </c>
      <c r="B43" s="1821"/>
      <c r="C43" s="1821"/>
      <c r="D43" s="1821"/>
      <c r="E43" s="1821"/>
      <c r="F43" s="1822"/>
    </row>
    <row r="44" spans="1:6" s="173" customFormat="1" ht="37.5" customHeight="1" x14ac:dyDescent="0.15">
      <c r="A44" s="1820" t="s">
        <v>681</v>
      </c>
      <c r="B44" s="1821"/>
      <c r="C44" s="1821"/>
      <c r="D44" s="1821"/>
      <c r="E44" s="1821"/>
      <c r="F44" s="1822"/>
    </row>
    <row r="45" spans="1:6" s="173" customFormat="1" ht="63" customHeight="1" x14ac:dyDescent="0.15">
      <c r="A45" s="1820" t="s">
        <v>682</v>
      </c>
      <c r="B45" s="1821"/>
      <c r="C45" s="1821"/>
      <c r="D45" s="1821"/>
      <c r="E45" s="1821"/>
      <c r="F45" s="1822"/>
    </row>
    <row r="46" spans="1:6" s="173" customFormat="1" ht="66" customHeight="1" x14ac:dyDescent="0.15">
      <c r="A46" s="1820" t="s">
        <v>683</v>
      </c>
      <c r="B46" s="1821"/>
      <c r="C46" s="1821"/>
      <c r="D46" s="1821"/>
      <c r="E46" s="1821"/>
      <c r="F46" s="1822"/>
    </row>
    <row r="47" spans="1:6" s="173" customFormat="1" ht="61.5" customHeight="1" x14ac:dyDescent="0.15">
      <c r="A47" s="1820" t="s">
        <v>1202</v>
      </c>
      <c r="B47" s="1821"/>
      <c r="C47" s="1821"/>
      <c r="D47" s="1821"/>
      <c r="E47" s="1821"/>
      <c r="F47" s="1822"/>
    </row>
    <row r="48" spans="1:6" s="173" customFormat="1" ht="48" customHeight="1" x14ac:dyDescent="0.15">
      <c r="A48" s="1820" t="s">
        <v>684</v>
      </c>
      <c r="B48" s="1821"/>
      <c r="C48" s="1821"/>
      <c r="D48" s="1821"/>
      <c r="E48" s="1821"/>
      <c r="F48" s="1822"/>
    </row>
    <row r="49" spans="1:6" s="173" customFormat="1" ht="93.75" customHeight="1" x14ac:dyDescent="0.15">
      <c r="A49" s="1820" t="s">
        <v>1996</v>
      </c>
      <c r="B49" s="1821"/>
      <c r="C49" s="1821"/>
      <c r="D49" s="1821"/>
      <c r="E49" s="1821"/>
      <c r="F49" s="1822"/>
    </row>
    <row r="50" spans="1:6" s="173" customFormat="1" ht="40.5" customHeight="1" x14ac:dyDescent="0.15">
      <c r="A50" s="1860" t="s">
        <v>685</v>
      </c>
      <c r="B50" s="1861"/>
      <c r="C50" s="1861"/>
      <c r="D50" s="1861"/>
      <c r="E50" s="1861"/>
      <c r="F50" s="1862"/>
    </row>
    <row r="51" spans="1:6" s="173" customFormat="1" ht="33.5" customHeight="1" x14ac:dyDescent="0.15">
      <c r="A51" s="1820" t="s">
        <v>886</v>
      </c>
      <c r="B51" s="1821"/>
      <c r="C51" s="1821"/>
      <c r="D51" s="1821"/>
      <c r="E51" s="1821"/>
      <c r="F51" s="1822"/>
    </row>
    <row r="52" spans="1:6" s="173" customFormat="1" ht="27.5" customHeight="1" x14ac:dyDescent="0.15">
      <c r="A52" s="1856" t="s">
        <v>686</v>
      </c>
      <c r="B52" s="1857"/>
      <c r="C52" s="1857"/>
      <c r="D52" s="1857"/>
      <c r="E52" s="1858" t="s">
        <v>687</v>
      </c>
      <c r="F52" s="1859"/>
    </row>
    <row r="53" spans="1:6" s="173" customFormat="1" ht="21.75" customHeight="1" x14ac:dyDescent="0.15">
      <c r="A53" s="1290" t="s">
        <v>672</v>
      </c>
      <c r="B53" s="1291"/>
      <c r="C53" s="1291"/>
      <c r="D53" s="1291"/>
      <c r="E53" s="422" t="s">
        <v>688</v>
      </c>
      <c r="F53" s="423" t="s">
        <v>1197</v>
      </c>
    </row>
    <row r="54" spans="1:6" s="173" customFormat="1" ht="51" customHeight="1" x14ac:dyDescent="0.15">
      <c r="A54" s="1263" t="s">
        <v>1203</v>
      </c>
      <c r="B54" s="1264"/>
      <c r="C54" s="1264"/>
      <c r="D54" s="1265"/>
      <c r="E54" s="424" t="s">
        <v>1997</v>
      </c>
      <c r="F54" s="425">
        <v>75</v>
      </c>
    </row>
    <row r="55" spans="1:6" s="173" customFormat="1" ht="208.5" customHeight="1" x14ac:dyDescent="0.15">
      <c r="A55" s="1266" t="s">
        <v>2017</v>
      </c>
      <c r="B55" s="1267"/>
      <c r="C55" s="1267"/>
      <c r="D55" s="1267"/>
      <c r="E55" s="424" t="s">
        <v>1997</v>
      </c>
      <c r="F55" s="425">
        <v>75</v>
      </c>
    </row>
    <row r="56" spans="1:6" s="173" customFormat="1" ht="125" customHeight="1" x14ac:dyDescent="0.15">
      <c r="A56" s="1835" t="s">
        <v>2009</v>
      </c>
      <c r="B56" s="1292"/>
      <c r="C56" s="1292"/>
      <c r="D56" s="1293"/>
      <c r="E56" s="1836" t="s">
        <v>2010</v>
      </c>
      <c r="F56" s="1837"/>
    </row>
    <row r="57" spans="1:6" s="173" customFormat="1" ht="47.25" customHeight="1" thickBot="1" x14ac:dyDescent="0.2">
      <c r="A57" s="1817" t="s">
        <v>689</v>
      </c>
      <c r="B57" s="1818"/>
      <c r="C57" s="1818"/>
      <c r="D57" s="1818"/>
      <c r="E57" s="1818"/>
      <c r="F57" s="1819"/>
    </row>
    <row r="58" spans="1:6" s="173" customFormat="1" ht="81.5" customHeight="1" thickTop="1" thickBot="1" x14ac:dyDescent="0.2">
      <c r="A58" s="1823" t="s">
        <v>2011</v>
      </c>
      <c r="B58" s="1824"/>
      <c r="C58" s="1824"/>
      <c r="D58" s="1824"/>
      <c r="E58" s="1824"/>
      <c r="F58" s="1825"/>
    </row>
    <row r="59" spans="1:6" s="173" customFormat="1" ht="26.25" customHeight="1" thickTop="1" x14ac:dyDescent="0.15">
      <c r="A59" s="1826" t="s">
        <v>144</v>
      </c>
      <c r="B59" s="1827"/>
      <c r="C59" s="1827"/>
      <c r="D59" s="1827"/>
      <c r="E59" s="1827"/>
      <c r="F59" s="1828"/>
    </row>
    <row r="60" spans="1:6" s="173" customFormat="1" ht="26.25" customHeight="1" x14ac:dyDescent="0.15">
      <c r="A60" s="1783" t="s">
        <v>691</v>
      </c>
      <c r="B60" s="1784"/>
      <c r="C60" s="1784"/>
      <c r="D60" s="1784"/>
      <c r="E60" s="1784"/>
      <c r="F60" s="1785"/>
    </row>
    <row r="61" spans="1:6" ht="117.75" customHeight="1" x14ac:dyDescent="0.15">
      <c r="A61" s="1786" t="s">
        <v>2012</v>
      </c>
      <c r="B61" s="1787"/>
      <c r="C61" s="1787"/>
      <c r="D61" s="1787"/>
      <c r="E61" s="1787"/>
      <c r="F61" s="1788"/>
    </row>
    <row r="62" spans="1:6" ht="38.5" customHeight="1" x14ac:dyDescent="0.15">
      <c r="A62" s="1829" t="s">
        <v>2013</v>
      </c>
      <c r="B62" s="1829"/>
      <c r="C62" s="1829"/>
      <c r="D62" s="1829"/>
      <c r="E62" s="1829"/>
      <c r="F62" s="1829"/>
    </row>
    <row r="63" spans="1:6" ht="77.25" customHeight="1" x14ac:dyDescent="0.15">
      <c r="A63" s="1769" t="s">
        <v>2014</v>
      </c>
      <c r="B63" s="1769"/>
      <c r="C63" s="1769"/>
      <c r="D63" s="1769"/>
      <c r="E63" s="1769"/>
      <c r="F63" s="1769"/>
    </row>
    <row r="64" spans="1:6" ht="47.5" customHeight="1" x14ac:dyDescent="0.15">
      <c r="A64" s="1769" t="s">
        <v>2015</v>
      </c>
      <c r="B64" s="1769"/>
      <c r="C64" s="1769"/>
      <c r="D64" s="1769"/>
      <c r="E64" s="1769"/>
      <c r="F64" s="1769"/>
    </row>
    <row r="65" spans="1:6" ht="39" customHeight="1" x14ac:dyDescent="0.15">
      <c r="A65" s="1769" t="s">
        <v>2016</v>
      </c>
      <c r="B65" s="1769"/>
      <c r="C65" s="1769"/>
      <c r="D65" s="1769"/>
      <c r="E65" s="1769"/>
      <c r="F65" s="1769"/>
    </row>
    <row r="66" spans="1:6" x14ac:dyDescent="0.2">
      <c r="A66" s="193" t="s">
        <v>2010</v>
      </c>
      <c r="F66" s="173"/>
    </row>
    <row r="67" spans="1:6" x14ac:dyDescent="0.2">
      <c r="F67" s="173"/>
    </row>
    <row r="68" spans="1:6" x14ac:dyDescent="0.2">
      <c r="D68" s="426"/>
      <c r="F68" s="173"/>
    </row>
    <row r="69" spans="1:6" x14ac:dyDescent="0.2">
      <c r="F69" s="173"/>
    </row>
    <row r="70" spans="1:6" x14ac:dyDescent="0.2">
      <c r="D70" s="427"/>
      <c r="F70" s="173"/>
    </row>
    <row r="71" spans="1:6" x14ac:dyDescent="0.2">
      <c r="F71" s="173"/>
    </row>
    <row r="72" spans="1:6" x14ac:dyDescent="0.2">
      <c r="F72" s="173"/>
    </row>
    <row r="73" spans="1:6" x14ac:dyDescent="0.2">
      <c r="F73" s="173"/>
    </row>
    <row r="74" spans="1:6" x14ac:dyDescent="0.2">
      <c r="F74" s="173"/>
    </row>
    <row r="75" spans="1:6" x14ac:dyDescent="0.2">
      <c r="F75" s="173"/>
    </row>
    <row r="76" spans="1:6" x14ac:dyDescent="0.2">
      <c r="F76" s="173"/>
    </row>
    <row r="77" spans="1:6" x14ac:dyDescent="0.2">
      <c r="F77" s="173"/>
    </row>
    <row r="78" spans="1:6" x14ac:dyDescent="0.2">
      <c r="F78" s="173"/>
    </row>
    <row r="79" spans="1:6" x14ac:dyDescent="0.2">
      <c r="F79" s="173"/>
    </row>
    <row r="80" spans="1:6" x14ac:dyDescent="0.2">
      <c r="F80" s="173"/>
    </row>
    <row r="81" spans="6:6" x14ac:dyDescent="0.2">
      <c r="F81" s="173"/>
    </row>
    <row r="82" spans="6:6" x14ac:dyDescent="0.2">
      <c r="F82" s="173"/>
    </row>
    <row r="83" spans="6:6" x14ac:dyDescent="0.2">
      <c r="F83" s="173"/>
    </row>
    <row r="84" spans="6:6" x14ac:dyDescent="0.2">
      <c r="F84" s="173"/>
    </row>
    <row r="85" spans="6:6" x14ac:dyDescent="0.2">
      <c r="F85" s="173"/>
    </row>
    <row r="86" spans="6:6" x14ac:dyDescent="0.2">
      <c r="F86" s="173"/>
    </row>
    <row r="87" spans="6:6" x14ac:dyDescent="0.2">
      <c r="F87" s="173"/>
    </row>
    <row r="88" spans="6:6" x14ac:dyDescent="0.2">
      <c r="F88" s="173"/>
    </row>
    <row r="89" spans="6:6" x14ac:dyDescent="0.2">
      <c r="F89" s="173"/>
    </row>
    <row r="90" spans="6:6" x14ac:dyDescent="0.2">
      <c r="F90" s="173"/>
    </row>
    <row r="91" spans="6:6" x14ac:dyDescent="0.2">
      <c r="F91" s="173"/>
    </row>
    <row r="92" spans="6:6" x14ac:dyDescent="0.2">
      <c r="F92" s="173"/>
    </row>
    <row r="93" spans="6:6" x14ac:dyDescent="0.2">
      <c r="F93" s="173"/>
    </row>
    <row r="94" spans="6:6" x14ac:dyDescent="0.2">
      <c r="F94" s="173"/>
    </row>
    <row r="95" spans="6:6" x14ac:dyDescent="0.2">
      <c r="F95" s="173"/>
    </row>
    <row r="96" spans="6:6" x14ac:dyDescent="0.2">
      <c r="F96" s="173"/>
    </row>
    <row r="97" spans="6:6" x14ac:dyDescent="0.2">
      <c r="F97" s="173"/>
    </row>
    <row r="98" spans="6:6" x14ac:dyDescent="0.2">
      <c r="F98" s="173"/>
    </row>
    <row r="99" spans="6:6" x14ac:dyDescent="0.2">
      <c r="F99" s="173"/>
    </row>
    <row r="100" spans="6:6" x14ac:dyDescent="0.2">
      <c r="F100" s="173"/>
    </row>
    <row r="101" spans="6:6" x14ac:dyDescent="0.2">
      <c r="F101" s="173"/>
    </row>
    <row r="102" spans="6:6" x14ac:dyDescent="0.2">
      <c r="F102" s="173"/>
    </row>
    <row r="103" spans="6:6" x14ac:dyDescent="0.2">
      <c r="F103" s="173"/>
    </row>
    <row r="104" spans="6:6" x14ac:dyDescent="0.2">
      <c r="F104" s="173"/>
    </row>
    <row r="105" spans="6:6" x14ac:dyDescent="0.2">
      <c r="F105" s="173"/>
    </row>
    <row r="106" spans="6:6" x14ac:dyDescent="0.2">
      <c r="F106" s="173"/>
    </row>
    <row r="107" spans="6:6" x14ac:dyDescent="0.2">
      <c r="F107" s="173"/>
    </row>
    <row r="108" spans="6:6" x14ac:dyDescent="0.2">
      <c r="F108" s="173"/>
    </row>
    <row r="109" spans="6:6" x14ac:dyDescent="0.2">
      <c r="F109" s="173"/>
    </row>
    <row r="110" spans="6:6" x14ac:dyDescent="0.2">
      <c r="F110" s="173"/>
    </row>
    <row r="111" spans="6:6" x14ac:dyDescent="0.2">
      <c r="F111" s="173"/>
    </row>
    <row r="112" spans="6:6" x14ac:dyDescent="0.2">
      <c r="F112" s="173"/>
    </row>
    <row r="113" spans="6:6" x14ac:dyDescent="0.2">
      <c r="F113" s="173"/>
    </row>
    <row r="114" spans="6:6" x14ac:dyDescent="0.2">
      <c r="F114" s="173"/>
    </row>
    <row r="115" spans="6:6" x14ac:dyDescent="0.2">
      <c r="F115" s="173"/>
    </row>
    <row r="116" spans="6:6" x14ac:dyDescent="0.2">
      <c r="F116" s="173"/>
    </row>
    <row r="117" spans="6:6" x14ac:dyDescent="0.2">
      <c r="F117" s="173"/>
    </row>
    <row r="118" spans="6:6" x14ac:dyDescent="0.2">
      <c r="F118" s="173"/>
    </row>
    <row r="119" spans="6:6" x14ac:dyDescent="0.2">
      <c r="F119" s="173"/>
    </row>
    <row r="120" spans="6:6" x14ac:dyDescent="0.2">
      <c r="F120" s="173"/>
    </row>
    <row r="121" spans="6:6" x14ac:dyDescent="0.2">
      <c r="F121" s="173"/>
    </row>
    <row r="122" spans="6:6" x14ac:dyDescent="0.2">
      <c r="F122" s="173"/>
    </row>
    <row r="123" spans="6:6" x14ac:dyDescent="0.2">
      <c r="F123" s="173"/>
    </row>
    <row r="124" spans="6:6" x14ac:dyDescent="0.2">
      <c r="F124" s="173"/>
    </row>
    <row r="125" spans="6:6" x14ac:dyDescent="0.2">
      <c r="F125" s="173"/>
    </row>
    <row r="126" spans="6:6" x14ac:dyDescent="0.2">
      <c r="F126" s="173"/>
    </row>
    <row r="127" spans="6:6" x14ac:dyDescent="0.2">
      <c r="F127" s="173"/>
    </row>
    <row r="128" spans="6:6" x14ac:dyDescent="0.2">
      <c r="F128" s="173"/>
    </row>
    <row r="129" spans="6:6" x14ac:dyDescent="0.2">
      <c r="F129" s="173"/>
    </row>
    <row r="130" spans="6:6" x14ac:dyDescent="0.2">
      <c r="F130" s="173"/>
    </row>
    <row r="131" spans="6:6" x14ac:dyDescent="0.2">
      <c r="F131" s="173"/>
    </row>
    <row r="132" spans="6:6" x14ac:dyDescent="0.2">
      <c r="F132" s="173"/>
    </row>
    <row r="133" spans="6:6" x14ac:dyDescent="0.2">
      <c r="F133" s="173"/>
    </row>
    <row r="134" spans="6:6" x14ac:dyDescent="0.2">
      <c r="F134" s="173"/>
    </row>
    <row r="135" spans="6:6" x14ac:dyDescent="0.2">
      <c r="F135" s="173"/>
    </row>
    <row r="136" spans="6:6" x14ac:dyDescent="0.2">
      <c r="F136" s="173"/>
    </row>
    <row r="137" spans="6:6" x14ac:dyDescent="0.2">
      <c r="F137" s="173"/>
    </row>
  </sheetData>
  <mergeCells count="71">
    <mergeCell ref="B6:F6"/>
    <mergeCell ref="A1:F1"/>
    <mergeCell ref="B2:F2"/>
    <mergeCell ref="B3:F3"/>
    <mergeCell ref="B4:F4"/>
    <mergeCell ref="B5:F5"/>
    <mergeCell ref="D18:F18"/>
    <mergeCell ref="B16:D16"/>
    <mergeCell ref="A17:F17"/>
    <mergeCell ref="A18:C18"/>
    <mergeCell ref="B7:F7"/>
    <mergeCell ref="B8:F8"/>
    <mergeCell ref="A9:F9"/>
    <mergeCell ref="A11:A15"/>
    <mergeCell ref="E11:E15"/>
    <mergeCell ref="F11:F15"/>
    <mergeCell ref="B19:F19"/>
    <mergeCell ref="B21:C21"/>
    <mergeCell ref="D21:F21"/>
    <mergeCell ref="B22:C22"/>
    <mergeCell ref="D22:F22"/>
    <mergeCell ref="A20:F20"/>
    <mergeCell ref="B23:C23"/>
    <mergeCell ref="D23:F23"/>
    <mergeCell ref="B24:C24"/>
    <mergeCell ref="D24:F24"/>
    <mergeCell ref="B25:C25"/>
    <mergeCell ref="D25:F25"/>
    <mergeCell ref="A47:F47"/>
    <mergeCell ref="B26:C26"/>
    <mergeCell ref="D26:F26"/>
    <mergeCell ref="A38:F38"/>
    <mergeCell ref="A27:F27"/>
    <mergeCell ref="B28:F28"/>
    <mergeCell ref="A29:F29"/>
    <mergeCell ref="A30:F30"/>
    <mergeCell ref="A31:F31"/>
    <mergeCell ref="A32:F32"/>
    <mergeCell ref="A33:F33"/>
    <mergeCell ref="E56:F56"/>
    <mergeCell ref="A49:F49"/>
    <mergeCell ref="A51:F51"/>
    <mergeCell ref="A34:F34"/>
    <mergeCell ref="A35:F35"/>
    <mergeCell ref="A36:F36"/>
    <mergeCell ref="A37:F37"/>
    <mergeCell ref="A50:F50"/>
    <mergeCell ref="A39:F39"/>
    <mergeCell ref="A40:F40"/>
    <mergeCell ref="A41:F41"/>
    <mergeCell ref="A42:F42"/>
    <mergeCell ref="A43:F43"/>
    <mergeCell ref="A44:F44"/>
    <mergeCell ref="A45:F45"/>
    <mergeCell ref="A46:F46"/>
    <mergeCell ref="A57:F57"/>
    <mergeCell ref="A48:F48"/>
    <mergeCell ref="A65:F65"/>
    <mergeCell ref="A58:F58"/>
    <mergeCell ref="A59:F59"/>
    <mergeCell ref="A61:F61"/>
    <mergeCell ref="A62:F62"/>
    <mergeCell ref="A63:F63"/>
    <mergeCell ref="A64:F64"/>
    <mergeCell ref="A60:F60"/>
    <mergeCell ref="A52:D52"/>
    <mergeCell ref="E52:F52"/>
    <mergeCell ref="A53:D53"/>
    <mergeCell ref="A54:D54"/>
    <mergeCell ref="A55:D55"/>
    <mergeCell ref="A56:D56"/>
  </mergeCells>
  <pageMargins left="0.7" right="0.7" top="0.75" bottom="0.75" header="0.3" footer="0.3"/>
  <pageSetup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2:F13"/>
  <sheetViews>
    <sheetView workbookViewId="0">
      <selection activeCell="F19" sqref="F19"/>
    </sheetView>
  </sheetViews>
  <sheetFormatPr baseColWidth="10" defaultColWidth="11.5" defaultRowHeight="13" x14ac:dyDescent="0.15"/>
  <cols>
    <col min="1" max="1" width="35.33203125" style="399" customWidth="1"/>
    <col min="2" max="2" width="22.83203125" style="398" customWidth="1"/>
    <col min="3" max="3" width="17.1640625" style="398" customWidth="1"/>
    <col min="4" max="4" width="11.1640625" style="398" customWidth="1"/>
    <col min="5" max="5" width="15.5" style="398" customWidth="1"/>
    <col min="6" max="6" width="15.33203125" style="398" customWidth="1"/>
    <col min="7" max="7" width="12.33203125" style="398" bestFit="1" customWidth="1"/>
    <col min="8" max="16384" width="11.5" style="398"/>
  </cols>
  <sheetData>
    <row r="2" spans="1:6" ht="25.5" customHeight="1" x14ac:dyDescent="0.15">
      <c r="A2" s="1868" t="s">
        <v>1998</v>
      </c>
      <c r="B2" s="1868"/>
      <c r="C2" s="1868"/>
      <c r="D2" s="1868"/>
      <c r="E2" s="1868"/>
      <c r="F2" s="1868"/>
    </row>
    <row r="3" spans="1:6" x14ac:dyDescent="0.15">
      <c r="A3" s="1868" t="s">
        <v>463</v>
      </c>
      <c r="B3" s="1868"/>
      <c r="C3" s="1868"/>
      <c r="D3" s="1868"/>
      <c r="E3" s="1868"/>
      <c r="F3" s="1868"/>
    </row>
    <row r="4" spans="1:6" x14ac:dyDescent="0.15">
      <c r="A4" s="1868" t="s">
        <v>2005</v>
      </c>
      <c r="B4" s="1868"/>
      <c r="C4" s="1868"/>
      <c r="D4" s="1868"/>
      <c r="E4" s="1868"/>
      <c r="F4" s="1868"/>
    </row>
    <row r="5" spans="1:6" x14ac:dyDescent="0.15">
      <c r="A5" s="1868" t="s">
        <v>1999</v>
      </c>
      <c r="B5" s="1868"/>
      <c r="C5" s="1868"/>
      <c r="D5" s="1868"/>
      <c r="E5" s="1868"/>
      <c r="F5" s="1868"/>
    </row>
    <row r="8" spans="1:6" ht="14" x14ac:dyDescent="0.15">
      <c r="A8" s="399" t="s">
        <v>2004</v>
      </c>
    </row>
    <row r="9" spans="1:6" ht="14" x14ac:dyDescent="0.15">
      <c r="A9" s="400" t="s">
        <v>3</v>
      </c>
      <c r="B9" s="401" t="s">
        <v>12</v>
      </c>
      <c r="C9" s="401" t="s">
        <v>112</v>
      </c>
      <c r="D9" s="401"/>
      <c r="E9" s="401" t="s">
        <v>73</v>
      </c>
      <c r="F9" s="401" t="s">
        <v>2000</v>
      </c>
    </row>
    <row r="10" spans="1:6" ht="14" x14ac:dyDescent="0.15">
      <c r="A10" s="400" t="s">
        <v>2001</v>
      </c>
      <c r="B10" s="401">
        <f>+'VDG FUNCIONARIOS'!C11</f>
        <v>9300000000</v>
      </c>
      <c r="C10" s="402">
        <f>+'VDG FUNCIONARIOS'!F16</f>
        <v>40818082.191780828</v>
      </c>
      <c r="D10" s="401"/>
      <c r="E10" s="401">
        <f>+D10+C10</f>
        <v>40818082.191780828</v>
      </c>
      <c r="F10" s="403">
        <v>0.2</v>
      </c>
    </row>
    <row r="11" spans="1:6" ht="14" x14ac:dyDescent="0.15">
      <c r="A11" s="400" t="s">
        <v>2002</v>
      </c>
      <c r="B11" s="401" t="str">
        <f>+'VDG OBREROS'!C11</f>
        <v>$882,000,000 
($18,000,000 c/u)</v>
      </c>
      <c r="C11" s="401">
        <f>+'VDG OBREROS'!F16</f>
        <v>6021764.3835616438</v>
      </c>
      <c r="D11" s="401"/>
      <c r="E11" s="401">
        <f>+D11+C11</f>
        <v>6021764.3835616438</v>
      </c>
      <c r="F11" s="403">
        <v>0.2</v>
      </c>
    </row>
    <row r="12" spans="1:6" ht="14" x14ac:dyDescent="0.15">
      <c r="A12" s="400" t="s">
        <v>2003</v>
      </c>
      <c r="B12" s="401" t="str">
        <f>+'[8]ACCIDENTES PERS.'!$D$11</f>
        <v>$882,000,000 ($18,000,000 c/u)</v>
      </c>
      <c r="C12" s="401">
        <f>+'AP OBREROS'!F16</f>
        <v>7056000</v>
      </c>
      <c r="D12" s="401"/>
      <c r="E12" s="401">
        <f>+D12+C12</f>
        <v>7056000</v>
      </c>
      <c r="F12" s="403">
        <v>0.15</v>
      </c>
    </row>
    <row r="13" spans="1:6" ht="14" x14ac:dyDescent="0.15">
      <c r="A13" s="400" t="s">
        <v>73</v>
      </c>
      <c r="B13" s="401"/>
      <c r="C13" s="401">
        <f>SUM(C10:C12)</f>
        <v>53895846.575342469</v>
      </c>
      <c r="D13" s="401">
        <f>SUM(D10:D12)</f>
        <v>0</v>
      </c>
      <c r="E13" s="401">
        <f>SUM(E10:E12)</f>
        <v>53895846.575342469</v>
      </c>
      <c r="F13" s="401"/>
    </row>
  </sheetData>
  <mergeCells count="4">
    <mergeCell ref="A2:F2"/>
    <mergeCell ref="A3:F3"/>
    <mergeCell ref="A4:F4"/>
    <mergeCell ref="A5:F5"/>
  </mergeCells>
  <pageMargins left="0.7" right="0.7" top="0.75" bottom="0.75" header="0.3" footer="0.3"/>
  <pageSetup orientation="portrait" r:id="rId1"/>
  <headerFooter>
    <oddFooter>&amp;C&amp;"arial unicode ms western,Regular"&amp;6 Liberty Seguros - Documento con información Interna</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2060"/>
  </sheetPr>
  <dimension ref="A1:K55"/>
  <sheetViews>
    <sheetView zoomScale="80" zoomScaleNormal="80" workbookViewId="0">
      <selection activeCell="I19" sqref="I19"/>
    </sheetView>
  </sheetViews>
  <sheetFormatPr baseColWidth="10" defaultColWidth="11.5" defaultRowHeight="13" x14ac:dyDescent="0.15"/>
  <cols>
    <col min="1" max="1" width="40.1640625" style="481" customWidth="1"/>
    <col min="2" max="2" width="22.33203125" style="481" customWidth="1"/>
    <col min="3" max="3" width="19.83203125" style="481" customWidth="1"/>
    <col min="4" max="4" width="19" style="481" customWidth="1"/>
    <col min="5" max="5" width="11.5" style="481"/>
    <col min="6" max="6" width="15.1640625" style="481" bestFit="1" customWidth="1"/>
    <col min="7" max="7" width="13.83203125" style="722" bestFit="1" customWidth="1"/>
    <col min="8" max="8" width="13.83203125" style="481" bestFit="1" customWidth="1"/>
    <col min="9" max="10" width="11.5" style="481"/>
    <col min="11" max="11" width="12.33203125" style="481" bestFit="1" customWidth="1"/>
    <col min="12" max="16384" width="11.5" style="481"/>
  </cols>
  <sheetData>
    <row r="1" spans="1:6" ht="14" thickBot="1" x14ac:dyDescent="0.2"/>
    <row r="2" spans="1:6" x14ac:dyDescent="0.15">
      <c r="A2" s="495"/>
      <c r="B2" s="496"/>
      <c r="C2" s="496"/>
      <c r="D2" s="497"/>
    </row>
    <row r="3" spans="1:6" ht="16" x14ac:dyDescent="0.2">
      <c r="A3" s="1870" t="s">
        <v>2124</v>
      </c>
      <c r="B3" s="1871"/>
      <c r="C3" s="1871"/>
      <c r="D3" s="1872"/>
    </row>
    <row r="4" spans="1:6" ht="30" customHeight="1" x14ac:dyDescent="0.15">
      <c r="A4" s="1873" t="s">
        <v>2115</v>
      </c>
      <c r="B4" s="1874"/>
      <c r="C4" s="1874"/>
      <c r="D4" s="1875"/>
    </row>
    <row r="5" spans="1:6" ht="30" customHeight="1" x14ac:dyDescent="0.15">
      <c r="A5" s="723"/>
      <c r="B5" s="724"/>
      <c r="C5" s="724"/>
      <c r="D5" s="725"/>
    </row>
    <row r="6" spans="1:6" ht="30" customHeight="1" x14ac:dyDescent="0.15">
      <c r="A6" s="723"/>
      <c r="B6" s="724"/>
      <c r="C6" s="724"/>
      <c r="D6" s="725"/>
    </row>
    <row r="7" spans="1:6" x14ac:dyDescent="0.15">
      <c r="A7" s="1666"/>
      <c r="B7" s="1876"/>
      <c r="C7" s="1876"/>
      <c r="D7" s="1877"/>
    </row>
    <row r="8" spans="1:6" x14ac:dyDescent="0.15">
      <c r="A8" s="1878" t="s">
        <v>2125</v>
      </c>
      <c r="B8" s="1879"/>
      <c r="C8" s="1879"/>
      <c r="D8" s="1880"/>
    </row>
    <row r="9" spans="1:6" ht="17" x14ac:dyDescent="0.15">
      <c r="A9" s="498" t="s">
        <v>2116</v>
      </c>
      <c r="B9" s="482" t="s">
        <v>78</v>
      </c>
      <c r="C9" s="482" t="s">
        <v>75</v>
      </c>
      <c r="D9" s="499" t="s">
        <v>76</v>
      </c>
    </row>
    <row r="10" spans="1:6" ht="16" x14ac:dyDescent="0.15">
      <c r="A10" s="1881"/>
      <c r="B10" s="1882"/>
      <c r="C10" s="1882"/>
      <c r="D10" s="1883"/>
    </row>
    <row r="11" spans="1:6" ht="16" x14ac:dyDescent="0.15">
      <c r="A11" s="498"/>
      <c r="B11" s="482"/>
      <c r="C11" s="482"/>
      <c r="D11" s="499"/>
    </row>
    <row r="12" spans="1:6" ht="17" x14ac:dyDescent="0.15">
      <c r="A12" s="498" t="s">
        <v>2117</v>
      </c>
      <c r="B12" s="483"/>
      <c r="C12" s="483"/>
      <c r="D12" s="500"/>
    </row>
    <row r="13" spans="1:6" ht="17" x14ac:dyDescent="0.15">
      <c r="A13" s="501" t="s">
        <v>2118</v>
      </c>
      <c r="B13" s="789"/>
      <c r="C13" s="484"/>
      <c r="D13" s="502"/>
      <c r="F13" s="790"/>
    </row>
    <row r="14" spans="1:6" ht="17" x14ac:dyDescent="0.15">
      <c r="A14" s="503" t="s">
        <v>2119</v>
      </c>
      <c r="B14" s="789"/>
      <c r="C14" s="484"/>
      <c r="D14" s="502"/>
      <c r="F14" s="790"/>
    </row>
    <row r="15" spans="1:6" ht="17" x14ac:dyDescent="0.15">
      <c r="A15" s="503" t="s">
        <v>2120</v>
      </c>
      <c r="B15" s="789"/>
      <c r="C15" s="484"/>
      <c r="D15" s="502"/>
      <c r="F15" s="790"/>
    </row>
    <row r="16" spans="1:6" ht="17" x14ac:dyDescent="0.15">
      <c r="A16" s="503" t="s">
        <v>2121</v>
      </c>
      <c r="B16" s="789"/>
      <c r="C16" s="484"/>
      <c r="D16" s="502"/>
      <c r="F16" s="790"/>
    </row>
    <row r="17" spans="1:9" ht="17" x14ac:dyDescent="0.15">
      <c r="A17" s="503" t="s">
        <v>2122</v>
      </c>
      <c r="B17" s="789"/>
      <c r="C17" s="484"/>
      <c r="D17" s="502"/>
      <c r="F17" s="790"/>
    </row>
    <row r="18" spans="1:9" ht="17" x14ac:dyDescent="0.15">
      <c r="A18" s="503" t="s">
        <v>104</v>
      </c>
      <c r="B18" s="789"/>
      <c r="C18" s="484"/>
      <c r="D18" s="502"/>
      <c r="F18" s="790"/>
    </row>
    <row r="19" spans="1:9" ht="16" x14ac:dyDescent="0.15">
      <c r="A19" s="503"/>
      <c r="B19" s="484"/>
      <c r="C19" s="484"/>
      <c r="D19" s="502"/>
    </row>
    <row r="20" spans="1:9" ht="16" x14ac:dyDescent="0.15">
      <c r="A20" s="504"/>
      <c r="B20" s="485"/>
      <c r="C20" s="485"/>
      <c r="D20" s="505"/>
    </row>
    <row r="21" spans="1:9" ht="17" x14ac:dyDescent="0.15">
      <c r="A21" s="506" t="s">
        <v>2123</v>
      </c>
      <c r="B21" s="493">
        <f>SUM(B13:B20)</f>
        <v>0</v>
      </c>
      <c r="C21" s="494">
        <f>SUM(C13:C20)</f>
        <v>0</v>
      </c>
      <c r="D21" s="507">
        <f>SUM(D13:D20)</f>
        <v>0</v>
      </c>
      <c r="G21" s="727"/>
    </row>
    <row r="22" spans="1:9" ht="17" thickBot="1" x14ac:dyDescent="0.2">
      <c r="A22" s="508"/>
      <c r="B22" s="509"/>
      <c r="C22" s="510"/>
      <c r="D22" s="726"/>
      <c r="G22" s="727"/>
    </row>
    <row r="23" spans="1:9" x14ac:dyDescent="0.15">
      <c r="A23" s="487"/>
      <c r="B23" s="487"/>
      <c r="C23" s="488"/>
      <c r="D23" s="488"/>
      <c r="G23" s="727"/>
    </row>
    <row r="24" spans="1:9" x14ac:dyDescent="0.15">
      <c r="A24" s="1869"/>
      <c r="B24" s="1869"/>
      <c r="C24" s="1869"/>
      <c r="D24" s="1869"/>
      <c r="G24" s="727"/>
    </row>
    <row r="25" spans="1:9" x14ac:dyDescent="0.15">
      <c r="A25" s="487"/>
      <c r="B25" s="487"/>
      <c r="C25" s="488"/>
      <c r="D25" s="489"/>
      <c r="G25" s="727"/>
    </row>
    <row r="26" spans="1:9" x14ac:dyDescent="0.15">
      <c r="A26" s="487"/>
      <c r="B26" s="487"/>
      <c r="C26" s="488"/>
      <c r="D26" s="488"/>
      <c r="G26" s="727"/>
    </row>
    <row r="27" spans="1:9" x14ac:dyDescent="0.15">
      <c r="A27" s="1869"/>
      <c r="B27" s="1869"/>
      <c r="C27" s="1869"/>
      <c r="D27" s="1869"/>
      <c r="G27" s="728"/>
      <c r="H27" s="486"/>
      <c r="I27" s="486"/>
    </row>
    <row r="28" spans="1:9" x14ac:dyDescent="0.15">
      <c r="A28" s="1869"/>
      <c r="B28" s="1869"/>
      <c r="C28" s="1869"/>
      <c r="D28" s="1869"/>
      <c r="H28" s="486"/>
      <c r="I28" s="486"/>
    </row>
    <row r="29" spans="1:9" x14ac:dyDescent="0.15">
      <c r="A29" s="487"/>
      <c r="B29" s="487"/>
      <c r="C29" s="488"/>
      <c r="D29" s="488"/>
      <c r="F29" s="491"/>
      <c r="G29" s="727"/>
      <c r="H29" s="486"/>
      <c r="I29" s="486"/>
    </row>
    <row r="30" spans="1:9" x14ac:dyDescent="0.15">
      <c r="A30" s="487"/>
      <c r="B30" s="487"/>
      <c r="C30" s="488"/>
      <c r="D30" s="488"/>
    </row>
    <row r="31" spans="1:9" x14ac:dyDescent="0.15">
      <c r="A31" s="487"/>
      <c r="B31" s="487"/>
      <c r="C31" s="488"/>
      <c r="D31" s="488"/>
    </row>
    <row r="32" spans="1:9" x14ac:dyDescent="0.15">
      <c r="A32" s="487"/>
      <c r="B32" s="487"/>
      <c r="C32" s="488"/>
      <c r="D32" s="488"/>
    </row>
    <row r="33" spans="1:11" x14ac:dyDescent="0.15">
      <c r="A33" s="487"/>
      <c r="B33" s="487"/>
      <c r="C33" s="488"/>
      <c r="D33" s="488"/>
    </row>
    <row r="34" spans="1:11" x14ac:dyDescent="0.15">
      <c r="A34" s="487"/>
      <c r="B34" s="487"/>
      <c r="C34" s="488"/>
      <c r="D34" s="488"/>
      <c r="G34" s="729"/>
      <c r="H34" s="491"/>
      <c r="J34" s="491"/>
      <c r="K34" s="491"/>
    </row>
    <row r="35" spans="1:11" x14ac:dyDescent="0.15">
      <c r="A35" s="487"/>
      <c r="B35" s="487"/>
      <c r="C35" s="488"/>
      <c r="D35" s="488"/>
      <c r="F35" s="491"/>
      <c r="G35" s="727"/>
      <c r="J35" s="486"/>
      <c r="K35" s="486"/>
    </row>
    <row r="36" spans="1:11" x14ac:dyDescent="0.15">
      <c r="A36" s="487"/>
      <c r="B36" s="487"/>
      <c r="C36" s="488"/>
      <c r="D36" s="488"/>
      <c r="F36" s="491"/>
      <c r="G36" s="727"/>
      <c r="J36" s="486"/>
      <c r="K36" s="486"/>
    </row>
    <row r="37" spans="1:11" x14ac:dyDescent="0.15">
      <c r="A37" s="487"/>
      <c r="B37" s="487"/>
      <c r="C37" s="488"/>
      <c r="D37" s="488"/>
      <c r="F37" s="491"/>
      <c r="G37" s="727"/>
      <c r="J37" s="486"/>
      <c r="K37" s="486"/>
    </row>
    <row r="38" spans="1:11" x14ac:dyDescent="0.15">
      <c r="A38" s="487"/>
      <c r="B38" s="487"/>
      <c r="C38" s="488"/>
      <c r="D38" s="488"/>
      <c r="F38" s="491"/>
      <c r="G38" s="727"/>
      <c r="J38" s="486"/>
      <c r="K38" s="486"/>
    </row>
    <row r="39" spans="1:11" x14ac:dyDescent="0.15">
      <c r="A39" s="487"/>
      <c r="B39" s="487"/>
      <c r="C39" s="488"/>
      <c r="D39" s="488"/>
      <c r="F39" s="491"/>
      <c r="G39" s="727"/>
      <c r="J39" s="486"/>
      <c r="K39" s="486"/>
    </row>
    <row r="40" spans="1:11" x14ac:dyDescent="0.15">
      <c r="A40" s="487"/>
      <c r="B40" s="487"/>
      <c r="F40" s="491"/>
      <c r="G40" s="727"/>
      <c r="J40" s="486"/>
      <c r="K40" s="492"/>
    </row>
    <row r="41" spans="1:11" x14ac:dyDescent="0.15">
      <c r="A41" s="487"/>
      <c r="B41" s="487"/>
      <c r="G41" s="727"/>
      <c r="J41" s="486"/>
      <c r="K41" s="486"/>
    </row>
    <row r="42" spans="1:11" x14ac:dyDescent="0.15">
      <c r="A42" s="487"/>
      <c r="B42" s="487"/>
      <c r="G42" s="727"/>
      <c r="J42" s="486"/>
      <c r="K42" s="486"/>
    </row>
    <row r="43" spans="1:11" x14ac:dyDescent="0.15">
      <c r="A43" s="487"/>
      <c r="B43" s="487"/>
      <c r="G43" s="728"/>
      <c r="H43" s="486"/>
      <c r="I43" s="486"/>
      <c r="J43" s="490"/>
      <c r="K43" s="490"/>
    </row>
    <row r="44" spans="1:11" x14ac:dyDescent="0.15">
      <c r="A44" s="487"/>
      <c r="B44" s="487"/>
      <c r="H44" s="486"/>
      <c r="I44" s="486"/>
    </row>
    <row r="45" spans="1:11" x14ac:dyDescent="0.15">
      <c r="A45" s="487"/>
      <c r="B45" s="487"/>
      <c r="F45" s="491"/>
      <c r="G45" s="727"/>
      <c r="H45" s="486"/>
      <c r="I45" s="486"/>
    </row>
    <row r="46" spans="1:11" x14ac:dyDescent="0.15">
      <c r="A46" s="487"/>
      <c r="B46" s="487"/>
    </row>
    <row r="47" spans="1:11" x14ac:dyDescent="0.15">
      <c r="A47" s="487"/>
      <c r="B47" s="487"/>
    </row>
    <row r="48" spans="1:11" x14ac:dyDescent="0.15">
      <c r="A48" s="487"/>
      <c r="B48" s="487"/>
    </row>
    <row r="49" spans="1:11" x14ac:dyDescent="0.15">
      <c r="A49" s="487"/>
      <c r="B49" s="487"/>
    </row>
    <row r="50" spans="1:11" x14ac:dyDescent="0.15">
      <c r="A50" s="487"/>
      <c r="B50" s="487"/>
      <c r="K50" s="490"/>
    </row>
    <row r="55" spans="1:11" x14ac:dyDescent="0.15">
      <c r="K55" s="490"/>
    </row>
  </sheetData>
  <mergeCells count="8">
    <mergeCell ref="A28:D28"/>
    <mergeCell ref="A3:D3"/>
    <mergeCell ref="A4:D4"/>
    <mergeCell ref="A7:D7"/>
    <mergeCell ref="A8:D8"/>
    <mergeCell ref="A24:D24"/>
    <mergeCell ref="A27:D27"/>
    <mergeCell ref="A10:D10"/>
  </mergeCells>
  <printOptions horizontalCentered="1" verticalCentered="1"/>
  <pageMargins left="0.70866141732283472" right="0.70866141732283472" top="0.74803149606299213" bottom="0.74803149606299213" header="0.31496062992125984" footer="0.31496062992125984"/>
  <pageSetup scale="75"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26</vt:i4>
      </vt:variant>
      <vt:variant>
        <vt:lpstr>Rangos con nombre</vt:lpstr>
      </vt:variant>
      <vt:variant>
        <vt:i4>27</vt:i4>
      </vt:variant>
    </vt:vector>
  </HeadingPairs>
  <TitlesOfParts>
    <vt:vector size="53" baseType="lpstr">
      <vt:lpstr>DMC</vt:lpstr>
      <vt:lpstr>VEHICULO INMOVILIZADOS</vt:lpstr>
      <vt:lpstr>MANEJO </vt:lpstr>
      <vt:lpstr>RCE </vt:lpstr>
      <vt:lpstr>AUTOS </vt:lpstr>
      <vt:lpstr>RELACION AUTOS</vt:lpstr>
      <vt:lpstr>RELACION SOAT</vt:lpstr>
      <vt:lpstr>FORMA DE PAGO</vt:lpstr>
      <vt:lpstr>INFIDELIDAD Y RIESGOS FINANCI</vt:lpstr>
      <vt:lpstr>GRUPO VIDA FUNCIONARIOS</vt:lpstr>
      <vt:lpstr>REL ASEG  (2)</vt:lpstr>
      <vt:lpstr>GRUPO VIDA OBREROS</vt:lpstr>
      <vt:lpstr>REL ASEG </vt:lpstr>
      <vt:lpstr>ACCIDENTES PERS.</vt:lpstr>
      <vt:lpstr>AP ESCOLARES </vt:lpstr>
      <vt:lpstr>RC SERVIDORES</vt:lpstr>
      <vt:lpstr>TRANSPORTE DE VALORES</vt:lpstr>
      <vt:lpstr>AUTOMOVILES</vt:lpstr>
      <vt:lpstr>RELACION DE AUTOS</vt:lpstr>
      <vt:lpstr>Hoja1</vt:lpstr>
      <vt:lpstr>SERVIDORES PUBLICOS</vt:lpstr>
      <vt:lpstr>AP OBREROS</vt:lpstr>
      <vt:lpstr>VDG OBREROS</vt:lpstr>
      <vt:lpstr>VDG FUNCIONARIOS</vt:lpstr>
      <vt:lpstr>RESUMEN VIDA</vt:lpstr>
      <vt:lpstr>PROPUESTA ECONOMICA</vt:lpstr>
      <vt:lpstr>'ACCIDENTES PERS.'!Área_de_impresión</vt:lpstr>
      <vt:lpstr>'AP ESCOLARES '!Área_de_impresión</vt:lpstr>
      <vt:lpstr>AUTOMOVILES!Área_de_impresión</vt:lpstr>
      <vt:lpstr>'AUTOS '!Área_de_impresión</vt:lpstr>
      <vt:lpstr>DMC!Área_de_impresión</vt:lpstr>
      <vt:lpstr>'GRUPO VIDA FUNCIONARIOS'!Área_de_impresión</vt:lpstr>
      <vt:lpstr>'GRUPO VIDA OBREROS'!Área_de_impresión</vt:lpstr>
      <vt:lpstr>'INFIDELIDAD Y RIESGOS FINANCI'!Área_de_impresión</vt:lpstr>
      <vt:lpstr>'MANEJO '!Área_de_impresión</vt:lpstr>
      <vt:lpstr>'PROPUESTA ECONOMICA'!Área_de_impresión</vt:lpstr>
      <vt:lpstr>'RC SERVIDORES'!Área_de_impresión</vt:lpstr>
      <vt:lpstr>'RCE '!Área_de_impresión</vt:lpstr>
      <vt:lpstr>'REL ASEG  (2)'!Área_de_impresión</vt:lpstr>
      <vt:lpstr>'RELACION DE AUTOS'!Área_de_impresión</vt:lpstr>
      <vt:lpstr>'TRANSPORTE DE VALORES'!Área_de_impresión</vt:lpstr>
      <vt:lpstr>'GRUPO VIDA FUNCIONARIOS'!OLE_LINK1</vt:lpstr>
      <vt:lpstr>'GRUPO VIDA OBREROS'!OLE_LINK1</vt:lpstr>
      <vt:lpstr>'ACCIDENTES PERS.'!Títulos_a_imprimir</vt:lpstr>
      <vt:lpstr>'AP ESCOLARES '!Títulos_a_imprimir</vt:lpstr>
      <vt:lpstr>'AUTOS '!Títulos_a_imprimir</vt:lpstr>
      <vt:lpstr>DMC!Títulos_a_imprimir</vt:lpstr>
      <vt:lpstr>'GRUPO VIDA FUNCIONARIOS'!Títulos_a_imprimir</vt:lpstr>
      <vt:lpstr>'GRUPO VIDA OBREROS'!Títulos_a_imprimir</vt:lpstr>
      <vt:lpstr>'INFIDELIDAD Y RIESGOS FINANCI'!Títulos_a_imprimir</vt:lpstr>
      <vt:lpstr>'MANEJO '!Títulos_a_imprimir</vt:lpstr>
      <vt:lpstr>'RCE '!Títulos_a_imprimir</vt:lpstr>
      <vt:lpstr>'VEHICULO INMOVILIZADOS'!Títulos_a_imprimir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Pizarro Sarria</dc:creator>
  <cp:keywords>Anexos</cp:keywords>
  <cp:lastModifiedBy>Microsoft Office User</cp:lastModifiedBy>
  <cp:revision>1</cp:revision>
  <cp:lastPrinted>2026-06-26T13:42:12Z</cp:lastPrinted>
  <dcterms:created xsi:type="dcterms:W3CDTF">2000-09-27T16:57:32Z</dcterms:created>
  <dcterms:modified xsi:type="dcterms:W3CDTF">2026-07-29T15:47:39Z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e82d013a-47b6-44b7-8ef6-23bd131c38be</vt:lpwstr>
  </property>
  <property fmtid="{D5CDD505-2E9C-101B-9397-08002B2CF9AE}" pid="3" name="LIBERTYCOLOMBIA">
    <vt:lpwstr>Liberty Seguros Informacion Interna</vt:lpwstr>
  </property>
  <property fmtid="{D5CDD505-2E9C-101B-9397-08002B2CF9AE}" pid="4" name="LIBERTY">
    <vt:lpwstr>interna</vt:lpwstr>
  </property>
</Properties>
</file>