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ndra.angel\OneDrive - Contraloria General de Medellin\.DRFF\2026\2. Precontractual_Insumos_Mmto_17062026\1. Estudio_Mercado_19062026\"/>
    </mc:Choice>
  </mc:AlternateContent>
  <bookViews>
    <workbookView xWindow="0" yWindow="0" windowWidth="28800" windowHeight="11715" activeTab="1"/>
  </bookViews>
  <sheets>
    <sheet name="Insumos Mantenimiento_1" sheetId="1" r:id="rId1"/>
    <sheet name="Insumos herramientas equipos_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1" l="1"/>
  <c r="G28" i="2" l="1"/>
  <c r="G31" i="1"/>
  <c r="F6" i="1"/>
  <c r="G6" i="1" s="1"/>
  <c r="F16" i="1"/>
  <c r="G16" i="1"/>
  <c r="F24" i="1" l="1"/>
  <c r="G24" i="1" s="1"/>
  <c r="F4" i="2" l="1"/>
  <c r="F5" i="2" l="1"/>
  <c r="G5" i="2" s="1"/>
  <c r="F6" i="2"/>
  <c r="G6" i="2" s="1"/>
  <c r="F7" i="2"/>
  <c r="G7" i="2" s="1"/>
  <c r="F8" i="2"/>
  <c r="G8" i="2" s="1"/>
  <c r="F9" i="2"/>
  <c r="G9" i="2" s="1"/>
  <c r="F10" i="2"/>
  <c r="G10" i="2"/>
  <c r="F11" i="2"/>
  <c r="G11" i="2" s="1"/>
  <c r="F12" i="2"/>
  <c r="G12" i="2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/>
  <c r="F23" i="2"/>
  <c r="G23" i="2" s="1"/>
  <c r="F24" i="2"/>
  <c r="G24" i="2" s="1"/>
  <c r="F25" i="2"/>
  <c r="G25" i="2" s="1"/>
  <c r="F26" i="2"/>
  <c r="G26" i="2" s="1"/>
  <c r="F27" i="2"/>
  <c r="G27" i="2" s="1"/>
  <c r="F28" i="2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22" i="1"/>
  <c r="G22" i="1" s="1"/>
  <c r="F5" i="1"/>
  <c r="G5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7" i="1"/>
  <c r="G17" i="1" s="1"/>
  <c r="F18" i="1"/>
  <c r="G18" i="1" s="1"/>
  <c r="F19" i="1"/>
  <c r="G19" i="1" s="1"/>
  <c r="F20" i="1"/>
  <c r="G20" i="1" s="1"/>
  <c r="F21" i="1"/>
  <c r="G21" i="1" s="1"/>
  <c r="F23" i="1"/>
  <c r="G23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G4" i="2" l="1"/>
  <c r="F4" i="1"/>
  <c r="G4" i="1" s="1"/>
  <c r="G49" i="2" l="1"/>
</calcChain>
</file>

<file path=xl/sharedStrings.xml><?xml version="1.0" encoding="utf-8"?>
<sst xmlns="http://schemas.openxmlformats.org/spreadsheetml/2006/main" count="235" uniqueCount="156">
  <si>
    <r>
      <rPr>
        <sz val="24"/>
        <color theme="1"/>
        <rFont val="Arial"/>
        <family val="2"/>
      </rPr>
      <t xml:space="preserve">ANEXO 1
</t>
    </r>
    <r>
      <rPr>
        <sz val="12"/>
        <color theme="1"/>
        <rFont val="Arial"/>
        <family val="2"/>
      </rPr>
      <t>(RUBRO 212020100300)</t>
    </r>
  </si>
  <si>
    <t>ITEM</t>
  </si>
  <si>
    <t>DESCRIPCIÓN</t>
  </si>
  <si>
    <t>PRESENTACIÓN</t>
  </si>
  <si>
    <t>CANTIDAD</t>
  </si>
  <si>
    <t>VALOR UNITARIO</t>
  </si>
  <si>
    <t>IVA</t>
  </si>
  <si>
    <t>VALOR TOTAL
 (INCLUIDO IVA)</t>
  </si>
  <si>
    <t>Aguastop para árbol de salida de oreja (Flapper Advance con sello de lengüeta corriente)</t>
  </si>
  <si>
    <t>unidad</t>
  </si>
  <si>
    <t>Correas plásticas - paquete de 100 unidades de 4,8mm x 19cm, transparentes.</t>
  </si>
  <si>
    <t>paquete</t>
  </si>
  <si>
    <t xml:space="preserve">Costal de fibra medida de 60cms de ancho de 80 a 100cms de largo. </t>
  </si>
  <si>
    <t>Cartucho polipropileno filtro Hydroclean para 1ra etapa. Repuesto para Kit de filtros multifiltración para las tres (3) etapas debajo mesón. Tipo Ref. 797465551.</t>
  </si>
  <si>
    <t>Cartucho filtro UDF Plus para 2da etapa. Repuesto para Kit de filtros multifiltración para las tres (3) etapas debajo mesón. Tipo Ref. 797475551.</t>
  </si>
  <si>
    <t>Cartucho filtro CTO para 3ra etapa. Repuesto para Kit de filtros multifiltración para las tres (3) etapas debajo mesón. Tipo Ref. 797465551.</t>
  </si>
  <si>
    <t xml:space="preserve">unidad  </t>
  </si>
  <si>
    <t xml:space="preserve">Chazo corrugado de varios tamaños </t>
  </si>
  <si>
    <t>Cinta doble Faz de 18 milímetros tipo industrial</t>
  </si>
  <si>
    <t>Cinta Aislante Negra 19 Mm X 18 Mts Cumple Norma Técnica Retie Temperatura Maxima105°C- Hasta 600V</t>
  </si>
  <si>
    <t>Válvula de llenado 200A para sanitario (entrada)</t>
  </si>
  <si>
    <t>Válvula de descarga dual Modelo P-b6023 (salida)</t>
  </si>
  <si>
    <t>VALOR TOTAL</t>
  </si>
  <si>
    <t>Alambre rígido #12 color blanco</t>
  </si>
  <si>
    <t>metro</t>
  </si>
  <si>
    <t>Alambre rígido #12 color negro</t>
  </si>
  <si>
    <t>Alambre rígido #12 color verde</t>
  </si>
  <si>
    <t>Alambre duplex # 12 blanco</t>
  </si>
  <si>
    <t>Alambre duplex # 14 blanco</t>
  </si>
  <si>
    <t>Brocha 2"</t>
  </si>
  <si>
    <t>Brocha 3"</t>
  </si>
  <si>
    <t>Conector Autodesforre Amarillo Calibre # 12 para Empalme</t>
  </si>
  <si>
    <t xml:space="preserve">Jacks para RJ45 azules </t>
  </si>
  <si>
    <t>Jacks para RJ45 rojos</t>
  </si>
  <si>
    <t>Microswiches para microondas</t>
  </si>
  <si>
    <t>Swiches tres calores para greca (Interructor 3 calores sin perilla)</t>
  </si>
  <si>
    <t>Swiches sencillos (Interructor electrico sencillo conmutable 3 vias 127VAC - 10A, color blanco, con 2 tornillos y tapa. Dimensiones: 116.6*72.4*33.1±2mm, material del faceplate plástico de policarbonato PC, material de la base: plástico de policarbonato PP. Certificado RETIE.)</t>
  </si>
  <si>
    <t>Driver led Referencia: DR001 48W IES2308 entrada Voltaje: AC100-240V 50/60Hz Voltaje de Salida: DC72-96V TC: 75℃ Corriente: 600mA±5% TA:50℃ (MAX)</t>
  </si>
  <si>
    <t>Bisel madia luna en aluminio para canalización de cables, con una longitud de 3 metros por unidad.</t>
  </si>
  <si>
    <t xml:space="preserve"> Broca para metal 5/16" </t>
  </si>
  <si>
    <t xml:space="preserve"> Broca para metal 9/64" </t>
  </si>
  <si>
    <t xml:space="preserve"> Broca para metal 11/64" </t>
  </si>
  <si>
    <t>Fluxometro (sistemas de descarga manual para sanitario)</t>
  </si>
  <si>
    <t>Fluxometro (sistemas de descarga manual para orinal)</t>
  </si>
  <si>
    <t>Llave o grifo filtro de agua plateado de paso con manija cruceta</t>
  </si>
  <si>
    <t>Lámpara LED antipolvo Potencia: 36W Temperatura del color (°K) 6400°K (blanco frio) IP 20 de 120 cm</t>
  </si>
  <si>
    <t>Terminal 1/2 para tubo EMT</t>
  </si>
  <si>
    <t>Tornillo para lámina (varios tamaños)</t>
  </si>
  <si>
    <t>Tubo Metalico EMT Conduit Galvanizado de 1/2 Pulgadas x 3 mts.</t>
  </si>
  <si>
    <t xml:space="preserve">Lubricante en aerosol </t>
  </si>
  <si>
    <t>Mini Valvula Mariposa Hi-he 1/4</t>
  </si>
  <si>
    <t>Cinta Foil Para Ductos De Aire Acondicionado 48mm X 50metros Alta adherencia</t>
  </si>
  <si>
    <t>Super pega industrial 120g Transparente</t>
  </si>
  <si>
    <t>Esmalte tipo Domestico Mate Supersintetico Negro 290W por cuarto</t>
  </si>
  <si>
    <t>Silicona termorresistente industrial color gris x 50 ml (sellador de siliconade alta temperatura para una variedad de condiciones extremas y ciclos térmicos sin encogerse, agrietarse o endurecerse. Ideal para aplicación en hornos y grecas.</t>
  </si>
  <si>
    <t xml:space="preserve">Correa industrial tipo A - Lisa Referencia A44 </t>
  </si>
  <si>
    <t>Papel de lija para agua # 120</t>
  </si>
  <si>
    <t>Cordon de tela  X 1 kg (Bola de tripa de pollo)</t>
  </si>
  <si>
    <t>Disolvente para pintura por 1 galón</t>
  </si>
  <si>
    <t>Pintura tipo koraza color ladrillo por 1 galón para exterior</t>
  </si>
  <si>
    <t>Silicona acética transparente baños y cocinas por 85 ml</t>
  </si>
  <si>
    <t>Tubo Conduit PVC Sch40 1/2 Pulgadas por 3 mt Gris</t>
  </si>
  <si>
    <t>Vinilo Color Blanco Interior tipo 1 premiun por 5 Galones.</t>
  </si>
  <si>
    <t xml:space="preserve">Mototool con 30 Accesorios + Maleta y con eje flexible Referencia 3000-2/30 </t>
  </si>
  <si>
    <t>Unión para tubo EMT de 1/2 pulgada</t>
  </si>
  <si>
    <t>Hoja de segueta de 10" a 12"</t>
  </si>
  <si>
    <t xml:space="preserve">Llave de Angulo 1/2" x 1/2" Metalica Palanca En Abs </t>
  </si>
  <si>
    <t>Mezclador lavaplatos 8° en Abs manija tipo palanca</t>
  </si>
  <si>
    <t xml:space="preserve">Llave Hexagonal Con Mango En T 4mm </t>
  </si>
  <si>
    <t>Llave Hexagonal Con Mango En T  5mm</t>
  </si>
  <si>
    <t>ANEXO 2
(RUBRO 212020100400)</t>
  </si>
  <si>
    <t>Valor Total</t>
  </si>
  <si>
    <t>Destornillador Pro de Pala con punta acerada 3/16X4</t>
  </si>
  <si>
    <t>Destornillador Pro de Pala con punta acerada 1/4X4</t>
  </si>
  <si>
    <t>Destornillador Pro de Pala con punta acerada 1/4X6</t>
  </si>
  <si>
    <t>Destornillador Pro de estrella con punta acerada 3/16X4</t>
  </si>
  <si>
    <t>Destornillador Pro de estrella con punta acerada 1/4X4</t>
  </si>
  <si>
    <t>Destornillador Pro de estrella con punta acerada 1/4X6</t>
  </si>
  <si>
    <t>https://almacenpanamericano.com.co/product/lampara-led-antipolvo-36w-6500k/</t>
  </si>
  <si>
    <t xml:space="preserve">https://todoelectricos.co/shop/0171720000004-switch-tres-calores-18329 </t>
  </si>
  <si>
    <t>Asiento sanitario institucional (Inyectado en polímero de alta resistencia y durabilidad)</t>
  </si>
  <si>
    <t>https://www.homecenter.com.co/homecenter-co/product/878113/flapper-siliconado-2-pulg-universal/878113/</t>
  </si>
  <si>
    <t>https://www.homecenter.com.co/homecenter-co/product/279973/asiento-sanitario-institucional-forte-corona-compatible-con-sanitarios-lineas-adriatica-baltica-y-erie/279973/</t>
  </si>
  <si>
    <t>https://www.marion.com.co/product-page/cabuya-tripa-de-pollo-1kg?srsltid=AfmBOoq4ZE9hdBiq6jrC75NUhBzUH-FnhUPX-2FCduL-OLVW9bKfJevz</t>
  </si>
  <si>
    <t>Canaleta con Adhesivo 10 mm x 10 mm Blanca por 2 metros</t>
  </si>
  <si>
    <t xml:space="preserve">https://www.pisende.com/costal-de-fibra-estandar-por-unidad/p?idsku=2903&amp;srsltid=AfmBOopiXTSuzsKKzshI3-Bw0oaG5ax8w-7ViQg-yKLR6ee__wI-RzZfZBE </t>
  </si>
  <si>
    <t>Cajas plásticas sobre poner (Caja De Paso Sencilla Cu40 Sobreponer)</t>
  </si>
  <si>
    <t>https://www.homecenter.com.co/homecenter-co/product/378686/caja-de-paso-sencilla-cu40-sobreponer/378686/</t>
  </si>
  <si>
    <t>https://www.homecenter.com.co/homecenter-co/product/221171/cartucho-ultra-filtrado-filtro-2-etapas/221171/</t>
  </si>
  <si>
    <t>https://www.homecenter.com.co/homecenter-co/product/221170/cartucho-polipropileno-filtro-1-etapa/221170/</t>
  </si>
  <si>
    <t>https://www.homecenter.com.co/homecenter-co/product/267452/cartucho-gac-para-filtro-3-etapas/267452/</t>
  </si>
  <si>
    <t>https://www.homecenter.com.co/homecenter-co/product/646001/correa-trapezoidal-05-x-44-pulgadas/646001/</t>
  </si>
  <si>
    <t>https://www.homecenter.com.co/homecenter-co/product/702984/amarres-plasticos-abrazadera-de-20-x-048-cm-blanco-x-100-unidades-uyustools/702984/</t>
  </si>
  <si>
    <t>https://www.homecenter.com.co/homecenter-co/product/310552/cinta-aislante-temflex-165-negra-18mts/310552/</t>
  </si>
  <si>
    <t>https://www.homecenter.com.co/homecenter-co/product/336723/canaleta-12x9-con-adhesivo-sin-division-p/336723/</t>
  </si>
  <si>
    <t>https://www.homecenter.com.co/homecenter-co/product/682761/set-tornillos-y-chazos-para-mamposteria-285p/682761/</t>
  </si>
  <si>
    <t>https://www.homecenter.com.co/homecenter-co/product/87849/cinta-doble-faz-interiores-1m-x-18mm/87849/</t>
  </si>
  <si>
    <t>https://www.homecenter.com.co/homecenter-co/product/695434/cinta-ductos-48mmx25m-topex-x-2unidades-precio-especial/695434/</t>
  </si>
  <si>
    <t>https://www.homecenter.com.co/homecenter-co/product/338592/disolvente-industrial-1-litro/338592/</t>
  </si>
  <si>
    <t>https://www.homecenter.com.co/homecenter-co/product/02820/pintura-para-interior-esmalte-tipo-2-negra-mate-290w-domestico-1-4-galon/02820/</t>
  </si>
  <si>
    <t>https://www.homecenter.com.co/homecenter-co/product/348402/lija-agua-no-120-de-9pulg-x11pulg-omega/348402/</t>
  </si>
  <si>
    <t>Pega tipo PL 285 de uso profesional por 375 ml</t>
  </si>
  <si>
    <t>https://www.homecenter.com.co/homecenter-co/product/99118/pegante-pl285-uso-profesional-375-ml/99118/</t>
  </si>
  <si>
    <t>https://madecentro.com/products/super-pega-industrial-de-120-gramos-marca-infinita?srsltid=AfmBOorvTAAldg9AdC-hJhet2tLIaqKR1-o0wjA0PMnXLyMsve01HqWg</t>
  </si>
  <si>
    <t>https://www.homecenter.com.co/homecenter-co/product/61559/pintura-para-exterior-ladrillo-koraza-1-galon/61559/</t>
  </si>
  <si>
    <t>https://www.homecenter.com.co/homecenter-co/product/746480/silicona-neutra-automotriz-50-ml-ultra-grey/746480/</t>
  </si>
  <si>
    <t>https://www.homecenter.com.co/homecenter-co/product/668112/barra-de-silicona-transparente-85-gr-toolcraft-uso-general/668112/</t>
  </si>
  <si>
    <t>https://www.homecenter.com.co/homecenter-co/search?Ntt=Tubo%20Conduit%20PVC%20Sch40%201/2%20Pulgadas%20por%203%20mt%20Gris</t>
  </si>
  <si>
    <t>https://www.homecenter.com.co/homecenter-co/product/209653/valvula-ahorradora-doble-descarga-humboldt/209653/</t>
  </si>
  <si>
    <t>https://www.homecenter.com.co/homecenter-co/product/3057539/valvula-llenado-universal-plus-graduable-tanque-inodoro/3057539/</t>
  </si>
  <si>
    <t>https://www.homecenter.com.co/homecenter-co/product/3027864/pintura-para-interior-lavable-tipo-1-ultra-blanco-5-galones-topex/3027864/</t>
  </si>
  <si>
    <t>Taladro Percutor 1/2 9000w 3000rpm Velocidad Variable Modelo PC900IDA</t>
  </si>
  <si>
    <t>ESTUDIO MERCADO 2 E-COMMERCE (COMERCIO ELECTRÓNICO) EN  HOMECENTER, MADECENTRO, ALMACEN PANAMERICANO, TODO ELECTRICOS Y PISENDE INSUMOS, HERRAMIENTAS Y EQUIPOS PARA MANTENIMIENTO (NO METÁLICOS)</t>
  </si>
  <si>
    <t xml:space="preserve">https://www.homecenter.com.co/homecenter-co/product/873914/taladro-percutor-900w-13mm/873914/ </t>
  </si>
  <si>
    <t xml:space="preserve">https://www.homecenter.com.co/homecenter-co/product/594725/valvula-orinal-push-empotrada-antivandalica-consumo-19-l-min/594725/ </t>
  </si>
  <si>
    <t>https://www.homecenter.com.co/homecenter-co/product/91837/destornillador-estrella-100-mm-1-profesio-ref-69-141/91837/</t>
  </si>
  <si>
    <t>https://www.homecenter.com.co/homecenter-co/product/388986/destornillador-pro-punta-estandar-1-4-pulgada-6-mm-x-6-pulgadas-152-mm-stanley/388986/</t>
  </si>
  <si>
    <t>https://www.homecenter.com.co/homecenter-co/product/620788/destornillador-de-pala-1-4-pulgadas-x-6-pulgadas-mango-de-pvc-pretul/620788/</t>
  </si>
  <si>
    <t>https://www.homecenter.com.co/homecenter-co/product/388988/destornillador-pro-punta-gabinete-3-16-pulgadas-x-4-pulgadas-stanley/388988/</t>
  </si>
  <si>
    <t>https://www.homecenter.com.co/homecenter-co/product/316052/conector-100u-sp2-14awg-amarillo-autodesforre/316052/</t>
  </si>
  <si>
    <t>https://www.homecenter.com.co/homecenter-co/product/114091/alambre-12-100-metros-negro/114091/</t>
  </si>
  <si>
    <t>https://www.homecenter.com.co/homecenter-co/product/86808/alambre-12-100-metros-blanco/86808/</t>
  </si>
  <si>
    <t>https://www.homecenter.com.co/homecenter-co/product/114092/alambre-12-100-metro-verde/114092/</t>
  </si>
  <si>
    <t>https://www.homecenter.com.co/homecenter-co/product/154498/cable-duplex-2x12-100m-blanco-centelsa/154498/</t>
  </si>
  <si>
    <t>https://www.homecenter.com.co/homecenter-co/product/154501/cable-duplex-2x14-100m-blanco-centelsa/154501/</t>
  </si>
  <si>
    <t>https://www.homecenter.com.co/homecenter-co/product/164276/brocha-popular-mona-2-pulgadas/164276/</t>
  </si>
  <si>
    <t>https://www.homecenter.com.co/homecenter-co/product/445329/brocha-3-80-mm-azul/445329/</t>
  </si>
  <si>
    <t>https://www.homecenter.com.co/homecenter-co/product/82034/broca-hss-5-16-pulgadas-ref-dw130516c/82044/</t>
  </si>
  <si>
    <t>https://www.homecenter.com.co/homecenter-co/product/82028/broca-hss-9-64-pulgadas-ref-dw130964c/82033/</t>
  </si>
  <si>
    <t>https://www.homecenter.com.co/homecenter-co/product/712845/driver-para-panel-led-60x60-48w-kit-x-10-uds-mercury/712845/</t>
  </si>
  <si>
    <t>https://www.homecenter.com.co/homecenter-co/product/63559/hoja-x-2-segueta-bimetalica-nicholson-nf1218-nf-1218r-x2/63559/</t>
  </si>
  <si>
    <t>https://www.homecenter.com.co/homecenter-co/product/720112/juego-de-llaves-allen-en-t-10-piezas-2-10-mm-con-soporte-mp-tools/720112/</t>
  </si>
  <si>
    <t>https://www.homecenter.com.co/homecenter-co/product/3030776/llave-de-angulo-1-2-x-1-2-metalica-palanca-en-abs/3030776/</t>
  </si>
  <si>
    <t>https://www.homecenter.com.co/homecenter-co/product/3061721/griferia-lavaplatos-agua-fria-filtro-plateada-cromada-cruceta/3061721/</t>
  </si>
  <si>
    <t>https://www.homecenter.com.co/homecenter-co/product/554142/lubricante-multiusos-en-aerosol-200-ml/554142/</t>
  </si>
  <si>
    <t>https://www.homecenter.com.co/homecenter-co/product/3070187/griferia-p-lavaplatos-8-palanca-1-4-giro-abs/3070187/</t>
  </si>
  <si>
    <t>https://www.didacticaselectronicas.com/shop/switches-interruptores-micro-switches-180/mec-sw-blee-micro-suiche-para-boton-pulsador-arcade-blee-39568</t>
  </si>
  <si>
    <t>ESTUDIO MERCADO 2 E-COMMERCE (COMERCIO ELECTRÓNICO) EN  HOMECENTER,  ALMACEN PANAMERICANO, TODO ELECTRICOS Y DIDACTICAS ELECTRONICAS INSUMOS, HERRAMIENTAS Y EQUIPOS PARA MANTENIMIENTO (METÁLICOS)</t>
  </si>
  <si>
    <t>URL</t>
  </si>
  <si>
    <t>https://www.homecenter.com.co/homecenter-co/product/332927/interruptor-sencillo-conmutable-neos-blanco/332927/</t>
  </si>
  <si>
    <t>https://www.homecenter.com.co/homecenter-co/product/169747/kit-mototool-dremel-3000-1-aditamento-eje-flexible-30-accesorios-maleta/169747/</t>
  </si>
  <si>
    <t>https://www.homecenter.com.co/homecenter-co/product/596089/minivalvula-mariposa-hi-he-1-4/596089/</t>
  </si>
  <si>
    <t>Remaches (varios tamaños)</t>
  </si>
  <si>
    <t>https://www.homecenter.com.co/homecenter-co/product/739533/remache-ciego-5-4-5-32-3-8-natural-500und/739533/</t>
  </si>
  <si>
    <t>https://www.homecenter.com.co/homecenter-co/product/447461/union-de-acero-para-tubo-emt-1-2-pulg/447461/</t>
  </si>
  <si>
    <t>https://www.homecenter.com.co/homecenter-co/product/374299/tubo-emt-ul-1-2-pulg/374299/</t>
  </si>
  <si>
    <t>https://www.homecenter.com.co/homecenter-co/product/681971/juego-de-tornillos-lamina-de-metal-x-95-piezas/681971/</t>
  </si>
  <si>
    <t>https://www.homecenter.com.co/homecenter-co/product/293069/terminal-emt-1-2-acero-tub/293069/</t>
  </si>
  <si>
    <t>https://www.homecenter.com.co/homecenter-co/product/405155/jack-categoria-6-azul-x2-und/405155/</t>
  </si>
  <si>
    <t>https://www.homecenter.com.co/homecenter-co/product/405156/jack-categoria-6-rojo-x2-und/405156/</t>
  </si>
  <si>
    <t>https://www.homecenter.com.co/homecenter-co/product/798605/plug-rj45-cat-5e-cable-utp-bota-protectora-negro-x-100/798605/</t>
  </si>
  <si>
    <t>Terminal o Conector RJ45</t>
  </si>
  <si>
    <t>Terminal o Conector RJ11</t>
  </si>
  <si>
    <t>https://www.didacticaselectronicas.com/shop/conectores-interconectores-conector-rj-473/con-125-plug-telefonico-de-4-pines-ancho-rj11-6p4c-10211</t>
  </si>
  <si>
    <t>https://www.homecenter.com.co/homecenter-co/product/873917/esmeril-820w-41-2/873917/</t>
  </si>
  <si>
    <t>Pulidora de 41/2 820w Modelo NC820AG115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</si>
</sst>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4"/>
      <color theme="1"/>
      <name val="Arial"/>
      <family val="2"/>
    </font>
    <font>
      <sz val="12"/>
      <name val="Arial"/>
      <family val="2"/>
    </font>
    <font>
      <b/>
      <sz val="16"/>
      <name val="Arial Narrow"/>
      <family val="2"/>
    </font>
    <font>
      <b/>
      <sz val="12"/>
      <color theme="1"/>
      <name val="Arial"/>
      <family val="2"/>
    </font>
    <font>
      <sz val="12"/>
      <color theme="1"/>
      <name val="Arial Narrow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75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/>
    </xf>
    <xf numFmtId="44" fontId="2" fillId="0" borderId="0" xfId="2" applyFont="1"/>
    <xf numFmtId="0" fontId="2" fillId="2" borderId="1" xfId="0" applyFont="1" applyFill="1" applyBorder="1"/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0" fillId="0" borderId="0" xfId="0" applyAlignment="1"/>
    <xf numFmtId="165" fontId="2" fillId="0" borderId="1" xfId="1" applyNumberFormat="1" applyFont="1" applyBorder="1" applyAlignment="1">
      <alignment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165" fontId="2" fillId="0" borderId="1" xfId="1" applyNumberFormat="1" applyFont="1" applyFill="1" applyBorder="1" applyAlignment="1">
      <alignment vertic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justify" vertical="justify" wrapText="1"/>
    </xf>
    <xf numFmtId="165" fontId="2" fillId="2" borderId="1" xfId="1" applyNumberFormat="1" applyFont="1" applyFill="1" applyBorder="1" applyAlignment="1">
      <alignment vertical="center"/>
    </xf>
    <xf numFmtId="165" fontId="2" fillId="2" borderId="1" xfId="1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5" fontId="6" fillId="2" borderId="1" xfId="0" applyNumberFormat="1" applyFont="1" applyFill="1" applyBorder="1"/>
    <xf numFmtId="0" fontId="7" fillId="2" borderId="1" xfId="0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2" fillId="0" borderId="1" xfId="0" applyFont="1" applyBorder="1"/>
    <xf numFmtId="3" fontId="2" fillId="0" borderId="1" xfId="0" applyNumberFormat="1" applyFont="1" applyBorder="1"/>
    <xf numFmtId="0" fontId="2" fillId="0" borderId="1" xfId="0" applyFont="1" applyFill="1" applyBorder="1"/>
    <xf numFmtId="0" fontId="10" fillId="0" borderId="1" xfId="3" applyBorder="1"/>
    <xf numFmtId="0" fontId="2" fillId="0" borderId="1" xfId="0" applyFont="1" applyBorder="1" applyAlignment="1">
      <alignment vertical="center"/>
    </xf>
    <xf numFmtId="0" fontId="10" fillId="0" borderId="1" xfId="3" applyBorder="1" applyAlignment="1">
      <alignment horizontal="left" vertical="center"/>
    </xf>
    <xf numFmtId="0" fontId="10" fillId="0" borderId="1" xfId="3" applyFill="1" applyBorder="1"/>
    <xf numFmtId="164" fontId="10" fillId="0" borderId="1" xfId="3" applyNumberFormat="1" applyBorder="1"/>
    <xf numFmtId="0" fontId="4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5" fontId="0" fillId="0" borderId="0" xfId="0" applyNumberFormat="1" applyAlignment="1"/>
    <xf numFmtId="0" fontId="2" fillId="2" borderId="1" xfId="0" applyFont="1" applyFill="1" applyBorder="1" applyAlignment="1">
      <alignment horizontal="justify" vertical="center"/>
    </xf>
    <xf numFmtId="165" fontId="6" fillId="2" borderId="1" xfId="0" applyNumberFormat="1" applyFont="1" applyFill="1" applyBorder="1" applyAlignment="1"/>
    <xf numFmtId="0" fontId="0" fillId="2" borderId="0" xfId="0" applyFill="1" applyAlignment="1"/>
    <xf numFmtId="0" fontId="0" fillId="0" borderId="1" xfId="0" applyBorder="1" applyAlignment="1">
      <alignment vertical="center"/>
    </xf>
    <xf numFmtId="0" fontId="10" fillId="0" borderId="1" xfId="3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left" vertical="center"/>
    </xf>
    <xf numFmtId="165" fontId="2" fillId="3" borderId="1" xfId="0" applyNumberFormat="1" applyFont="1" applyFill="1" applyBorder="1" applyAlignment="1">
      <alignment horizontal="left" vertical="center"/>
    </xf>
    <xf numFmtId="0" fontId="0" fillId="3" borderId="1" xfId="0" applyFill="1" applyBorder="1" applyAlignment="1">
      <alignment vertical="center"/>
    </xf>
    <xf numFmtId="0" fontId="8" fillId="2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/>
    </xf>
    <xf numFmtId="0" fontId="10" fillId="0" borderId="1" xfId="3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isende.com/costal-de-fibra-estandar-por-unidad/p?idsku=2903&amp;srsltid=AfmBOopiXTSuzsKKzshI3-Bw0oaG5ax8w-7ViQg-yKLR6ee__wI-RzZfZB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omecenter.com.co/homecenter-co/product/873914/taladro-percutor-900w-13mm/873914/" TargetMode="External"/><Relationship Id="rId2" Type="http://schemas.openxmlformats.org/officeDocument/2006/relationships/hyperlink" Target="https://todoelectricos.co/shop/0171720000004-switch-tres-calores-18329" TargetMode="External"/><Relationship Id="rId1" Type="http://schemas.openxmlformats.org/officeDocument/2006/relationships/hyperlink" Target="https://almacenpanamericano.com.co/product/lampara-led-antipolvo-36w-6500k/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www.homecenter.com.co/homecenter-co/product/720112/juego-de-llaves-allen-en-t-10-piezas-2-10-mm-con-soporte-mp-tools/720112/" TargetMode="External"/><Relationship Id="rId4" Type="http://schemas.openxmlformats.org/officeDocument/2006/relationships/hyperlink" Target="https://www.homecenter.com.co/homecenter-co/product/594725/valvula-orinal-push-empotrada-antivandalica-consumo-19-l-min/594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Normal="100" workbookViewId="0">
      <selection activeCell="G34" sqref="G34"/>
    </sheetView>
  </sheetViews>
  <sheetFormatPr baseColWidth="10" defaultColWidth="11.42578125" defaultRowHeight="15" x14ac:dyDescent="0.25"/>
  <cols>
    <col min="1" max="1" width="18" style="52" customWidth="1"/>
    <col min="2" max="2" width="90.85546875" style="17" customWidth="1"/>
    <col min="3" max="3" width="20.7109375" style="17" customWidth="1"/>
    <col min="4" max="4" width="13.28515625" style="5" bestFit="1" customWidth="1"/>
    <col min="5" max="5" width="17" style="17" customWidth="1"/>
    <col min="6" max="6" width="14.7109375" style="5" customWidth="1"/>
    <col min="7" max="7" width="21.28515625" style="17" customWidth="1"/>
    <col min="8" max="8" width="178.7109375" style="17" bestFit="1" customWidth="1"/>
    <col min="9" max="9" width="17" style="17" customWidth="1"/>
    <col min="10" max="16384" width="11.42578125" style="17"/>
  </cols>
  <sheetData>
    <row r="1" spans="1:9" ht="55.5" customHeight="1" x14ac:dyDescent="0.25">
      <c r="A1" s="64" t="s">
        <v>0</v>
      </c>
      <c r="B1" s="64"/>
      <c r="C1" s="64"/>
      <c r="D1" s="64"/>
      <c r="E1" s="64"/>
      <c r="F1" s="64"/>
      <c r="G1" s="64"/>
      <c r="H1" s="64"/>
    </row>
    <row r="2" spans="1:9" ht="20.25" customHeight="1" x14ac:dyDescent="0.25">
      <c r="A2" s="65" t="s">
        <v>112</v>
      </c>
      <c r="B2" s="66"/>
      <c r="C2" s="66"/>
      <c r="D2" s="66"/>
      <c r="E2" s="66"/>
      <c r="F2" s="66"/>
      <c r="G2" s="66"/>
      <c r="H2" s="67"/>
    </row>
    <row r="3" spans="1:9" ht="31.5" x14ac:dyDescent="0.25">
      <c r="A3" s="29" t="s">
        <v>1</v>
      </c>
      <c r="B3" s="29" t="s">
        <v>2</v>
      </c>
      <c r="C3" s="30" t="s">
        <v>3</v>
      </c>
      <c r="D3" s="30" t="s">
        <v>4</v>
      </c>
      <c r="E3" s="30" t="s">
        <v>5</v>
      </c>
      <c r="F3" s="30" t="s">
        <v>6</v>
      </c>
      <c r="G3" s="30" t="s">
        <v>7</v>
      </c>
      <c r="H3" s="47" t="s">
        <v>138</v>
      </c>
    </row>
    <row r="4" spans="1:9" ht="15.75" x14ac:dyDescent="0.25">
      <c r="A4" s="32">
        <v>1</v>
      </c>
      <c r="B4" s="1" t="s">
        <v>8</v>
      </c>
      <c r="C4" s="3" t="s">
        <v>9</v>
      </c>
      <c r="D4" s="13">
        <v>4</v>
      </c>
      <c r="E4" s="33">
        <v>7899</v>
      </c>
      <c r="F4" s="33">
        <f>E4*19%</f>
        <v>1500.81</v>
      </c>
      <c r="G4" s="34">
        <f t="shared" ref="G4" si="0">SUM(E4:F4)*D4</f>
        <v>37599.24</v>
      </c>
      <c r="H4" s="53" t="s">
        <v>81</v>
      </c>
    </row>
    <row r="5" spans="1:9" ht="39.75" customHeight="1" x14ac:dyDescent="0.25">
      <c r="A5" s="32">
        <v>2</v>
      </c>
      <c r="B5" s="48" t="s">
        <v>80</v>
      </c>
      <c r="C5" s="3" t="s">
        <v>9</v>
      </c>
      <c r="D5" s="11">
        <v>1</v>
      </c>
      <c r="E5" s="33">
        <v>158739.5</v>
      </c>
      <c r="F5" s="33">
        <f t="shared" ref="F5:F30" si="1">E5*19%</f>
        <v>30160.505000000001</v>
      </c>
      <c r="G5" s="34">
        <f t="shared" ref="G5:G30" si="2">SUM(E5:F5)*D5</f>
        <v>188900.005</v>
      </c>
      <c r="H5" s="56" t="s">
        <v>82</v>
      </c>
    </row>
    <row r="6" spans="1:9" ht="15.75" x14ac:dyDescent="0.25">
      <c r="A6" s="32">
        <v>3</v>
      </c>
      <c r="B6" s="48" t="s">
        <v>84</v>
      </c>
      <c r="C6" s="3" t="s">
        <v>9</v>
      </c>
      <c r="D6" s="11">
        <v>9</v>
      </c>
      <c r="E6" s="33">
        <v>6134.5</v>
      </c>
      <c r="F6" s="33">
        <f t="shared" si="1"/>
        <v>1165.5550000000001</v>
      </c>
      <c r="G6" s="34">
        <f t="shared" si="2"/>
        <v>65700.494999999995</v>
      </c>
      <c r="H6" s="53" t="s">
        <v>94</v>
      </c>
    </row>
    <row r="7" spans="1:9" ht="15.75" x14ac:dyDescent="0.25">
      <c r="A7" s="32">
        <v>4</v>
      </c>
      <c r="B7" s="1" t="s">
        <v>57</v>
      </c>
      <c r="C7" s="2" t="s">
        <v>9</v>
      </c>
      <c r="D7" s="11">
        <v>5</v>
      </c>
      <c r="E7" s="33">
        <v>6667</v>
      </c>
      <c r="F7" s="33">
        <f t="shared" si="1"/>
        <v>1266.73</v>
      </c>
      <c r="G7" s="34">
        <f t="shared" si="2"/>
        <v>39668.649999999994</v>
      </c>
      <c r="H7" s="53" t="s">
        <v>83</v>
      </c>
    </row>
    <row r="8" spans="1:9" ht="15.75" x14ac:dyDescent="0.25">
      <c r="A8" s="32">
        <v>5</v>
      </c>
      <c r="B8" s="48" t="s">
        <v>55</v>
      </c>
      <c r="C8" s="3" t="s">
        <v>9</v>
      </c>
      <c r="D8" s="3">
        <v>8</v>
      </c>
      <c r="E8" s="33">
        <v>25126</v>
      </c>
      <c r="F8" s="33">
        <f t="shared" si="1"/>
        <v>4773.9400000000005</v>
      </c>
      <c r="G8" s="34">
        <f t="shared" si="2"/>
        <v>239199.52000000002</v>
      </c>
      <c r="H8" s="53" t="s">
        <v>91</v>
      </c>
      <c r="I8" s="49"/>
    </row>
    <row r="9" spans="1:9" ht="15.75" x14ac:dyDescent="0.25">
      <c r="A9" s="32">
        <v>6</v>
      </c>
      <c r="B9" s="1" t="s">
        <v>10</v>
      </c>
      <c r="C9" s="3" t="s">
        <v>11</v>
      </c>
      <c r="D9" s="11">
        <v>4</v>
      </c>
      <c r="E9" s="33">
        <v>22605</v>
      </c>
      <c r="F9" s="33">
        <f t="shared" si="1"/>
        <v>4294.95</v>
      </c>
      <c r="G9" s="34">
        <f t="shared" si="2"/>
        <v>107599.8</v>
      </c>
      <c r="H9" s="53" t="s">
        <v>92</v>
      </c>
      <c r="I9" s="49"/>
    </row>
    <row r="10" spans="1:9" ht="15.75" x14ac:dyDescent="0.25">
      <c r="A10" s="32">
        <v>7</v>
      </c>
      <c r="B10" s="1" t="s">
        <v>12</v>
      </c>
      <c r="C10" s="3" t="s">
        <v>9</v>
      </c>
      <c r="D10" s="3">
        <v>100</v>
      </c>
      <c r="E10" s="33">
        <v>1008</v>
      </c>
      <c r="F10" s="33">
        <f t="shared" si="1"/>
        <v>191.52</v>
      </c>
      <c r="G10" s="34">
        <f t="shared" si="2"/>
        <v>119952</v>
      </c>
      <c r="H10" s="54" t="s">
        <v>85</v>
      </c>
      <c r="I10" s="49"/>
    </row>
    <row r="11" spans="1:9" ht="15.75" x14ac:dyDescent="0.25">
      <c r="A11" s="32">
        <v>8</v>
      </c>
      <c r="B11" s="1" t="s">
        <v>86</v>
      </c>
      <c r="C11" s="2" t="s">
        <v>9</v>
      </c>
      <c r="D11" s="3">
        <v>20</v>
      </c>
      <c r="E11" s="33">
        <v>6638.5</v>
      </c>
      <c r="F11" s="33">
        <f>E11*19%</f>
        <v>1261.3150000000001</v>
      </c>
      <c r="G11" s="34">
        <f>SUM(E11:F11)*D11</f>
        <v>157996.30000000002</v>
      </c>
      <c r="H11" s="53" t="s">
        <v>87</v>
      </c>
      <c r="I11" s="49"/>
    </row>
    <row r="12" spans="1:9" ht="42" customHeight="1" x14ac:dyDescent="0.25">
      <c r="A12" s="32">
        <v>9</v>
      </c>
      <c r="B12" s="58" t="s">
        <v>13</v>
      </c>
      <c r="C12" s="59" t="s">
        <v>9</v>
      </c>
      <c r="D12" s="59">
        <v>8</v>
      </c>
      <c r="E12" s="60">
        <v>34369.5</v>
      </c>
      <c r="F12" s="60">
        <f t="shared" si="1"/>
        <v>6530.2049999999999</v>
      </c>
      <c r="G12" s="61">
        <f t="shared" si="2"/>
        <v>327197.64</v>
      </c>
      <c r="H12" s="62" t="s">
        <v>89</v>
      </c>
      <c r="I12" s="49"/>
    </row>
    <row r="13" spans="1:9" ht="30.75" customHeight="1" x14ac:dyDescent="0.25">
      <c r="A13" s="32">
        <v>10</v>
      </c>
      <c r="B13" s="58" t="s">
        <v>14</v>
      </c>
      <c r="C13" s="59" t="s">
        <v>9</v>
      </c>
      <c r="D13" s="59">
        <v>8</v>
      </c>
      <c r="E13" s="60">
        <v>36890.5</v>
      </c>
      <c r="F13" s="60">
        <f>E13*19%</f>
        <v>7009.1949999999997</v>
      </c>
      <c r="G13" s="61">
        <f t="shared" si="2"/>
        <v>351197.56</v>
      </c>
      <c r="H13" s="62" t="s">
        <v>88</v>
      </c>
      <c r="I13" s="49"/>
    </row>
    <row r="14" spans="1:9" ht="15.75" x14ac:dyDescent="0.25">
      <c r="A14" s="32">
        <v>11</v>
      </c>
      <c r="B14" s="58" t="s">
        <v>15</v>
      </c>
      <c r="C14" s="59" t="s">
        <v>16</v>
      </c>
      <c r="D14" s="59">
        <v>8</v>
      </c>
      <c r="E14" s="60">
        <v>40252</v>
      </c>
      <c r="F14" s="60">
        <f t="shared" si="1"/>
        <v>7647.88</v>
      </c>
      <c r="G14" s="61">
        <f t="shared" si="2"/>
        <v>383199.04</v>
      </c>
      <c r="H14" s="62" t="s">
        <v>90</v>
      </c>
      <c r="I14" s="49"/>
    </row>
    <row r="15" spans="1:9" ht="15.75" x14ac:dyDescent="0.25">
      <c r="A15" s="32">
        <v>12</v>
      </c>
      <c r="B15" s="1" t="s">
        <v>17</v>
      </c>
      <c r="C15" s="2" t="s">
        <v>9</v>
      </c>
      <c r="D15" s="3">
        <v>300</v>
      </c>
      <c r="E15" s="33">
        <v>85</v>
      </c>
      <c r="F15" s="33">
        <f t="shared" si="1"/>
        <v>16.149999999999999</v>
      </c>
      <c r="G15" s="34">
        <f t="shared" si="2"/>
        <v>30345</v>
      </c>
      <c r="H15" s="53" t="s">
        <v>95</v>
      </c>
    </row>
    <row r="16" spans="1:9" ht="15.75" x14ac:dyDescent="0.25">
      <c r="A16" s="32">
        <v>13</v>
      </c>
      <c r="B16" s="1" t="s">
        <v>19</v>
      </c>
      <c r="C16" s="3" t="s">
        <v>9</v>
      </c>
      <c r="D16" s="3">
        <v>5</v>
      </c>
      <c r="E16" s="33">
        <v>6302.5</v>
      </c>
      <c r="F16" s="33">
        <f t="shared" si="1"/>
        <v>1197.4749999999999</v>
      </c>
      <c r="G16" s="34">
        <f t="shared" si="2"/>
        <v>37499.875</v>
      </c>
      <c r="H16" s="53" t="s">
        <v>93</v>
      </c>
    </row>
    <row r="17" spans="1:8" ht="15.75" x14ac:dyDescent="0.25">
      <c r="A17" s="32">
        <v>14</v>
      </c>
      <c r="B17" s="1" t="s">
        <v>18</v>
      </c>
      <c r="C17" s="3" t="s">
        <v>9</v>
      </c>
      <c r="D17" s="3">
        <v>2</v>
      </c>
      <c r="E17" s="33">
        <v>12521</v>
      </c>
      <c r="F17" s="33">
        <f t="shared" si="1"/>
        <v>2378.9900000000002</v>
      </c>
      <c r="G17" s="34">
        <f t="shared" si="2"/>
        <v>29799.98</v>
      </c>
      <c r="H17" s="53" t="s">
        <v>96</v>
      </c>
    </row>
    <row r="18" spans="1:8" ht="15.75" x14ac:dyDescent="0.25">
      <c r="A18" s="32">
        <v>15</v>
      </c>
      <c r="B18" s="1" t="s">
        <v>51</v>
      </c>
      <c r="C18" s="3" t="s">
        <v>9</v>
      </c>
      <c r="D18" s="3">
        <v>1</v>
      </c>
      <c r="E18" s="33">
        <v>33529</v>
      </c>
      <c r="F18" s="33">
        <f t="shared" si="1"/>
        <v>6370.51</v>
      </c>
      <c r="G18" s="34">
        <f t="shared" si="2"/>
        <v>39899.51</v>
      </c>
      <c r="H18" s="53" t="s">
        <v>97</v>
      </c>
    </row>
    <row r="19" spans="1:8" ht="15.75" x14ac:dyDescent="0.25">
      <c r="A19" s="32">
        <v>16</v>
      </c>
      <c r="B19" s="1" t="s">
        <v>58</v>
      </c>
      <c r="C19" s="3" t="s">
        <v>9</v>
      </c>
      <c r="D19" s="3">
        <v>1</v>
      </c>
      <c r="E19" s="33">
        <v>123761</v>
      </c>
      <c r="F19" s="33">
        <f t="shared" si="1"/>
        <v>23514.59</v>
      </c>
      <c r="G19" s="34">
        <f t="shared" si="2"/>
        <v>147275.59</v>
      </c>
      <c r="H19" s="53" t="s">
        <v>98</v>
      </c>
    </row>
    <row r="20" spans="1:8" ht="15.75" x14ac:dyDescent="0.25">
      <c r="A20" s="32">
        <v>17</v>
      </c>
      <c r="B20" s="1" t="s">
        <v>53</v>
      </c>
      <c r="C20" s="2" t="s">
        <v>9</v>
      </c>
      <c r="D20" s="3">
        <v>2</v>
      </c>
      <c r="E20" s="33">
        <v>29328</v>
      </c>
      <c r="F20" s="33">
        <f t="shared" si="1"/>
        <v>5572.32</v>
      </c>
      <c r="G20" s="34">
        <f t="shared" si="2"/>
        <v>69800.639999999999</v>
      </c>
      <c r="H20" s="53" t="s">
        <v>99</v>
      </c>
    </row>
    <row r="21" spans="1:8" ht="15.75" x14ac:dyDescent="0.25">
      <c r="A21" s="32">
        <v>18</v>
      </c>
      <c r="B21" s="1" t="s">
        <v>56</v>
      </c>
      <c r="C21" s="2" t="s">
        <v>9</v>
      </c>
      <c r="D21" s="3">
        <v>10</v>
      </c>
      <c r="E21" s="33">
        <v>334.5</v>
      </c>
      <c r="F21" s="33">
        <f t="shared" si="1"/>
        <v>63.555</v>
      </c>
      <c r="G21" s="34">
        <f t="shared" si="2"/>
        <v>3980.55</v>
      </c>
      <c r="H21" s="53" t="s">
        <v>100</v>
      </c>
    </row>
    <row r="22" spans="1:8" ht="15.75" x14ac:dyDescent="0.25">
      <c r="A22" s="32">
        <v>19</v>
      </c>
      <c r="B22" s="1" t="s">
        <v>52</v>
      </c>
      <c r="C22" s="2" t="s">
        <v>9</v>
      </c>
      <c r="D22" s="3">
        <v>2</v>
      </c>
      <c r="E22" s="33">
        <v>24857</v>
      </c>
      <c r="F22" s="33">
        <f>E22*19%</f>
        <v>4722.83</v>
      </c>
      <c r="G22" s="34">
        <f t="shared" si="2"/>
        <v>59159.66</v>
      </c>
      <c r="H22" s="53" t="s">
        <v>103</v>
      </c>
    </row>
    <row r="23" spans="1:8" ht="15.75" x14ac:dyDescent="0.25">
      <c r="A23" s="32">
        <v>20</v>
      </c>
      <c r="B23" s="1" t="s">
        <v>101</v>
      </c>
      <c r="C23" s="2" t="s">
        <v>9</v>
      </c>
      <c r="D23" s="3">
        <v>4</v>
      </c>
      <c r="E23" s="33">
        <v>14201.5</v>
      </c>
      <c r="F23" s="33">
        <f t="shared" si="1"/>
        <v>2698.2849999999999</v>
      </c>
      <c r="G23" s="34">
        <f>SUM(E23:F23)*D23</f>
        <v>67599.14</v>
      </c>
      <c r="H23" s="53" t="s">
        <v>102</v>
      </c>
    </row>
    <row r="24" spans="1:8" ht="15.75" x14ac:dyDescent="0.25">
      <c r="A24" s="32">
        <v>21</v>
      </c>
      <c r="B24" s="1" t="s">
        <v>59</v>
      </c>
      <c r="C24" s="2" t="s">
        <v>9</v>
      </c>
      <c r="D24" s="3">
        <v>1</v>
      </c>
      <c r="E24" s="33">
        <v>117563</v>
      </c>
      <c r="F24" s="33">
        <f t="shared" si="1"/>
        <v>22336.97</v>
      </c>
      <c r="G24" s="34">
        <f t="shared" si="2"/>
        <v>139899.97</v>
      </c>
      <c r="H24" s="53" t="s">
        <v>104</v>
      </c>
    </row>
    <row r="25" spans="1:8" ht="45" x14ac:dyDescent="0.25">
      <c r="A25" s="32">
        <v>22</v>
      </c>
      <c r="B25" s="50" t="s">
        <v>54</v>
      </c>
      <c r="C25" s="3" t="s">
        <v>9</v>
      </c>
      <c r="D25" s="3">
        <v>2</v>
      </c>
      <c r="E25" s="33">
        <v>10000</v>
      </c>
      <c r="F25" s="33">
        <f t="shared" si="1"/>
        <v>1900</v>
      </c>
      <c r="G25" s="34">
        <f t="shared" si="2"/>
        <v>23800</v>
      </c>
      <c r="H25" s="53" t="s">
        <v>105</v>
      </c>
    </row>
    <row r="26" spans="1:8" ht="15.75" x14ac:dyDescent="0.25">
      <c r="A26" s="32">
        <v>23</v>
      </c>
      <c r="B26" s="50" t="s">
        <v>60</v>
      </c>
      <c r="C26" s="3" t="s">
        <v>9</v>
      </c>
      <c r="D26" s="3">
        <v>4</v>
      </c>
      <c r="E26" s="33">
        <v>17563</v>
      </c>
      <c r="F26" s="33">
        <f t="shared" si="1"/>
        <v>3336.9700000000003</v>
      </c>
      <c r="G26" s="34">
        <f t="shared" si="2"/>
        <v>83599.88</v>
      </c>
      <c r="H26" s="53" t="s">
        <v>106</v>
      </c>
    </row>
    <row r="27" spans="1:8" ht="15.75" x14ac:dyDescent="0.25">
      <c r="A27" s="32">
        <v>24</v>
      </c>
      <c r="B27" s="1" t="s">
        <v>61</v>
      </c>
      <c r="C27" s="2" t="s">
        <v>9</v>
      </c>
      <c r="D27" s="3">
        <v>20</v>
      </c>
      <c r="E27" s="33">
        <v>6218.5</v>
      </c>
      <c r="F27" s="33">
        <f t="shared" si="1"/>
        <v>1181.5150000000001</v>
      </c>
      <c r="G27" s="34">
        <f t="shared" si="2"/>
        <v>148000.30000000002</v>
      </c>
      <c r="H27" s="53" t="s">
        <v>107</v>
      </c>
    </row>
    <row r="28" spans="1:8" ht="15.75" x14ac:dyDescent="0.25">
      <c r="A28" s="32">
        <v>25</v>
      </c>
      <c r="B28" s="1" t="s">
        <v>20</v>
      </c>
      <c r="C28" s="2" t="s">
        <v>9</v>
      </c>
      <c r="D28" s="3">
        <v>4</v>
      </c>
      <c r="E28" s="33">
        <v>25126</v>
      </c>
      <c r="F28" s="33">
        <f t="shared" si="1"/>
        <v>4773.9400000000005</v>
      </c>
      <c r="G28" s="34">
        <f t="shared" si="2"/>
        <v>119599.76000000001</v>
      </c>
      <c r="H28" s="53" t="s">
        <v>109</v>
      </c>
    </row>
    <row r="29" spans="1:8" ht="15.75" x14ac:dyDescent="0.25">
      <c r="A29" s="32">
        <v>26</v>
      </c>
      <c r="B29" s="1" t="s">
        <v>21</v>
      </c>
      <c r="C29" s="2" t="s">
        <v>9</v>
      </c>
      <c r="D29" s="3">
        <v>4</v>
      </c>
      <c r="E29" s="33">
        <v>19243</v>
      </c>
      <c r="F29" s="33">
        <f t="shared" si="1"/>
        <v>3656.17</v>
      </c>
      <c r="G29" s="34">
        <f t="shared" si="2"/>
        <v>91596.68</v>
      </c>
      <c r="H29" s="53" t="s">
        <v>108</v>
      </c>
    </row>
    <row r="30" spans="1:8" ht="15.75" x14ac:dyDescent="0.25">
      <c r="A30" s="32">
        <v>27</v>
      </c>
      <c r="B30" s="1" t="s">
        <v>62</v>
      </c>
      <c r="C30" s="2" t="s">
        <v>9</v>
      </c>
      <c r="D30" s="3">
        <v>1</v>
      </c>
      <c r="E30" s="33">
        <v>252017</v>
      </c>
      <c r="F30" s="33">
        <f t="shared" si="1"/>
        <v>47883.23</v>
      </c>
      <c r="G30" s="34">
        <f t="shared" si="2"/>
        <v>299900.23</v>
      </c>
      <c r="H30" s="53" t="s">
        <v>110</v>
      </c>
    </row>
    <row r="31" spans="1:8" ht="18" x14ac:dyDescent="0.25">
      <c r="A31" s="63" t="s">
        <v>22</v>
      </c>
      <c r="B31" s="63"/>
      <c r="C31" s="63"/>
      <c r="D31" s="63"/>
      <c r="E31" s="63"/>
      <c r="F31" s="63"/>
      <c r="G31" s="51">
        <f>SUM(G4:G30)</f>
        <v>3409967.0150000006</v>
      </c>
      <c r="H31" s="55"/>
    </row>
    <row r="33" spans="7:9" x14ac:dyDescent="0.25">
      <c r="G33" s="49">
        <f>G31+'Insumos herramientas equipos_2'!G49</f>
        <v>13107000.459000001</v>
      </c>
    </row>
    <row r="34" spans="7:9" x14ac:dyDescent="0.25">
      <c r="G34" s="49"/>
    </row>
    <row r="36" spans="7:9" x14ac:dyDescent="0.25">
      <c r="I36" s="49"/>
    </row>
  </sheetData>
  <mergeCells count="3">
    <mergeCell ref="A31:F31"/>
    <mergeCell ref="A1:H1"/>
    <mergeCell ref="A2:H2"/>
  </mergeCells>
  <hyperlinks>
    <hyperlink ref="H10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showGridLines="0" tabSelected="1" topLeftCell="B4" zoomScale="85" zoomScaleNormal="85" workbookViewId="0">
      <selection activeCell="G49" sqref="G49"/>
    </sheetView>
  </sheetViews>
  <sheetFormatPr baseColWidth="10" defaultColWidth="11.42578125" defaultRowHeight="15" x14ac:dyDescent="0.2"/>
  <cols>
    <col min="1" max="1" width="20.5703125" style="7" customWidth="1"/>
    <col min="2" max="2" width="94" style="6" customWidth="1"/>
    <col min="3" max="3" width="20.7109375" style="6" customWidth="1"/>
    <col min="4" max="4" width="13.42578125" style="8" bestFit="1" customWidth="1"/>
    <col min="5" max="5" width="22.85546875" style="6" bestFit="1" customWidth="1"/>
    <col min="6" max="6" width="14.7109375" style="8" customWidth="1"/>
    <col min="7" max="7" width="21" style="6" customWidth="1"/>
    <col min="8" max="8" width="163.42578125" style="6" bestFit="1" customWidth="1"/>
    <col min="9" max="9" width="16" style="6" bestFit="1" customWidth="1"/>
    <col min="10" max="16384" width="11.42578125" style="6"/>
  </cols>
  <sheetData>
    <row r="1" spans="1:9" ht="50.25" customHeight="1" x14ac:dyDescent="0.2">
      <c r="A1" s="71" t="s">
        <v>70</v>
      </c>
      <c r="B1" s="71"/>
      <c r="C1" s="71"/>
      <c r="D1" s="71"/>
      <c r="E1" s="71"/>
      <c r="F1" s="71"/>
      <c r="G1" s="71"/>
      <c r="H1" s="71"/>
    </row>
    <row r="2" spans="1:9" ht="15.75" x14ac:dyDescent="0.2">
      <c r="A2" s="72" t="s">
        <v>137</v>
      </c>
      <c r="B2" s="73"/>
      <c r="C2" s="73"/>
      <c r="D2" s="73"/>
      <c r="E2" s="73"/>
      <c r="F2" s="73"/>
      <c r="G2" s="73"/>
      <c r="H2" s="74"/>
    </row>
    <row r="3" spans="1:9" ht="31.5" x14ac:dyDescent="0.2">
      <c r="A3" s="29" t="s">
        <v>1</v>
      </c>
      <c r="B3" s="29" t="s">
        <v>2</v>
      </c>
      <c r="C3" s="29" t="s">
        <v>3</v>
      </c>
      <c r="D3" s="29" t="s">
        <v>4</v>
      </c>
      <c r="E3" s="30" t="s">
        <v>5</v>
      </c>
      <c r="F3" s="30" t="s">
        <v>6</v>
      </c>
      <c r="G3" s="30" t="s">
        <v>7</v>
      </c>
      <c r="H3" s="47" t="s">
        <v>138</v>
      </c>
    </row>
    <row r="4" spans="1:9" x14ac:dyDescent="0.2">
      <c r="A4" s="3">
        <v>1</v>
      </c>
      <c r="B4" s="1" t="s">
        <v>23</v>
      </c>
      <c r="C4" s="2" t="s">
        <v>24</v>
      </c>
      <c r="D4" s="3">
        <v>100</v>
      </c>
      <c r="E4" s="18">
        <v>1730.25</v>
      </c>
      <c r="F4" s="19">
        <f>E4*19%</f>
        <v>328.7475</v>
      </c>
      <c r="G4" s="20">
        <f t="shared" ref="G4" si="0">SUM(E4,F4)*D4</f>
        <v>205899.75</v>
      </c>
      <c r="H4" s="36" t="s">
        <v>121</v>
      </c>
      <c r="I4" s="9"/>
    </row>
    <row r="5" spans="1:9" x14ac:dyDescent="0.2">
      <c r="A5" s="3">
        <v>2</v>
      </c>
      <c r="B5" s="1" t="s">
        <v>25</v>
      </c>
      <c r="C5" s="2" t="s">
        <v>24</v>
      </c>
      <c r="D5" s="3">
        <v>100</v>
      </c>
      <c r="E5" s="18">
        <v>1730.25</v>
      </c>
      <c r="F5" s="19">
        <f t="shared" ref="F5:F48" si="1">E5*19%</f>
        <v>328.7475</v>
      </c>
      <c r="G5" s="20">
        <f t="shared" ref="G5:G48" si="2">SUM(E5,F5)*D5</f>
        <v>205899.75</v>
      </c>
      <c r="H5" s="36" t="s">
        <v>120</v>
      </c>
    </row>
    <row r="6" spans="1:9" x14ac:dyDescent="0.2">
      <c r="A6" s="3">
        <v>3</v>
      </c>
      <c r="B6" s="1" t="s">
        <v>26</v>
      </c>
      <c r="C6" s="2" t="s">
        <v>24</v>
      </c>
      <c r="D6" s="3">
        <v>100</v>
      </c>
      <c r="E6" s="18">
        <v>1730.25</v>
      </c>
      <c r="F6" s="19">
        <f t="shared" si="1"/>
        <v>328.7475</v>
      </c>
      <c r="G6" s="20">
        <f t="shared" si="2"/>
        <v>205899.75</v>
      </c>
      <c r="H6" s="36" t="s">
        <v>122</v>
      </c>
    </row>
    <row r="7" spans="1:9" x14ac:dyDescent="0.2">
      <c r="A7" s="3">
        <v>4</v>
      </c>
      <c r="B7" s="1" t="s">
        <v>27</v>
      </c>
      <c r="C7" s="2" t="s">
        <v>24</v>
      </c>
      <c r="D7" s="3">
        <v>150</v>
      </c>
      <c r="E7" s="18">
        <v>4773.1099999999997</v>
      </c>
      <c r="F7" s="19">
        <f t="shared" si="1"/>
        <v>906.89089999999999</v>
      </c>
      <c r="G7" s="20">
        <f t="shared" si="2"/>
        <v>852000.13500000001</v>
      </c>
      <c r="H7" s="36" t="s">
        <v>123</v>
      </c>
    </row>
    <row r="8" spans="1:9" x14ac:dyDescent="0.2">
      <c r="A8" s="3">
        <v>5</v>
      </c>
      <c r="B8" s="1" t="s">
        <v>28</v>
      </c>
      <c r="C8" s="2" t="s">
        <v>24</v>
      </c>
      <c r="D8" s="3">
        <v>250</v>
      </c>
      <c r="E8" s="18">
        <v>3058</v>
      </c>
      <c r="F8" s="19">
        <f t="shared" si="1"/>
        <v>581.02</v>
      </c>
      <c r="G8" s="20">
        <f t="shared" si="2"/>
        <v>909755</v>
      </c>
      <c r="H8" s="37" t="s">
        <v>124</v>
      </c>
      <c r="I8" s="9"/>
    </row>
    <row r="9" spans="1:9" x14ac:dyDescent="0.2">
      <c r="A9" s="3">
        <v>6</v>
      </c>
      <c r="B9" s="1" t="s">
        <v>29</v>
      </c>
      <c r="C9" s="3" t="s">
        <v>9</v>
      </c>
      <c r="D9" s="3">
        <v>3</v>
      </c>
      <c r="E9" s="18">
        <v>5798</v>
      </c>
      <c r="F9" s="19">
        <f t="shared" si="1"/>
        <v>1101.6200000000001</v>
      </c>
      <c r="G9" s="20">
        <f t="shared" si="2"/>
        <v>20698.86</v>
      </c>
      <c r="H9" s="36" t="s">
        <v>125</v>
      </c>
    </row>
    <row r="10" spans="1:9" x14ac:dyDescent="0.2">
      <c r="A10" s="3">
        <v>7</v>
      </c>
      <c r="B10" s="1" t="s">
        <v>30</v>
      </c>
      <c r="C10" s="3" t="s">
        <v>9</v>
      </c>
      <c r="D10" s="3">
        <v>3</v>
      </c>
      <c r="E10" s="18">
        <v>11681</v>
      </c>
      <c r="F10" s="19">
        <f t="shared" si="1"/>
        <v>2219.39</v>
      </c>
      <c r="G10" s="20">
        <f t="shared" si="2"/>
        <v>41701.17</v>
      </c>
      <c r="H10" s="36" t="s">
        <v>126</v>
      </c>
    </row>
    <row r="11" spans="1:9" ht="30" x14ac:dyDescent="0.2">
      <c r="A11" s="3">
        <v>8</v>
      </c>
      <c r="B11" s="4" t="s">
        <v>38</v>
      </c>
      <c r="C11" s="3" t="s">
        <v>9</v>
      </c>
      <c r="D11" s="3">
        <v>10</v>
      </c>
      <c r="E11" s="18">
        <v>16722</v>
      </c>
      <c r="F11" s="19">
        <f t="shared" si="1"/>
        <v>3177.18</v>
      </c>
      <c r="G11" s="20">
        <f t="shared" si="2"/>
        <v>198991.8</v>
      </c>
      <c r="H11" s="36"/>
    </row>
    <row r="12" spans="1:9" x14ac:dyDescent="0.2">
      <c r="A12" s="3">
        <v>9</v>
      </c>
      <c r="B12" s="4" t="s">
        <v>39</v>
      </c>
      <c r="C12" s="3" t="s">
        <v>9</v>
      </c>
      <c r="D12" s="3">
        <v>5</v>
      </c>
      <c r="E12" s="18">
        <v>6386.5</v>
      </c>
      <c r="F12" s="19">
        <f t="shared" si="1"/>
        <v>1213.4349999999999</v>
      </c>
      <c r="G12" s="20">
        <f t="shared" si="2"/>
        <v>37999.674999999996</v>
      </c>
      <c r="H12" s="36" t="s">
        <v>127</v>
      </c>
    </row>
    <row r="13" spans="1:9" x14ac:dyDescent="0.2">
      <c r="A13" s="3">
        <v>10</v>
      </c>
      <c r="B13" s="4" t="s">
        <v>40</v>
      </c>
      <c r="C13" s="3" t="s">
        <v>9</v>
      </c>
      <c r="D13" s="3">
        <v>5</v>
      </c>
      <c r="E13" s="18">
        <v>3823.5</v>
      </c>
      <c r="F13" s="19">
        <f t="shared" si="1"/>
        <v>726.46500000000003</v>
      </c>
      <c r="G13" s="20">
        <f t="shared" si="2"/>
        <v>22749.825000000001</v>
      </c>
      <c r="H13" s="36" t="s">
        <v>128</v>
      </c>
    </row>
    <row r="14" spans="1:9" x14ac:dyDescent="0.2">
      <c r="A14" s="3">
        <v>11</v>
      </c>
      <c r="B14" s="4" t="s">
        <v>41</v>
      </c>
      <c r="C14" s="3" t="s">
        <v>9</v>
      </c>
      <c r="D14" s="3">
        <v>5</v>
      </c>
      <c r="E14" s="18">
        <v>2437</v>
      </c>
      <c r="F14" s="19">
        <f t="shared" si="1"/>
        <v>463.03000000000003</v>
      </c>
      <c r="G14" s="20">
        <f t="shared" si="2"/>
        <v>14500.150000000001</v>
      </c>
      <c r="H14" s="36" t="s">
        <v>127</v>
      </c>
    </row>
    <row r="15" spans="1:9" s="16" customFormat="1" x14ac:dyDescent="0.2">
      <c r="A15" s="15">
        <v>12</v>
      </c>
      <c r="B15" s="14" t="s">
        <v>31</v>
      </c>
      <c r="C15" s="15" t="s">
        <v>9</v>
      </c>
      <c r="D15" s="15">
        <v>101</v>
      </c>
      <c r="E15" s="21">
        <v>1805.5</v>
      </c>
      <c r="F15" s="22">
        <f t="shared" si="1"/>
        <v>343.04500000000002</v>
      </c>
      <c r="G15" s="23">
        <f t="shared" si="2"/>
        <v>217003.04500000001</v>
      </c>
      <c r="H15" s="38" t="s">
        <v>119</v>
      </c>
    </row>
    <row r="16" spans="1:9" x14ac:dyDescent="0.2">
      <c r="A16" s="3">
        <v>13</v>
      </c>
      <c r="B16" s="1" t="s">
        <v>77</v>
      </c>
      <c r="C16" s="3" t="s">
        <v>9</v>
      </c>
      <c r="D16" s="3">
        <v>2</v>
      </c>
      <c r="E16" s="18">
        <v>20924</v>
      </c>
      <c r="F16" s="19">
        <f t="shared" si="1"/>
        <v>3975.56</v>
      </c>
      <c r="G16" s="20">
        <f t="shared" si="2"/>
        <v>49799.12</v>
      </c>
      <c r="H16" s="36" t="s">
        <v>116</v>
      </c>
    </row>
    <row r="17" spans="1:8" ht="15.75" x14ac:dyDescent="0.25">
      <c r="A17" s="3">
        <v>14</v>
      </c>
      <c r="B17" s="1" t="s">
        <v>76</v>
      </c>
      <c r="C17" s="3" t="s">
        <v>9</v>
      </c>
      <c r="D17" s="3">
        <v>2</v>
      </c>
      <c r="E17" s="18">
        <v>10840</v>
      </c>
      <c r="F17" s="19">
        <f t="shared" si="1"/>
        <v>2059.6</v>
      </c>
      <c r="G17" s="20">
        <f t="shared" si="2"/>
        <v>25799.200000000001</v>
      </c>
      <c r="H17" s="39" t="s">
        <v>115</v>
      </c>
    </row>
    <row r="18" spans="1:8" x14ac:dyDescent="0.2">
      <c r="A18" s="3">
        <v>15</v>
      </c>
      <c r="B18" s="1" t="s">
        <v>75</v>
      </c>
      <c r="C18" s="3" t="s">
        <v>9</v>
      </c>
      <c r="D18" s="3">
        <v>2</v>
      </c>
      <c r="E18" s="18">
        <v>15882</v>
      </c>
      <c r="F18" s="19">
        <f t="shared" si="1"/>
        <v>3017.58</v>
      </c>
      <c r="G18" s="20">
        <f t="shared" si="2"/>
        <v>37799.160000000003</v>
      </c>
      <c r="H18" s="36" t="s">
        <v>118</v>
      </c>
    </row>
    <row r="19" spans="1:8" x14ac:dyDescent="0.2">
      <c r="A19" s="3">
        <v>16</v>
      </c>
      <c r="B19" s="1" t="s">
        <v>74</v>
      </c>
      <c r="C19" s="3" t="s">
        <v>9</v>
      </c>
      <c r="D19" s="3">
        <v>2</v>
      </c>
      <c r="E19" s="18">
        <v>20924</v>
      </c>
      <c r="F19" s="19">
        <f t="shared" si="1"/>
        <v>3975.56</v>
      </c>
      <c r="G19" s="20">
        <f t="shared" si="2"/>
        <v>49799.12</v>
      </c>
      <c r="H19" s="36" t="s">
        <v>117</v>
      </c>
    </row>
    <row r="20" spans="1:8" ht="15.75" x14ac:dyDescent="0.25">
      <c r="A20" s="3">
        <v>17</v>
      </c>
      <c r="B20" s="1" t="s">
        <v>73</v>
      </c>
      <c r="C20" s="3" t="s">
        <v>9</v>
      </c>
      <c r="D20" s="3">
        <v>2</v>
      </c>
      <c r="E20" s="18">
        <v>10840</v>
      </c>
      <c r="F20" s="19">
        <f t="shared" si="1"/>
        <v>2059.6</v>
      </c>
      <c r="G20" s="20">
        <f t="shared" si="2"/>
        <v>25799.200000000001</v>
      </c>
      <c r="H20" s="39" t="s">
        <v>115</v>
      </c>
    </row>
    <row r="21" spans="1:8" x14ac:dyDescent="0.2">
      <c r="A21" s="3">
        <v>18</v>
      </c>
      <c r="B21" s="1" t="s">
        <v>72</v>
      </c>
      <c r="C21" s="3" t="s">
        <v>9</v>
      </c>
      <c r="D21" s="3">
        <v>2</v>
      </c>
      <c r="E21" s="18">
        <v>15882</v>
      </c>
      <c r="F21" s="19">
        <f t="shared" si="1"/>
        <v>3017.58</v>
      </c>
      <c r="G21" s="20">
        <f t="shared" si="2"/>
        <v>37799.160000000003</v>
      </c>
      <c r="H21" s="36" t="s">
        <v>118</v>
      </c>
    </row>
    <row r="22" spans="1:8" ht="30" x14ac:dyDescent="0.2">
      <c r="A22" s="3">
        <v>19</v>
      </c>
      <c r="B22" s="24" t="s">
        <v>37</v>
      </c>
      <c r="C22" s="3" t="s">
        <v>9</v>
      </c>
      <c r="D22" s="3">
        <v>80</v>
      </c>
      <c r="E22" s="18">
        <v>13857</v>
      </c>
      <c r="F22" s="19">
        <f t="shared" si="1"/>
        <v>2632.83</v>
      </c>
      <c r="G22" s="20">
        <f t="shared" si="2"/>
        <v>1319186.4000000001</v>
      </c>
      <c r="H22" s="40" t="s">
        <v>129</v>
      </c>
    </row>
    <row r="23" spans="1:8" ht="16.5" customHeight="1" x14ac:dyDescent="0.2">
      <c r="A23" s="3">
        <v>20</v>
      </c>
      <c r="B23" s="1" t="s">
        <v>42</v>
      </c>
      <c r="C23" s="2" t="s">
        <v>9</v>
      </c>
      <c r="D23" s="3">
        <v>1</v>
      </c>
      <c r="E23" s="18">
        <v>474706</v>
      </c>
      <c r="F23" s="19">
        <f t="shared" si="1"/>
        <v>90194.14</v>
      </c>
      <c r="G23" s="20">
        <f t="shared" si="2"/>
        <v>564900.14</v>
      </c>
      <c r="H23" s="69" t="s">
        <v>114</v>
      </c>
    </row>
    <row r="24" spans="1:8" x14ac:dyDescent="0.2">
      <c r="A24" s="3">
        <v>21</v>
      </c>
      <c r="B24" s="1" t="s">
        <v>43</v>
      </c>
      <c r="C24" s="2" t="s">
        <v>9</v>
      </c>
      <c r="D24" s="3">
        <v>1</v>
      </c>
      <c r="E24" s="18">
        <v>474706</v>
      </c>
      <c r="F24" s="19">
        <f t="shared" si="1"/>
        <v>90194.14</v>
      </c>
      <c r="G24" s="20">
        <f t="shared" si="2"/>
        <v>564900.14</v>
      </c>
      <c r="H24" s="70"/>
    </row>
    <row r="25" spans="1:8" x14ac:dyDescent="0.2">
      <c r="A25" s="3">
        <v>22</v>
      </c>
      <c r="B25" s="1" t="s">
        <v>65</v>
      </c>
      <c r="C25" s="2" t="s">
        <v>9</v>
      </c>
      <c r="D25" s="3">
        <v>5</v>
      </c>
      <c r="E25" s="18">
        <v>5840</v>
      </c>
      <c r="F25" s="19">
        <f t="shared" si="1"/>
        <v>1109.5999999999999</v>
      </c>
      <c r="G25" s="20">
        <f t="shared" si="2"/>
        <v>34748</v>
      </c>
      <c r="H25" s="36" t="s">
        <v>130</v>
      </c>
    </row>
    <row r="26" spans="1:8" x14ac:dyDescent="0.2">
      <c r="A26" s="3">
        <v>23</v>
      </c>
      <c r="B26" s="1" t="s">
        <v>32</v>
      </c>
      <c r="C26" s="3" t="s">
        <v>9</v>
      </c>
      <c r="D26" s="3">
        <v>20</v>
      </c>
      <c r="E26" s="18">
        <v>9201.5</v>
      </c>
      <c r="F26" s="19">
        <f t="shared" si="1"/>
        <v>1748.2850000000001</v>
      </c>
      <c r="G26" s="20">
        <f t="shared" si="2"/>
        <v>218995.7</v>
      </c>
      <c r="H26" s="36" t="s">
        <v>148</v>
      </c>
    </row>
    <row r="27" spans="1:8" x14ac:dyDescent="0.2">
      <c r="A27" s="3">
        <v>24</v>
      </c>
      <c r="B27" s="1" t="s">
        <v>33</v>
      </c>
      <c r="C27" s="3" t="s">
        <v>9</v>
      </c>
      <c r="D27" s="3">
        <v>20</v>
      </c>
      <c r="E27" s="18">
        <v>9201.5</v>
      </c>
      <c r="F27" s="19">
        <f t="shared" si="1"/>
        <v>1748.2850000000001</v>
      </c>
      <c r="G27" s="20">
        <f t="shared" si="2"/>
        <v>218995.7</v>
      </c>
      <c r="H27" s="36" t="s">
        <v>149</v>
      </c>
    </row>
    <row r="28" spans="1:8" s="7" customFormat="1" x14ac:dyDescent="0.2">
      <c r="A28" s="3">
        <v>25</v>
      </c>
      <c r="B28" s="1" t="s">
        <v>151</v>
      </c>
      <c r="C28" s="3" t="s">
        <v>9</v>
      </c>
      <c r="D28" s="3">
        <v>100</v>
      </c>
      <c r="E28" s="25">
        <v>990.56</v>
      </c>
      <c r="F28" s="26">
        <f t="shared" si="1"/>
        <v>188.2064</v>
      </c>
      <c r="G28" s="27">
        <f>SUM(E28,F28)*D28</f>
        <v>117876.64</v>
      </c>
      <c r="H28" s="10" t="s">
        <v>150</v>
      </c>
    </row>
    <row r="29" spans="1:8" s="7" customFormat="1" x14ac:dyDescent="0.2">
      <c r="A29" s="3">
        <v>26</v>
      </c>
      <c r="B29" s="10" t="s">
        <v>152</v>
      </c>
      <c r="C29" s="3" t="s">
        <v>9</v>
      </c>
      <c r="D29" s="12">
        <v>100</v>
      </c>
      <c r="E29" s="25">
        <v>133</v>
      </c>
      <c r="F29" s="26">
        <f t="shared" si="1"/>
        <v>25.27</v>
      </c>
      <c r="G29" s="27">
        <f t="shared" si="2"/>
        <v>15827.000000000002</v>
      </c>
      <c r="H29" s="10" t="s">
        <v>153</v>
      </c>
    </row>
    <row r="30" spans="1:8" x14ac:dyDescent="0.2">
      <c r="A30" s="3">
        <v>27</v>
      </c>
      <c r="B30" s="1" t="s">
        <v>68</v>
      </c>
      <c r="C30" s="2" t="s">
        <v>9</v>
      </c>
      <c r="D30" s="3">
        <v>2</v>
      </c>
      <c r="E30" s="18">
        <v>6294</v>
      </c>
      <c r="F30" s="19">
        <f t="shared" si="1"/>
        <v>1195.8600000000001</v>
      </c>
      <c r="G30" s="20">
        <f t="shared" si="2"/>
        <v>14979.720000000001</v>
      </c>
      <c r="H30" s="69" t="s">
        <v>131</v>
      </c>
    </row>
    <row r="31" spans="1:8" x14ac:dyDescent="0.2">
      <c r="A31" s="3">
        <v>28</v>
      </c>
      <c r="B31" s="1" t="s">
        <v>69</v>
      </c>
      <c r="C31" s="2" t="s">
        <v>9</v>
      </c>
      <c r="D31" s="3">
        <v>2</v>
      </c>
      <c r="E31" s="18">
        <v>6294</v>
      </c>
      <c r="F31" s="19">
        <f t="shared" si="1"/>
        <v>1195.8600000000001</v>
      </c>
      <c r="G31" s="20">
        <f t="shared" si="2"/>
        <v>14979.720000000001</v>
      </c>
      <c r="H31" s="70"/>
    </row>
    <row r="32" spans="1:8" x14ac:dyDescent="0.2">
      <c r="A32" s="3">
        <v>29</v>
      </c>
      <c r="B32" s="4" t="s">
        <v>66</v>
      </c>
      <c r="C32" s="2" t="s">
        <v>9</v>
      </c>
      <c r="D32" s="3">
        <v>3</v>
      </c>
      <c r="E32" s="18">
        <v>29327.5</v>
      </c>
      <c r="F32" s="19">
        <f t="shared" si="1"/>
        <v>5572.2250000000004</v>
      </c>
      <c r="G32" s="20">
        <f t="shared" si="2"/>
        <v>104699.17499999999</v>
      </c>
      <c r="H32" s="36" t="s">
        <v>132</v>
      </c>
    </row>
    <row r="33" spans="1:8" x14ac:dyDescent="0.2">
      <c r="A33" s="3">
        <v>30</v>
      </c>
      <c r="B33" s="4" t="s">
        <v>44</v>
      </c>
      <c r="C33" s="3" t="s">
        <v>9</v>
      </c>
      <c r="D33" s="3">
        <v>2</v>
      </c>
      <c r="E33" s="18">
        <v>75546</v>
      </c>
      <c r="F33" s="19">
        <f t="shared" si="1"/>
        <v>14353.74</v>
      </c>
      <c r="G33" s="20">
        <f t="shared" si="2"/>
        <v>179799.48</v>
      </c>
      <c r="H33" s="36" t="s">
        <v>133</v>
      </c>
    </row>
    <row r="34" spans="1:8" ht="30" x14ac:dyDescent="0.2">
      <c r="A34" s="3">
        <v>31</v>
      </c>
      <c r="B34" s="45" t="s">
        <v>45</v>
      </c>
      <c r="C34" s="15" t="s">
        <v>9</v>
      </c>
      <c r="D34" s="15">
        <v>50</v>
      </c>
      <c r="E34" s="21">
        <v>24990</v>
      </c>
      <c r="F34" s="22">
        <f t="shared" si="1"/>
        <v>4748.1000000000004</v>
      </c>
      <c r="G34" s="23">
        <f t="shared" si="2"/>
        <v>1486905</v>
      </c>
      <c r="H34" s="41" t="s">
        <v>78</v>
      </c>
    </row>
    <row r="35" spans="1:8" x14ac:dyDescent="0.2">
      <c r="A35" s="3">
        <v>32</v>
      </c>
      <c r="B35" s="1" t="s">
        <v>49</v>
      </c>
      <c r="C35" s="3" t="s">
        <v>9</v>
      </c>
      <c r="D35" s="3">
        <v>2</v>
      </c>
      <c r="E35" s="18">
        <v>15042</v>
      </c>
      <c r="F35" s="19">
        <f t="shared" si="1"/>
        <v>2857.98</v>
      </c>
      <c r="G35" s="20">
        <f t="shared" si="2"/>
        <v>35799.96</v>
      </c>
      <c r="H35" s="36" t="s">
        <v>134</v>
      </c>
    </row>
    <row r="36" spans="1:8" x14ac:dyDescent="0.2">
      <c r="A36" s="3">
        <v>33</v>
      </c>
      <c r="B36" s="4" t="s">
        <v>67</v>
      </c>
      <c r="C36" s="2" t="s">
        <v>9</v>
      </c>
      <c r="D36" s="3">
        <v>2</v>
      </c>
      <c r="E36" s="18">
        <v>46134.5</v>
      </c>
      <c r="F36" s="19">
        <f t="shared" si="1"/>
        <v>8765.5550000000003</v>
      </c>
      <c r="G36" s="20">
        <f t="shared" si="2"/>
        <v>109800.11</v>
      </c>
      <c r="H36" s="36" t="s">
        <v>135</v>
      </c>
    </row>
    <row r="37" spans="1:8" x14ac:dyDescent="0.2">
      <c r="A37" s="3">
        <v>34</v>
      </c>
      <c r="B37" s="1" t="s">
        <v>34</v>
      </c>
      <c r="C37" s="2" t="s">
        <v>9</v>
      </c>
      <c r="D37" s="3">
        <v>5</v>
      </c>
      <c r="E37" s="18">
        <v>2353.02</v>
      </c>
      <c r="F37" s="19">
        <f t="shared" si="1"/>
        <v>447.07380000000001</v>
      </c>
      <c r="G37" s="20">
        <f t="shared" si="2"/>
        <v>14000.469000000001</v>
      </c>
      <c r="H37" s="36" t="s">
        <v>136</v>
      </c>
    </row>
    <row r="38" spans="1:8" x14ac:dyDescent="0.2">
      <c r="A38" s="3">
        <v>35</v>
      </c>
      <c r="B38" s="4" t="s">
        <v>50</v>
      </c>
      <c r="C38" s="3" t="s">
        <v>9</v>
      </c>
      <c r="D38" s="3">
        <v>6</v>
      </c>
      <c r="E38" s="18">
        <v>29328</v>
      </c>
      <c r="F38" s="19">
        <f t="shared" si="1"/>
        <v>5572.32</v>
      </c>
      <c r="G38" s="20">
        <f t="shared" si="2"/>
        <v>209401.91999999998</v>
      </c>
      <c r="H38" s="36" t="s">
        <v>141</v>
      </c>
    </row>
    <row r="39" spans="1:8" x14ac:dyDescent="0.2">
      <c r="A39" s="3">
        <v>36</v>
      </c>
      <c r="B39" s="4" t="s">
        <v>63</v>
      </c>
      <c r="C39" s="3" t="s">
        <v>9</v>
      </c>
      <c r="D39" s="3">
        <v>1</v>
      </c>
      <c r="E39" s="18">
        <v>336050</v>
      </c>
      <c r="F39" s="19">
        <f t="shared" si="1"/>
        <v>63849.5</v>
      </c>
      <c r="G39" s="20">
        <f t="shared" si="2"/>
        <v>399899.5</v>
      </c>
      <c r="H39" s="36" t="s">
        <v>140</v>
      </c>
    </row>
    <row r="40" spans="1:8" x14ac:dyDescent="0.2">
      <c r="A40" s="3">
        <v>37</v>
      </c>
      <c r="B40" s="44" t="s">
        <v>155</v>
      </c>
      <c r="C40" s="3" t="s">
        <v>9</v>
      </c>
      <c r="D40" s="13">
        <v>1</v>
      </c>
      <c r="E40" s="18">
        <v>117563</v>
      </c>
      <c r="F40" s="19">
        <f t="shared" si="1"/>
        <v>22336.97</v>
      </c>
      <c r="G40" s="20">
        <f t="shared" si="2"/>
        <v>139899.97</v>
      </c>
      <c r="H40" s="36" t="s">
        <v>154</v>
      </c>
    </row>
    <row r="41" spans="1:8" x14ac:dyDescent="0.2">
      <c r="A41" s="3">
        <v>38</v>
      </c>
      <c r="B41" s="1" t="s">
        <v>142</v>
      </c>
      <c r="C41" s="2" t="s">
        <v>9</v>
      </c>
      <c r="D41" s="3">
        <v>210</v>
      </c>
      <c r="E41" s="18">
        <v>74</v>
      </c>
      <c r="F41" s="19">
        <f t="shared" si="1"/>
        <v>14.06</v>
      </c>
      <c r="G41" s="20">
        <f t="shared" si="2"/>
        <v>18492.600000000002</v>
      </c>
      <c r="H41" s="36" t="s">
        <v>143</v>
      </c>
    </row>
    <row r="42" spans="1:8" s="16" customFormat="1" ht="15.75" x14ac:dyDescent="0.25">
      <c r="A42" s="15">
        <v>39</v>
      </c>
      <c r="B42" s="14" t="s">
        <v>35</v>
      </c>
      <c r="C42" s="46" t="s">
        <v>9</v>
      </c>
      <c r="D42" s="15">
        <v>6</v>
      </c>
      <c r="E42" s="21">
        <v>13770.5</v>
      </c>
      <c r="F42" s="22">
        <f t="shared" si="1"/>
        <v>2616.395</v>
      </c>
      <c r="G42" s="23">
        <f t="shared" si="2"/>
        <v>98321.37</v>
      </c>
      <c r="H42" s="42" t="s">
        <v>79</v>
      </c>
    </row>
    <row r="43" spans="1:8" ht="60" x14ac:dyDescent="0.2">
      <c r="A43" s="3">
        <v>40</v>
      </c>
      <c r="B43" s="28" t="s">
        <v>36</v>
      </c>
      <c r="C43" s="3" t="s">
        <v>9</v>
      </c>
      <c r="D43" s="3">
        <v>20</v>
      </c>
      <c r="E43" s="18">
        <v>4117.5</v>
      </c>
      <c r="F43" s="19">
        <f t="shared" si="1"/>
        <v>782.32500000000005</v>
      </c>
      <c r="G43" s="20">
        <f t="shared" si="2"/>
        <v>97996.5</v>
      </c>
      <c r="H43" s="40" t="s">
        <v>139</v>
      </c>
    </row>
    <row r="44" spans="1:8" ht="15.75" x14ac:dyDescent="0.25">
      <c r="A44" s="3">
        <v>41</v>
      </c>
      <c r="B44" s="35" t="s">
        <v>111</v>
      </c>
      <c r="C44" s="2" t="s">
        <v>9</v>
      </c>
      <c r="D44" s="3">
        <v>1</v>
      </c>
      <c r="E44" s="18">
        <v>151176.5</v>
      </c>
      <c r="F44" s="19">
        <f t="shared" si="1"/>
        <v>28723.535</v>
      </c>
      <c r="G44" s="20">
        <f t="shared" si="2"/>
        <v>179900.035</v>
      </c>
      <c r="H44" s="43" t="s">
        <v>113</v>
      </c>
    </row>
    <row r="45" spans="1:8" x14ac:dyDescent="0.2">
      <c r="A45" s="3">
        <v>42</v>
      </c>
      <c r="B45" s="1" t="s">
        <v>46</v>
      </c>
      <c r="C45" s="2" t="s">
        <v>9</v>
      </c>
      <c r="D45" s="3">
        <v>50</v>
      </c>
      <c r="E45" s="18">
        <v>1260.5</v>
      </c>
      <c r="F45" s="19">
        <f t="shared" si="1"/>
        <v>239.495</v>
      </c>
      <c r="G45" s="20">
        <f t="shared" si="2"/>
        <v>74999.75</v>
      </c>
      <c r="H45" s="36" t="s">
        <v>147</v>
      </c>
    </row>
    <row r="46" spans="1:8" x14ac:dyDescent="0.2">
      <c r="A46" s="3">
        <v>43</v>
      </c>
      <c r="B46" s="1" t="s">
        <v>47</v>
      </c>
      <c r="C46" s="2" t="s">
        <v>9</v>
      </c>
      <c r="D46" s="3">
        <v>300</v>
      </c>
      <c r="E46" s="18">
        <v>176.02500000000001</v>
      </c>
      <c r="F46" s="19">
        <f t="shared" si="1"/>
        <v>33.444749999999999</v>
      </c>
      <c r="G46" s="20">
        <f t="shared" si="2"/>
        <v>62840.925000000003</v>
      </c>
      <c r="H46" s="36" t="s">
        <v>146</v>
      </c>
    </row>
    <row r="47" spans="1:8" x14ac:dyDescent="0.2">
      <c r="A47" s="3">
        <v>44</v>
      </c>
      <c r="B47" s="1" t="s">
        <v>48</v>
      </c>
      <c r="C47" s="2" t="s">
        <v>9</v>
      </c>
      <c r="D47" s="3">
        <v>10</v>
      </c>
      <c r="E47" s="18">
        <v>13361</v>
      </c>
      <c r="F47" s="19">
        <f t="shared" si="1"/>
        <v>2538.59</v>
      </c>
      <c r="G47" s="20">
        <f t="shared" si="2"/>
        <v>158995.9</v>
      </c>
      <c r="H47" s="36" t="s">
        <v>145</v>
      </c>
    </row>
    <row r="48" spans="1:8" ht="15.75" customHeight="1" x14ac:dyDescent="0.2">
      <c r="A48" s="3">
        <v>45</v>
      </c>
      <c r="B48" s="1" t="s">
        <v>64</v>
      </c>
      <c r="C48" s="2" t="s">
        <v>9</v>
      </c>
      <c r="D48" s="3">
        <v>50</v>
      </c>
      <c r="E48" s="18">
        <v>1344.5</v>
      </c>
      <c r="F48" s="19">
        <f t="shared" si="1"/>
        <v>255.45500000000001</v>
      </c>
      <c r="G48" s="20">
        <f t="shared" si="2"/>
        <v>79997.75</v>
      </c>
      <c r="H48" s="36" t="s">
        <v>144</v>
      </c>
    </row>
    <row r="49" spans="1:8" ht="15.75" customHeight="1" x14ac:dyDescent="0.25">
      <c r="A49" s="68" t="s">
        <v>71</v>
      </c>
      <c r="B49" s="68"/>
      <c r="C49" s="68"/>
      <c r="D49" s="68"/>
      <c r="E49" s="68"/>
      <c r="F49" s="68"/>
      <c r="G49" s="31">
        <f>SUM(G4:G48)</f>
        <v>9697033.4440000001</v>
      </c>
      <c r="H49" s="57"/>
    </row>
    <row r="50" spans="1:8" ht="15.75" customHeight="1" x14ac:dyDescent="0.2"/>
    <row r="51" spans="1:8" ht="15.75" customHeight="1" x14ac:dyDescent="0.2">
      <c r="B51" s="7"/>
      <c r="C51" s="7"/>
      <c r="D51" s="7"/>
    </row>
    <row r="52" spans="1:8" ht="15.75" customHeight="1" x14ac:dyDescent="0.2">
      <c r="B52" s="7"/>
      <c r="C52" s="7"/>
      <c r="D52" s="7"/>
    </row>
    <row r="53" spans="1:8" ht="15.75" customHeight="1" x14ac:dyDescent="0.2">
      <c r="B53" s="7"/>
      <c r="C53" s="7"/>
      <c r="D53" s="7"/>
    </row>
    <row r="54" spans="1:8" ht="15.75" customHeight="1" x14ac:dyDescent="0.2">
      <c r="B54" s="7"/>
      <c r="C54" s="7"/>
      <c r="D54" s="7"/>
    </row>
    <row r="55" spans="1:8" ht="15.75" customHeight="1" x14ac:dyDescent="0.2">
      <c r="B55" s="7"/>
      <c r="C55" s="7"/>
      <c r="D55" s="7"/>
    </row>
    <row r="56" spans="1:8" x14ac:dyDescent="0.2">
      <c r="A56" s="6"/>
      <c r="B56" s="7"/>
      <c r="C56" s="7"/>
      <c r="D56" s="7"/>
    </row>
    <row r="57" spans="1:8" x14ac:dyDescent="0.2">
      <c r="B57" s="7"/>
      <c r="C57" s="7"/>
      <c r="D57" s="7"/>
    </row>
    <row r="58" spans="1:8" x14ac:dyDescent="0.2">
      <c r="B58" s="7"/>
      <c r="C58" s="7"/>
      <c r="D58" s="7"/>
    </row>
    <row r="59" spans="1:8" x14ac:dyDescent="0.2">
      <c r="B59" s="7"/>
      <c r="C59" s="7"/>
      <c r="D59" s="7"/>
    </row>
    <row r="60" spans="1:8" x14ac:dyDescent="0.2">
      <c r="B60" s="7"/>
      <c r="C60" s="7"/>
      <c r="D60" s="7"/>
    </row>
    <row r="61" spans="1:8" x14ac:dyDescent="0.2">
      <c r="B61" s="7"/>
      <c r="C61" s="7"/>
      <c r="D61" s="7"/>
      <c r="F61" s="6"/>
    </row>
  </sheetData>
  <mergeCells count="5">
    <mergeCell ref="A49:F49"/>
    <mergeCell ref="H23:H24"/>
    <mergeCell ref="H30:H31"/>
    <mergeCell ref="A1:H1"/>
    <mergeCell ref="A2:H2"/>
  </mergeCells>
  <hyperlinks>
    <hyperlink ref="H34" r:id="rId1"/>
    <hyperlink ref="H42" r:id="rId2"/>
    <hyperlink ref="H44" r:id="rId3"/>
    <hyperlink ref="H23" r:id="rId4"/>
    <hyperlink ref="H30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Insumos Mantenimiento_1</vt:lpstr>
      <vt:lpstr>Insumos herramientas equipos_2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Alvaro Rafael Navarro Guerra</dc:creator>
  <cp:keywords/>
  <dc:description/>
  <cp:lastModifiedBy>Sandra Patricia Angel Escobar</cp:lastModifiedBy>
  <cp:revision/>
  <dcterms:created xsi:type="dcterms:W3CDTF">2026-02-19T22:08:24Z</dcterms:created>
  <dcterms:modified xsi:type="dcterms:W3CDTF">2026-07-06T22:03:31Z</dcterms:modified>
  <cp:category/>
  <cp:contentStatus/>
</cp:coreProperties>
</file>