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Usuarios\ADRIANA.FERNANDEZ\Downloads\"/>
    </mc:Choice>
  </mc:AlternateContent>
  <xr:revisionPtr revIDLastSave="0" documentId="13_ncr:1_{CD782100-7C5F-46E4-8AE1-B8E85F14CD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ntidades Unitaria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4" l="1"/>
  <c r="K19" i="4" s="1"/>
  <c r="J20" i="4"/>
  <c r="K20" i="4" s="1"/>
  <c r="G19" i="4"/>
  <c r="H19" i="4" s="1"/>
  <c r="G20" i="4"/>
  <c r="H20" i="4" s="1"/>
  <c r="L20" i="4" s="1"/>
  <c r="M20" i="4" s="1"/>
  <c r="J16" i="4"/>
  <c r="K16" i="4" s="1"/>
  <c r="J17" i="4"/>
  <c r="K17" i="4" s="1"/>
  <c r="J21" i="4"/>
  <c r="K21" i="4" s="1"/>
  <c r="G16" i="4"/>
  <c r="H16" i="4" s="1"/>
  <c r="G17" i="4"/>
  <c r="H17" i="4" s="1"/>
  <c r="G21" i="4"/>
  <c r="H21" i="4" s="1"/>
  <c r="L19" i="4" l="1"/>
  <c r="M19" i="4" s="1"/>
  <c r="L16" i="4"/>
  <c r="M16" i="4" s="1"/>
  <c r="L21" i="4"/>
  <c r="M21" i="4" s="1"/>
  <c r="L17" i="4"/>
  <c r="M17" i="4" s="1"/>
  <c r="J8" i="4" l="1"/>
  <c r="J10" i="4"/>
  <c r="J12" i="4"/>
  <c r="J13" i="4"/>
  <c r="J14" i="4"/>
  <c r="G8" i="4" l="1"/>
  <c r="H8" i="4" s="1"/>
  <c r="K8" i="4"/>
  <c r="L8" i="4" l="1"/>
  <c r="M8" i="4" s="1"/>
  <c r="K10" i="4"/>
  <c r="K13" i="4"/>
  <c r="G10" i="4"/>
  <c r="G12" i="4"/>
  <c r="H12" i="4" s="1"/>
  <c r="G13" i="4"/>
  <c r="G14" i="4"/>
  <c r="K12" i="4" l="1"/>
  <c r="L12" i="4" s="1"/>
  <c r="M12" i="4" s="1"/>
  <c r="K14" i="4"/>
  <c r="H13" i="4"/>
  <c r="L13" i="4" s="1"/>
  <c r="M13" i="4" s="1"/>
  <c r="H10" i="4"/>
  <c r="L10" i="4" s="1"/>
  <c r="M10" i="4" s="1"/>
  <c r="H14" i="4"/>
  <c r="L14" i="4" l="1"/>
  <c r="M14" i="4" s="1"/>
  <c r="M22" i="4" s="1"/>
</calcChain>
</file>

<file path=xl/sharedStrings.xml><?xml version="1.0" encoding="utf-8"?>
<sst xmlns="http://schemas.openxmlformats.org/spreadsheetml/2006/main" count="48" uniqueCount="36">
  <si>
    <t>ÍTEM</t>
  </si>
  <si>
    <t xml:space="preserve">DESCRIPCIÓN DEL BIEN O SERVICIO </t>
  </si>
  <si>
    <t>UNIDAD DE MEDIDA</t>
  </si>
  <si>
    <t>Unidad</t>
  </si>
  <si>
    <t xml:space="preserve">NECESIDAD </t>
  </si>
  <si>
    <t>VALOR UNITARIO</t>
  </si>
  <si>
    <t>IVA</t>
  </si>
  <si>
    <t>VALOR UNITARIO + IVA</t>
  </si>
  <si>
    <t>PROMEDIO VALOR UNITARIO</t>
  </si>
  <si>
    <t>COSTO TOTAL</t>
  </si>
  <si>
    <t>1.1</t>
  </si>
  <si>
    <t>2.1</t>
  </si>
  <si>
    <t>3.1</t>
  </si>
  <si>
    <t>4.1</t>
  </si>
  <si>
    <t>4.2</t>
  </si>
  <si>
    <t>5.1</t>
  </si>
  <si>
    <t>DEMARCACIÓN DE AREAS COMUNES - SEDES</t>
  </si>
  <si>
    <t>3.2</t>
  </si>
  <si>
    <t>3.3</t>
  </si>
  <si>
    <t>DEMARCACIÓN (DEPENDENCIAS VARIAS ) DE ÁREAS COMUNES SEDES. Leyendas varias. Dimensiones: Ancho: 35 cm - Alto: 15cm</t>
  </si>
  <si>
    <t>DEMARCACIÓN INTERNA OFICINAS (CUBÍCULOS). Leyendas varias. Dimensiones: Ancho: 22 cm - Alto: 7,5 cm</t>
  </si>
  <si>
    <t>DEMARCACIÓN INTERNA/EXTERNA PUNTOS DE ATENCIÓN DE FISCALÍAS - PAF's</t>
  </si>
  <si>
    <t>AVISO DEMARCACIÓN INTERNA PUNTOS DE ATENCIÓN DE FISCALÍAS - PAF's  Dimensiones:  Ancho: 80 cm - Alto: 80 cm</t>
  </si>
  <si>
    <t>AVISO DEMARCACIÓN EXTERNA PUNTOS DE ATENCIÓN DE FISCALÍAS - PAF's  Dimensiones:  Ancho: 114 cm - Alto: 56 cm</t>
  </si>
  <si>
    <t>VALOR TOTAL</t>
  </si>
  <si>
    <t>DEMARCACIÓN INTERNA OFICINAS - CUBÍCULOS</t>
  </si>
  <si>
    <t>DEMARCACIÓN EXTERNA CENTRO DE ATENCIÓN FISCALIA (CAF) Y PUNTO DE ATENCIÓN ÉTNICO DE LA FISCALIA (PAEF)</t>
  </si>
  <si>
    <t xml:space="preserve">AVISO DEMARCACIÓN EXTERNA CENTROS DE ATENCIÓN DE FISCALÍAS (CAF) Dimensiones:  Ancho: 114 cm - Alto: 56 cm </t>
  </si>
  <si>
    <t>AVISO DEMARCACIÓN EXTERNA CENTROS DE ATENCIÓN DE FISCALÍAS Y PUNTO DE ATENCIÓN ÉTNICO DE LA FISCALIA (CAF PAEF) Dimensiones:  Ancho: 130 cm - Alto: 56 cm.</t>
  </si>
  <si>
    <t>AVISO DEMARCACIÓN EXTERNA CENTROS DE ATENCIÓN DE FISCALÍAS (CAF) Y CENTRO DE CONCILIACIÓN Dimensiones:  Ancho: 130 cm - Alto: 56 cm.</t>
  </si>
  <si>
    <t>ADHESIVOS CENTRO Y PUNTO DE ATENCIÓN ÉTNICO DE LA FISCALÍA GENERAL DE LA NACIÓN - CAF PAEF</t>
  </si>
  <si>
    <t>5.2</t>
  </si>
  <si>
    <t>5.3</t>
  </si>
  <si>
    <t>ADHESIVO CAF PAEF Dimensiones: Ancho: 290 cm Alto: 290 cm - Incluye suministro e instalación en el municipio de Carepa, Antioquia, en la sede actual de la fiscalia (ubicada en la dirección Carrera 80 #74-20)</t>
  </si>
  <si>
    <t>ADHESIVO CAF PAEF Dimensiones: Ancho: 300 cm Alto: 230 cm - Incluye suministro e instalación en el municipio de Carepa, Antioquia, en la sede actual de la fiscalia (ubicada en la dirección Carrera 80 #74-20)</t>
  </si>
  <si>
    <t>ADHESIVO CAF PAEF Dimensiones: Ancho: 510 cm Alto: 260 cm - Incluye suministro e instalación en el municipio de Carepa, Antioquia, en la sede actual de la fiscalia (ubicada en la dirección Carrera 80 #74-20)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</si>
</sst>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3" borderId="0" xfId="0" applyFill="1"/>
    <xf numFmtId="0" fontId="2" fillId="2" borderId="1" xfId="0" applyFont="1" applyFill="1" applyBorder="1"/>
    <xf numFmtId="0" fontId="3" fillId="3" borderId="0" xfId="0" applyFont="1" applyFill="1" applyAlignment="1">
      <alignment horizontal="justify" vertical="center" wrapText="1"/>
    </xf>
    <xf numFmtId="44" fontId="0" fillId="3" borderId="0" xfId="1" applyFont="1" applyFill="1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0" fillId="3" borderId="0" xfId="0" applyNumberFormat="1" applyFill="1"/>
    <xf numFmtId="44" fontId="0" fillId="6" borderId="1" xfId="0" applyNumberForma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44" fontId="0" fillId="2" borderId="1" xfId="1" applyFont="1" applyFill="1" applyBorder="1"/>
    <xf numFmtId="44" fontId="7" fillId="5" borderId="1" xfId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/>
    </xf>
    <xf numFmtId="0" fontId="9" fillId="0" borderId="3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/>
    </xf>
    <xf numFmtId="2" fontId="4" fillId="3" borderId="1" xfId="0" applyNumberFormat="1" applyFont="1" applyFill="1" applyBorder="1" applyAlignment="1">
      <alignment horizontal="center" vertical="center" wrapText="1"/>
    </xf>
    <xf numFmtId="44" fontId="4" fillId="6" borderId="1" xfId="0" applyNumberFormat="1" applyFont="1" applyFill="1" applyBorder="1" applyAlignment="1">
      <alignment vertical="center"/>
    </xf>
    <xf numFmtId="1" fontId="4" fillId="3" borderId="1" xfId="0" applyNumberFormat="1" applyFont="1" applyFill="1" applyBorder="1" applyAlignment="1">
      <alignment horizontal="center" vertical="center" wrapText="1"/>
    </xf>
    <xf numFmtId="44" fontId="10" fillId="6" borderId="11" xfId="0" applyNumberFormat="1" applyFont="1" applyFill="1" applyBorder="1" applyAlignment="1">
      <alignment horizontal="center"/>
    </xf>
    <xf numFmtId="44" fontId="10" fillId="6" borderId="12" xfId="0" applyNumberFormat="1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5FFFF"/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1362640</xdr:colOff>
      <xdr:row>1</xdr:row>
      <xdr:rowOff>47625</xdr:rowOff>
    </xdr:from>
    <xdr:to>
      <xdr:col>2</xdr:col>
      <xdr:colOff>3162865</xdr:colOff>
      <xdr:row>3</xdr:row>
      <xdr:rowOff>152400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8052" y="238125"/>
          <a:ext cx="18002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</xdr:row>
          <xdr:rowOff>38100</xdr:rowOff>
        </xdr:from>
        <xdr:to>
          <xdr:col>6</xdr:col>
          <xdr:colOff>1295400</xdr:colOff>
          <xdr:row>3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1</xdr:row>
          <xdr:rowOff>47625</xdr:rowOff>
        </xdr:from>
        <xdr:to>
          <xdr:col>9</xdr:col>
          <xdr:colOff>1162050</xdr:colOff>
          <xdr:row>3</xdr:row>
          <xdr:rowOff>152400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O30"/>
  <sheetViews>
    <sheetView tabSelected="1" topLeftCell="A7" zoomScale="85" zoomScaleNormal="85" workbookViewId="0">
      <selection activeCell="D25" sqref="D25"/>
    </sheetView>
  </sheetViews>
  <sheetFormatPr baseColWidth="10" defaultRowHeight="15" x14ac:dyDescent="0.25"/>
  <cols>
    <col min="1" max="1" width="3.7109375" style="1" customWidth="1"/>
    <col min="2" max="2" width="13.7109375" style="1" customWidth="1"/>
    <col min="3" max="3" width="67.7109375" style="1" customWidth="1"/>
    <col min="4" max="5" width="11.42578125" style="1"/>
    <col min="6" max="6" width="22.5703125" style="4" customWidth="1"/>
    <col min="7" max="11" width="22.5703125" style="1" customWidth="1"/>
    <col min="12" max="12" width="22" style="1" customWidth="1"/>
    <col min="13" max="13" width="29.28515625" style="1" customWidth="1"/>
    <col min="14" max="14" width="13.7109375" style="1" bestFit="1" customWidth="1"/>
    <col min="15" max="15" width="13.7109375" style="1" customWidth="1"/>
    <col min="16" max="16384" width="11.42578125" style="1"/>
  </cols>
  <sheetData>
    <row r="2" spans="2:15" ht="15" customHeight="1" x14ac:dyDescent="0.25">
      <c r="B2" s="32"/>
      <c r="C2" s="33"/>
      <c r="D2" s="33"/>
      <c r="E2" s="33"/>
      <c r="F2" s="34"/>
      <c r="G2" s="34"/>
      <c r="H2" s="34"/>
      <c r="I2" s="35"/>
      <c r="J2" s="35"/>
      <c r="K2" s="35"/>
      <c r="L2" s="36"/>
      <c r="M2" s="37"/>
    </row>
    <row r="3" spans="2:15" ht="15" customHeight="1" x14ac:dyDescent="0.25">
      <c r="B3" s="32"/>
      <c r="C3" s="33"/>
      <c r="D3" s="33"/>
      <c r="E3" s="33"/>
      <c r="F3" s="34"/>
      <c r="G3" s="34"/>
      <c r="H3" s="34"/>
      <c r="I3" s="35"/>
      <c r="J3" s="35"/>
      <c r="K3" s="35"/>
      <c r="L3" s="38"/>
      <c r="M3" s="39"/>
    </row>
    <row r="4" spans="2:15" ht="15" customHeight="1" x14ac:dyDescent="0.25">
      <c r="B4" s="32"/>
      <c r="C4" s="33"/>
      <c r="D4" s="33"/>
      <c r="E4" s="33"/>
      <c r="F4" s="34"/>
      <c r="G4" s="34"/>
      <c r="H4" s="34"/>
      <c r="I4" s="35"/>
      <c r="J4" s="35"/>
      <c r="K4" s="35"/>
      <c r="L4" s="40"/>
      <c r="M4" s="41"/>
    </row>
    <row r="5" spans="2:15" ht="46.5" customHeight="1" x14ac:dyDescent="0.25">
      <c r="B5" s="6" t="s">
        <v>0</v>
      </c>
      <c r="C5" s="6" t="s">
        <v>1</v>
      </c>
      <c r="D5" s="6" t="s">
        <v>2</v>
      </c>
      <c r="E5" s="6" t="s">
        <v>4</v>
      </c>
      <c r="F5" s="8" t="s">
        <v>5</v>
      </c>
      <c r="G5" s="9" t="s">
        <v>6</v>
      </c>
      <c r="H5" s="9" t="s">
        <v>7</v>
      </c>
      <c r="I5" s="10" t="s">
        <v>5</v>
      </c>
      <c r="J5" s="11" t="s">
        <v>6</v>
      </c>
      <c r="K5" s="11" t="s">
        <v>7</v>
      </c>
      <c r="L5" s="15" t="s">
        <v>8</v>
      </c>
      <c r="M5" s="15" t="s">
        <v>9</v>
      </c>
    </row>
    <row r="6" spans="2:15" x14ac:dyDescent="0.25">
      <c r="B6" s="2"/>
      <c r="C6" s="2"/>
      <c r="D6" s="5"/>
      <c r="E6" s="5"/>
      <c r="F6" s="16"/>
      <c r="G6" s="5"/>
      <c r="H6" s="5"/>
      <c r="I6" s="16"/>
      <c r="J6" s="5"/>
      <c r="K6" s="5"/>
      <c r="L6" s="5"/>
      <c r="M6" s="5"/>
    </row>
    <row r="7" spans="2:15" ht="29.25" customHeight="1" x14ac:dyDescent="0.25">
      <c r="B7" s="6">
        <v>1</v>
      </c>
      <c r="C7" s="21" t="s">
        <v>16</v>
      </c>
      <c r="E7" s="23"/>
      <c r="F7" s="17"/>
      <c r="G7" s="17"/>
      <c r="H7" s="17"/>
      <c r="I7" s="12"/>
      <c r="J7" s="12"/>
      <c r="K7" s="12"/>
      <c r="L7" s="14"/>
      <c r="M7" s="14"/>
      <c r="N7" s="13"/>
      <c r="O7" s="13"/>
    </row>
    <row r="8" spans="2:15" ht="33" x14ac:dyDescent="0.25">
      <c r="B8" s="6" t="s">
        <v>10</v>
      </c>
      <c r="C8" s="19" t="s">
        <v>19</v>
      </c>
      <c r="D8" s="7" t="s">
        <v>3</v>
      </c>
      <c r="E8" s="25">
        <v>50</v>
      </c>
      <c r="F8" s="17">
        <v>55000</v>
      </c>
      <c r="G8" s="17">
        <f t="shared" ref="G8:G21" si="0">F8*0.19</f>
        <v>10450</v>
      </c>
      <c r="H8" s="17">
        <f t="shared" ref="H8:H21" si="1">F8+G8</f>
        <v>65450</v>
      </c>
      <c r="I8" s="12">
        <v>50000</v>
      </c>
      <c r="J8" s="12">
        <f t="shared" ref="J8:J21" si="2">I8*0.19</f>
        <v>9500</v>
      </c>
      <c r="K8" s="12">
        <f t="shared" ref="K8:K21" si="3">I8+J8</f>
        <v>59500</v>
      </c>
      <c r="L8" s="24">
        <f>AVERAGE(H8,K8)</f>
        <v>62475</v>
      </c>
      <c r="M8" s="24">
        <f>L8*E8</f>
        <v>3123750</v>
      </c>
      <c r="N8" s="13"/>
      <c r="O8" s="13"/>
    </row>
    <row r="9" spans="2:15" ht="29.25" customHeight="1" x14ac:dyDescent="0.25">
      <c r="B9" s="6">
        <v>2</v>
      </c>
      <c r="C9" s="20" t="s">
        <v>25</v>
      </c>
      <c r="D9" s="7"/>
      <c r="E9" s="23"/>
      <c r="F9" s="17"/>
      <c r="G9" s="17"/>
      <c r="H9" s="17"/>
      <c r="I9" s="12"/>
      <c r="J9" s="12"/>
      <c r="K9" s="12"/>
      <c r="L9" s="24"/>
      <c r="M9" s="24"/>
      <c r="N9" s="13"/>
      <c r="O9" s="13"/>
    </row>
    <row r="10" spans="2:15" ht="33" x14ac:dyDescent="0.25">
      <c r="B10" s="6" t="s">
        <v>11</v>
      </c>
      <c r="C10" s="18" t="s">
        <v>20</v>
      </c>
      <c r="D10" s="7" t="s">
        <v>3</v>
      </c>
      <c r="E10" s="25">
        <v>150</v>
      </c>
      <c r="F10" s="17">
        <v>18400</v>
      </c>
      <c r="G10" s="17">
        <f t="shared" si="0"/>
        <v>3496</v>
      </c>
      <c r="H10" s="17">
        <f t="shared" si="1"/>
        <v>21896</v>
      </c>
      <c r="I10" s="12">
        <v>16000</v>
      </c>
      <c r="J10" s="12">
        <f t="shared" si="2"/>
        <v>3040</v>
      </c>
      <c r="K10" s="12">
        <f t="shared" si="3"/>
        <v>19040</v>
      </c>
      <c r="L10" s="24">
        <f t="shared" ref="L10:L21" si="4">AVERAGE(H10,K10)</f>
        <v>20468</v>
      </c>
      <c r="M10" s="24">
        <f>L10*E10</f>
        <v>3070200</v>
      </c>
      <c r="N10" s="13"/>
      <c r="O10" s="13"/>
    </row>
    <row r="11" spans="2:15" ht="54" customHeight="1" x14ac:dyDescent="0.25">
      <c r="B11" s="6">
        <v>3</v>
      </c>
      <c r="C11" s="22" t="s">
        <v>26</v>
      </c>
      <c r="D11" s="7"/>
      <c r="E11" s="25"/>
      <c r="F11" s="17"/>
      <c r="G11" s="17"/>
      <c r="H11" s="17"/>
      <c r="I11" s="12"/>
      <c r="J11" s="12"/>
      <c r="K11" s="12"/>
      <c r="L11" s="24"/>
      <c r="M11" s="24"/>
      <c r="N11" s="13"/>
      <c r="O11" s="13"/>
    </row>
    <row r="12" spans="2:15" ht="33" x14ac:dyDescent="0.25">
      <c r="B12" s="6" t="s">
        <v>12</v>
      </c>
      <c r="C12" s="18" t="s">
        <v>27</v>
      </c>
      <c r="D12" s="7" t="s">
        <v>3</v>
      </c>
      <c r="E12" s="25">
        <v>25</v>
      </c>
      <c r="F12" s="17">
        <v>346500</v>
      </c>
      <c r="G12" s="17">
        <f t="shared" si="0"/>
        <v>65835</v>
      </c>
      <c r="H12" s="17">
        <f t="shared" si="1"/>
        <v>412335</v>
      </c>
      <c r="I12" s="12">
        <v>315000</v>
      </c>
      <c r="J12" s="12">
        <f t="shared" si="2"/>
        <v>59850</v>
      </c>
      <c r="K12" s="12">
        <f t="shared" si="3"/>
        <v>374850</v>
      </c>
      <c r="L12" s="24">
        <f t="shared" si="4"/>
        <v>393592.5</v>
      </c>
      <c r="M12" s="24">
        <f>L12*E12</f>
        <v>9839812.5</v>
      </c>
      <c r="N12" s="13"/>
      <c r="O12" s="13"/>
    </row>
    <row r="13" spans="2:15" ht="52.5" customHeight="1" x14ac:dyDescent="0.25">
      <c r="B13" s="6" t="s">
        <v>17</v>
      </c>
      <c r="C13" s="18" t="s">
        <v>28</v>
      </c>
      <c r="D13" s="7" t="s">
        <v>3</v>
      </c>
      <c r="E13" s="25">
        <v>1</v>
      </c>
      <c r="F13" s="17">
        <v>407000</v>
      </c>
      <c r="G13" s="17">
        <f t="shared" si="0"/>
        <v>77330</v>
      </c>
      <c r="H13" s="17">
        <f t="shared" si="1"/>
        <v>484330</v>
      </c>
      <c r="I13" s="12">
        <v>370000</v>
      </c>
      <c r="J13" s="12">
        <f t="shared" si="2"/>
        <v>70300</v>
      </c>
      <c r="K13" s="12">
        <f t="shared" si="3"/>
        <v>440300</v>
      </c>
      <c r="L13" s="24">
        <f t="shared" si="4"/>
        <v>462315</v>
      </c>
      <c r="M13" s="24">
        <f>L13*E13</f>
        <v>462315</v>
      </c>
      <c r="N13" s="13"/>
      <c r="O13" s="13"/>
    </row>
    <row r="14" spans="2:15" ht="52.5" customHeight="1" x14ac:dyDescent="0.25">
      <c r="B14" s="6" t="s">
        <v>18</v>
      </c>
      <c r="C14" s="18" t="s">
        <v>29</v>
      </c>
      <c r="D14" s="7" t="s">
        <v>3</v>
      </c>
      <c r="E14" s="25">
        <v>1</v>
      </c>
      <c r="F14" s="17">
        <v>407000</v>
      </c>
      <c r="G14" s="17">
        <f t="shared" si="0"/>
        <v>77330</v>
      </c>
      <c r="H14" s="17">
        <f t="shared" si="1"/>
        <v>484330</v>
      </c>
      <c r="I14" s="12">
        <v>370000</v>
      </c>
      <c r="J14" s="12">
        <f t="shared" si="2"/>
        <v>70300</v>
      </c>
      <c r="K14" s="12">
        <f t="shared" si="3"/>
        <v>440300</v>
      </c>
      <c r="L14" s="24">
        <f t="shared" si="4"/>
        <v>462315</v>
      </c>
      <c r="M14" s="24">
        <f>L14*E14</f>
        <v>462315</v>
      </c>
      <c r="N14" s="13"/>
      <c r="O14" s="13"/>
    </row>
    <row r="15" spans="2:15" ht="33" x14ac:dyDescent="0.25">
      <c r="B15" s="6">
        <v>4</v>
      </c>
      <c r="C15" s="22" t="s">
        <v>21</v>
      </c>
      <c r="D15" s="7"/>
      <c r="E15" s="25"/>
      <c r="F15" s="17"/>
      <c r="G15" s="17"/>
      <c r="H15" s="17"/>
      <c r="I15" s="12"/>
      <c r="J15" s="12"/>
      <c r="K15" s="12"/>
      <c r="L15" s="24"/>
      <c r="M15" s="24"/>
      <c r="N15" s="13"/>
      <c r="O15" s="13"/>
    </row>
    <row r="16" spans="2:15" ht="33" x14ac:dyDescent="0.25">
      <c r="B16" s="6" t="s">
        <v>13</v>
      </c>
      <c r="C16" s="19" t="s">
        <v>22</v>
      </c>
      <c r="D16" s="7" t="s">
        <v>3</v>
      </c>
      <c r="E16" s="25">
        <v>10</v>
      </c>
      <c r="F16" s="17">
        <v>352000</v>
      </c>
      <c r="G16" s="17">
        <f t="shared" si="0"/>
        <v>66880</v>
      </c>
      <c r="H16" s="17">
        <f t="shared" si="1"/>
        <v>418880</v>
      </c>
      <c r="I16" s="12">
        <v>320000</v>
      </c>
      <c r="J16" s="12">
        <f t="shared" si="2"/>
        <v>60800</v>
      </c>
      <c r="K16" s="12">
        <f t="shared" si="3"/>
        <v>380800</v>
      </c>
      <c r="L16" s="24">
        <f t="shared" si="4"/>
        <v>399840</v>
      </c>
      <c r="M16" s="24">
        <f>L16*E16</f>
        <v>3998400</v>
      </c>
      <c r="N16" s="13"/>
      <c r="O16" s="13"/>
    </row>
    <row r="17" spans="2:15" ht="33" x14ac:dyDescent="0.25">
      <c r="B17" s="6" t="s">
        <v>14</v>
      </c>
      <c r="C17" s="19" t="s">
        <v>23</v>
      </c>
      <c r="D17" s="7" t="s">
        <v>3</v>
      </c>
      <c r="E17" s="25">
        <v>10</v>
      </c>
      <c r="F17" s="17">
        <v>352000</v>
      </c>
      <c r="G17" s="17">
        <f t="shared" si="0"/>
        <v>66880</v>
      </c>
      <c r="H17" s="17">
        <f t="shared" si="1"/>
        <v>418880</v>
      </c>
      <c r="I17" s="12">
        <v>320000</v>
      </c>
      <c r="J17" s="12">
        <f t="shared" si="2"/>
        <v>60800</v>
      </c>
      <c r="K17" s="12">
        <f t="shared" si="3"/>
        <v>380800</v>
      </c>
      <c r="L17" s="24">
        <f t="shared" si="4"/>
        <v>399840</v>
      </c>
      <c r="M17" s="24">
        <f>L17*E17</f>
        <v>3998400</v>
      </c>
      <c r="N17" s="13"/>
      <c r="O17" s="13"/>
    </row>
    <row r="18" spans="2:15" ht="33" x14ac:dyDescent="0.25">
      <c r="B18" s="6">
        <v>5</v>
      </c>
      <c r="C18" s="22" t="s">
        <v>30</v>
      </c>
      <c r="D18" s="7"/>
      <c r="E18" s="25"/>
      <c r="F18" s="17"/>
      <c r="G18" s="17"/>
      <c r="H18" s="17"/>
      <c r="I18" s="12"/>
      <c r="J18" s="12"/>
      <c r="K18" s="12"/>
      <c r="L18" s="24"/>
      <c r="M18" s="24"/>
      <c r="N18" s="13"/>
      <c r="O18" s="13"/>
    </row>
    <row r="19" spans="2:15" ht="54.75" customHeight="1" x14ac:dyDescent="0.25">
      <c r="B19" s="6" t="s">
        <v>15</v>
      </c>
      <c r="C19" s="19" t="s">
        <v>33</v>
      </c>
      <c r="D19" s="7" t="s">
        <v>3</v>
      </c>
      <c r="E19" s="25">
        <v>3</v>
      </c>
      <c r="F19" s="17">
        <v>1387100</v>
      </c>
      <c r="G19" s="17">
        <f t="shared" si="0"/>
        <v>263549</v>
      </c>
      <c r="H19" s="17">
        <f t="shared" si="1"/>
        <v>1650649</v>
      </c>
      <c r="I19" s="12">
        <v>1261000</v>
      </c>
      <c r="J19" s="12">
        <f t="shared" si="2"/>
        <v>239590</v>
      </c>
      <c r="K19" s="12">
        <f t="shared" si="3"/>
        <v>1500590</v>
      </c>
      <c r="L19" s="24">
        <f t="shared" si="4"/>
        <v>1575619.5</v>
      </c>
      <c r="M19" s="24">
        <f>L19*E19</f>
        <v>4726858.5</v>
      </c>
      <c r="N19" s="13"/>
      <c r="O19" s="13"/>
    </row>
    <row r="20" spans="2:15" ht="54.75" customHeight="1" x14ac:dyDescent="0.25">
      <c r="B20" s="6" t="s">
        <v>31</v>
      </c>
      <c r="C20" s="19" t="s">
        <v>34</v>
      </c>
      <c r="D20" s="7" t="s">
        <v>3</v>
      </c>
      <c r="E20" s="25">
        <v>2</v>
      </c>
      <c r="F20" s="17">
        <v>1138500</v>
      </c>
      <c r="G20" s="17">
        <f t="shared" si="0"/>
        <v>216315</v>
      </c>
      <c r="H20" s="17">
        <f t="shared" si="1"/>
        <v>1354815</v>
      </c>
      <c r="I20" s="12">
        <v>1035000</v>
      </c>
      <c r="J20" s="12">
        <f t="shared" si="2"/>
        <v>196650</v>
      </c>
      <c r="K20" s="12">
        <f t="shared" si="3"/>
        <v>1231650</v>
      </c>
      <c r="L20" s="24">
        <f t="shared" si="4"/>
        <v>1293232.5</v>
      </c>
      <c r="M20" s="24">
        <f>L20*E20</f>
        <v>2586465</v>
      </c>
      <c r="N20" s="13"/>
      <c r="O20" s="13"/>
    </row>
    <row r="21" spans="2:15" ht="54.75" customHeight="1" x14ac:dyDescent="0.25">
      <c r="B21" s="6" t="s">
        <v>32</v>
      </c>
      <c r="C21" s="19" t="s">
        <v>35</v>
      </c>
      <c r="D21" s="7" t="s">
        <v>3</v>
      </c>
      <c r="E21" s="25">
        <v>1</v>
      </c>
      <c r="F21" s="17">
        <v>2187900</v>
      </c>
      <c r="G21" s="17">
        <f t="shared" si="0"/>
        <v>415701</v>
      </c>
      <c r="H21" s="17">
        <f t="shared" si="1"/>
        <v>2603601</v>
      </c>
      <c r="I21" s="12">
        <v>1989000</v>
      </c>
      <c r="J21" s="12">
        <f t="shared" si="2"/>
        <v>377910</v>
      </c>
      <c r="K21" s="12">
        <f t="shared" si="3"/>
        <v>2366910</v>
      </c>
      <c r="L21" s="24">
        <f t="shared" si="4"/>
        <v>2485255.5</v>
      </c>
      <c r="M21" s="24">
        <f>L21*E21</f>
        <v>2485255.5</v>
      </c>
      <c r="N21" s="13"/>
      <c r="O21" s="13"/>
    </row>
    <row r="22" spans="2:15" ht="16.5" customHeight="1" x14ac:dyDescent="0.25">
      <c r="B22" s="28" t="s">
        <v>24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6">
        <f>SUM(M8:M21)</f>
        <v>34753771.5</v>
      </c>
    </row>
    <row r="23" spans="2:15" ht="16.5" customHeight="1" x14ac:dyDescent="0.25"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27"/>
    </row>
    <row r="24" spans="2:15" ht="16.5" x14ac:dyDescent="0.25">
      <c r="C24" s="3"/>
      <c r="K24" s="13"/>
    </row>
    <row r="25" spans="2:15" ht="16.5" x14ac:dyDescent="0.25">
      <c r="C25" s="3"/>
      <c r="K25" s="13"/>
    </row>
    <row r="26" spans="2:15" x14ac:dyDescent="0.25">
      <c r="K26" s="13"/>
    </row>
    <row r="30" spans="2:15" x14ac:dyDescent="0.25">
      <c r="K30" s="13"/>
    </row>
  </sheetData>
  <mergeCells count="7">
    <mergeCell ref="M22:M23"/>
    <mergeCell ref="B22:L23"/>
    <mergeCell ref="B2:B4"/>
    <mergeCell ref="C2:E4"/>
    <mergeCell ref="F2:H4"/>
    <mergeCell ref="I2:K4"/>
    <mergeCell ref="L2:M4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CorelDraw.Graphic.24" shapeId="1025" r:id="rId4">
          <objectPr defaultSize="0" autoPict="0" r:id="rId5">
            <anchor moveWithCells="1">
              <from>
                <xdr:col>6</xdr:col>
                <xdr:colOff>200025</xdr:colOff>
                <xdr:row>1</xdr:row>
                <xdr:rowOff>38100</xdr:rowOff>
              </from>
              <to>
                <xdr:col>6</xdr:col>
                <xdr:colOff>1295400</xdr:colOff>
                <xdr:row>3</xdr:row>
                <xdr:rowOff>133350</xdr:rowOff>
              </to>
            </anchor>
          </objectPr>
        </oleObject>
      </mc:Choice>
      <mc:Fallback>
        <oleObject progId="CorelDraw.Graphic.24" shapeId="1025" r:id="rId4"/>
      </mc:Fallback>
    </mc:AlternateContent>
    <mc:AlternateContent xmlns:mc="http://schemas.openxmlformats.org/markup-compatibility/2006">
      <mc:Choice Requires="x14">
        <oleObject progId="CorelDraw.Graphic.24" shapeId="1026" r:id="rId6">
          <objectPr defaultSize="0" autoPict="0" r:id="rId7">
            <anchor moveWithCells="1">
              <from>
                <xdr:col>9</xdr:col>
                <xdr:colOff>323850</xdr:colOff>
                <xdr:row>1</xdr:row>
                <xdr:rowOff>47625</xdr:rowOff>
              </from>
              <to>
                <xdr:col>9</xdr:col>
                <xdr:colOff>1162050</xdr:colOff>
                <xdr:row>3</xdr:row>
                <xdr:rowOff>152400</xdr:rowOff>
              </to>
            </anchor>
          </objectPr>
        </oleObject>
      </mc:Choice>
      <mc:Fallback>
        <oleObject progId="CorelDraw.Graphic.24" shapeId="1026" r:id="rId6"/>
      </mc:Fallback>
    </mc:AlternateContent>
  </oleObjects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Cantidades Unitarias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Daniel Gonzalez Caldera</dc:creator>
  <cp:lastModifiedBy>Adriana Marcela Fernandez Piedrahita</cp:lastModifiedBy>
  <dcterms:created xsi:type="dcterms:W3CDTF">2023-04-03T21:03:46Z</dcterms:created>
  <dcterms:modified xsi:type="dcterms:W3CDTF">2026-08-20T17:26:52Z</dcterms:modified>
</cp:coreProperties>
</file>