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PC\Documents\ALCALD~1\2026\CONTRA~1\SECRET~1\VIAYAN~1\DOCUME~1\"/>
    </mc:Choice>
  </mc:AlternateContent>
  <xr:revisionPtr revIDLastSave="0" documentId="13_ncr:1_{390726C3-C90E-4139-A9E1-BA43113C7FC5}" xr6:coauthVersionLast="36" xr6:coauthVersionMax="47" xr10:uidLastSave="{00000000-0000-0000-0000-000000000000}"/>
  <bookViews>
    <workbookView xWindow="0" yWindow="0" windowWidth="11412" windowHeight="8148"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(Entidad)'!$A$1:$M$77</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(Entidad)'!$K$60</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(Entidad)'!$K$72</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(Entidad)'!$K$72</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(Entidad)'!$K$73</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79021"/>
</workbook>
</file>

<file path=xl/calcChain.xml><?xml version="1.0" encoding="utf-8"?>
<calcChain xmlns="http://schemas.openxmlformats.org/spreadsheetml/2006/main">
  <c r="K67" i="265" l="1"/>
  <c r="K64" i="265"/>
  <c r="K63" i="265"/>
  <c r="K62" i="265"/>
  <c r="K61" i="265"/>
  <c r="K60" i="265"/>
  <c r="J62" i="265"/>
  <c r="K49" i="265"/>
  <c r="K48" i="265"/>
  <c r="G48" i="265"/>
  <c r="K47" i="265"/>
  <c r="G47" i="265"/>
  <c r="K46" i="265"/>
  <c r="G46" i="265"/>
  <c r="K45" i="265"/>
  <c r="G45" i="265"/>
  <c r="K44" i="265"/>
  <c r="G44" i="265"/>
  <c r="K43" i="265"/>
  <c r="G43" i="265"/>
  <c r="K42" i="265"/>
  <c r="H42" i="265"/>
  <c r="G42" i="265"/>
  <c r="K41" i="265"/>
  <c r="G41" i="265"/>
  <c r="K40" i="265"/>
  <c r="H40" i="265"/>
  <c r="G40" i="265"/>
  <c r="K39" i="265"/>
  <c r="G39" i="265"/>
  <c r="K38" i="265"/>
  <c r="H38" i="265"/>
  <c r="G38" i="265"/>
  <c r="K37" i="265"/>
  <c r="H37" i="265"/>
  <c r="G37" i="265"/>
  <c r="K35" i="265"/>
  <c r="K34" i="265"/>
  <c r="G34" i="265"/>
  <c r="K33" i="265"/>
  <c r="G33" i="265"/>
  <c r="K32" i="265"/>
  <c r="G32" i="265"/>
  <c r="K31" i="265"/>
  <c r="G31" i="265"/>
  <c r="K30" i="265"/>
  <c r="G30" i="265"/>
  <c r="K29" i="265"/>
  <c r="G29" i="265"/>
  <c r="K28" i="265"/>
  <c r="G28" i="265"/>
  <c r="K27" i="265"/>
  <c r="G27" i="265"/>
  <c r="K26" i="265"/>
  <c r="G26" i="265"/>
  <c r="K24" i="265"/>
  <c r="K23" i="265"/>
  <c r="G23" i="265"/>
  <c r="K22" i="265"/>
  <c r="G22" i="265"/>
  <c r="K21" i="265"/>
  <c r="G21" i="265"/>
  <c r="K20" i="265"/>
  <c r="G20" i="265"/>
  <c r="K19" i="265"/>
  <c r="G19" i="265"/>
  <c r="K18" i="265"/>
  <c r="G18" i="265"/>
  <c r="K17" i="265"/>
  <c r="G17" i="265"/>
  <c r="K16" i="265"/>
  <c r="G16" i="265"/>
  <c r="K15" i="265"/>
  <c r="G15" i="265"/>
</calcChain>
</file>

<file path=xl/sharedStrings.xml><?xml version="1.0" encoding="utf-8"?>
<sst xmlns="http://schemas.openxmlformats.org/spreadsheetml/2006/main" count="197" uniqueCount="109">
  <si>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</si>
  <si>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</si>
  <si>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</si>
  <si>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</si>
  <si>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</si>
  <si>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</si>
  <si>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</si>
  <si>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</si>
  <si>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</si>
  <si>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</si>
  <si>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</si>
  <si>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</si>
  <si>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</si>
  <si>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</si>
  <si>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</si>
  <si>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</si>
  <si>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</si>
  <si>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</si>
  <si>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</si>
  <si>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</si>
  <si>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</si>
  <si>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</si>
  <si>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</si>
  <si>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</si>
  <si>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</si>
  <si>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</si>
  <si>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</si>
  <si>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</si>
  <si>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</si>
  <si>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</si>
  <si>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</si>
  <si>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</si>
  <si>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</si>
  <si>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</si>
  <si>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</si>
  <si>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</si>
  <si>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</si>
  <si>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</si>
  <si>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</si>
  <si>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</si>
  <si>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</si>
  <si>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</si>
  <si>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</si>
  <si>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</si>
  <si>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</si>
  <si>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</si>
  <si>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</si>
  <si>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</si>
  <si>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</si>
  <si>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</si>
  <si>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</si>
  <si>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</si>
  <si>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</si>
  <si>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</si>
  <si>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</si>
  <si>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</si>
  <si>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</si>
  <si>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</si>
  <si>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</si>
  <si>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</si>
  <si>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</si>
  <si>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</si>
  <si>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</si>
  <si>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</si>
  <si>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</si>
  <si>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</si>
  <si>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</si>
  <si>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</si>
  <si>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</si>
  <si>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</si>
  <si>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</si>
  <si>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</si>
  <si>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</si>
  <si>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</si>
  <si>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</si>
  <si>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</si>
  <si>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</si>
  <si>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</si>
  <si>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</si>
  <si>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</si>
  <si>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</si>
  <si>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</si>
  <si>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</si>
  <si>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</si>
  <si>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</si>
  <si>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</si>
  <si>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</si>
  <si>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</si>
  <si>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</si>
  <si>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</si>
  <si>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</si>
  <si>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</si>
  <si>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</si>
  <si>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</si>
  <si>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</si>
  <si>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</si>
  <si>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OBJETO: CONSTRUCCION DE ANDEN PEATONALES  EN LA CALLE 5 Y CARRERA 9A (BARRIO SAN ANTONIO), CARRERA 1 ENTRE CALLE 21 Y CALLE 22 (BARRIO CIUDAD NUEVA) Y CONSTRUCCION DE VIA VEHICULAR EN LA CARRERA 1 ESTE ENTRE CALLE 20 Y 21 (BARRIO COSTA RICA) DEL MUNICIPIO DE LETICIA.</t>
  </si>
  <si>
    <t>SECTOR SAN ANTONIO: CONSTRUCCION DE ANDEN PEATONALES  EN LA CALLE 5 Y CARRERA 9A.</t>
  </si>
  <si>
    <t>M2</t>
  </si>
  <si>
    <t>M3</t>
  </si>
  <si>
    <t>ML</t>
  </si>
  <si>
    <t>SECTOR CIUDAD NUEVA: CONSTRCCION DE ANDENES PEATONALES  EN LA CARRERA 1 ESTE EL EL TRAMO CONPRENDIDO ENTRE CALLE 21 Y CALLE 22.</t>
  </si>
  <si>
    <t xml:space="preserve">SECTOR COSTA RICA: CONSTRUCCIÓN DE VÍA VEHICULAR EN LA CARRERA 1 ESTE ENTRE CALLE 20 Y 21 </t>
  </si>
  <si>
    <t>KG</t>
  </si>
  <si>
    <t>TOTAL COSTOS DIRECTOS</t>
  </si>
  <si>
    <t>ADMINISTRACION  (%)</t>
  </si>
  <si>
    <t>IMPREVISTOS  (%)</t>
  </si>
  <si>
    <t>UTILIDAD  (%)</t>
  </si>
  <si>
    <t>suma costos indirectos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</si>
</sst>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 #,##0.000_ ;_ * \-#,##0.000_ ;_ * &quot;-&quot;??_ ;_ @_ "/>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name val="Arial Nova Cond"/>
      <family val="2"/>
    </font>
    <font>
      <sz val="10"/>
      <color theme="1"/>
      <name val="Arial Narrow"/>
      <family val="2"/>
    </font>
    <font>
      <sz val="10"/>
      <color indexed="8"/>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4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0" fillId="24" borderId="13" xfId="73" applyFont="1" applyFill="1" applyBorder="1" applyAlignment="1">
      <alignment horizontal="left" vertical="center" wrapText="1"/>
    </xf>
    <xf numFmtId="0" fontId="30" fillId="24" borderId="14" xfId="73" applyFont="1" applyFill="1" applyBorder="1" applyAlignment="1">
      <alignment horizontal="left" vertical="center" wrapText="1"/>
    </xf>
    <xf numFmtId="0" fontId="30" fillId="24" borderId="15" xfId="73" applyFont="1" applyFill="1" applyBorder="1" applyAlignment="1">
      <alignment horizontal="left" vertical="center" wrapText="1"/>
    </xf>
    <xf numFmtId="0" fontId="33" fillId="0" borderId="32" xfId="73" applyFont="1" applyBorder="1" applyAlignment="1">
      <alignment horizontal="center" vertical="center"/>
    </xf>
    <xf numFmtId="0" fontId="33" fillId="0" borderId="29" xfId="74" applyFont="1" applyBorder="1" applyAlignment="1">
      <alignment horizontal="center" vertical="center"/>
    </xf>
    <xf numFmtId="4" fontId="33" fillId="0" borderId="62" xfId="39" applyNumberFormat="1" applyFont="1" applyBorder="1" applyAlignment="1">
      <alignment vertical="center" wrapText="1"/>
    </xf>
    <xf numFmtId="0" fontId="33" fillId="0" borderId="25" xfId="74" applyFont="1" applyBorder="1" applyAlignment="1">
      <alignment horizontal="center" vertical="center"/>
    </xf>
    <xf numFmtId="0" fontId="30" fillId="24" borderId="41" xfId="73" applyFont="1" applyFill="1" applyBorder="1" applyAlignment="1">
      <alignment vertical="center" wrapText="1"/>
    </xf>
    <xf numFmtId="4" fontId="61" fillId="0" borderId="29" xfId="0" applyNumberFormat="1" applyFont="1" applyFill="1" applyBorder="1" applyAlignment="1">
      <alignment vertical="center" wrapText="1"/>
    </xf>
    <xf numFmtId="4" fontId="61" fillId="0" borderId="29" xfId="0" applyNumberFormat="1" applyFont="1" applyFill="1" applyBorder="1" applyAlignment="1">
      <alignment horizontal="center" vertical="center" wrapText="1"/>
    </xf>
    <xf numFmtId="173" fontId="61" fillId="0" borderId="29" xfId="34" applyFont="1" applyFill="1" applyBorder="1" applyAlignment="1">
      <alignment horizontal="center" vertical="center" wrapText="1"/>
    </xf>
    <xf numFmtId="4" fontId="61" fillId="0" borderId="29" xfId="34" applyNumberFormat="1" applyFont="1" applyFill="1" applyBorder="1" applyAlignment="1">
      <alignment vertical="center" wrapText="1"/>
    </xf>
    <xf numFmtId="4" fontId="61" fillId="0" borderId="35" xfId="34" applyNumberFormat="1" applyFont="1" applyFill="1" applyBorder="1" applyAlignment="1">
      <alignment vertical="center" wrapText="1"/>
    </xf>
    <xf numFmtId="0" fontId="61" fillId="0" borderId="18" xfId="0" applyFont="1" applyFill="1" applyBorder="1" applyAlignment="1">
      <alignment vertical="center" wrapText="1"/>
    </xf>
    <xf numFmtId="4" fontId="61" fillId="0" borderId="18" xfId="0" applyNumberFormat="1" applyFont="1" applyFill="1" applyBorder="1" applyAlignment="1">
      <alignment horizontal="center" vertical="center" wrapText="1"/>
    </xf>
    <xf numFmtId="173" fontId="61" fillId="0" borderId="18" xfId="34" applyNumberFormat="1" applyFont="1" applyFill="1" applyBorder="1" applyAlignment="1">
      <alignment horizontal="right" vertical="center" wrapText="1"/>
    </xf>
    <xf numFmtId="4" fontId="61" fillId="0" borderId="18" xfId="34" applyNumberFormat="1" applyFont="1" applyFill="1" applyBorder="1" applyAlignment="1">
      <alignment vertical="center" wrapText="1"/>
    </xf>
    <xf numFmtId="4" fontId="61" fillId="0" borderId="30" xfId="34" applyNumberFormat="1" applyFont="1" applyFill="1" applyBorder="1" applyAlignment="1">
      <alignment vertical="center" wrapText="1"/>
    </xf>
    <xf numFmtId="4" fontId="61" fillId="0" borderId="18" xfId="0" applyNumberFormat="1" applyFont="1" applyFill="1" applyBorder="1" applyAlignment="1">
      <alignment vertical="center" wrapText="1"/>
    </xf>
    <xf numFmtId="173" fontId="61" fillId="0" borderId="18" xfId="34" applyFont="1" applyFill="1" applyBorder="1" applyAlignment="1">
      <alignment horizontal="center" vertical="center" wrapText="1"/>
    </xf>
    <xf numFmtId="4" fontId="61" fillId="0" borderId="18" xfId="0" applyNumberFormat="1" applyFont="1" applyFill="1" applyBorder="1" applyAlignment="1">
      <alignment horizontal="justify" vertical="center" wrapText="1"/>
    </xf>
    <xf numFmtId="2" fontId="61" fillId="0" borderId="18" xfId="0" applyNumberFormat="1" applyFont="1" applyFill="1" applyBorder="1" applyAlignment="1">
      <alignment horizontal="center" vertical="center" wrapText="1"/>
    </xf>
    <xf numFmtId="4" fontId="61" fillId="0" borderId="20" xfId="0" applyNumberFormat="1" applyFont="1" applyFill="1" applyBorder="1" applyAlignment="1">
      <alignment horizontal="justify" vertical="center" wrapText="1"/>
    </xf>
    <xf numFmtId="2" fontId="61" fillId="0" borderId="20" xfId="0" applyNumberFormat="1" applyFont="1" applyFill="1" applyBorder="1" applyAlignment="1">
      <alignment horizontal="center" vertical="center" wrapText="1"/>
    </xf>
    <xf numFmtId="173" fontId="61" fillId="0" borderId="20" xfId="34" applyFont="1" applyFill="1" applyBorder="1" applyAlignment="1">
      <alignment horizontal="center" vertical="center" wrapText="1"/>
    </xf>
    <xf numFmtId="4" fontId="61" fillId="0" borderId="20" xfId="34" applyNumberFormat="1" applyFont="1" applyFill="1" applyBorder="1" applyAlignment="1">
      <alignment vertical="center" wrapText="1"/>
    </xf>
    <xf numFmtId="4" fontId="61" fillId="0" borderId="40" xfId="34" applyNumberFormat="1" applyFont="1" applyFill="1" applyBorder="1" applyAlignment="1">
      <alignment vertical="center" wrapText="1"/>
    </xf>
    <xf numFmtId="176" fontId="30" fillId="0" borderId="59" xfId="39" applyNumberFormat="1" applyFont="1" applyBorder="1" applyAlignment="1">
      <alignment horizontal="right" vertical="center"/>
    </xf>
    <xf numFmtId="167" fontId="33" fillId="0" borderId="14" xfId="62" applyNumberFormat="1" applyFont="1" applyBorder="1" applyAlignment="1">
      <alignment horizontal="right" vertical="center" wrapText="1"/>
    </xf>
    <xf numFmtId="4" fontId="31" fillId="0" borderId="18" xfId="0" applyNumberFormat="1" applyFont="1" applyBorder="1" applyAlignment="1">
      <alignment horizontal="left" vertical="center" wrapText="1"/>
    </xf>
    <xf numFmtId="4" fontId="31" fillId="0" borderId="18" xfId="0" applyNumberFormat="1" applyFont="1" applyBorder="1" applyAlignment="1">
      <alignment horizontal="center" vertical="center" wrapText="1"/>
    </xf>
    <xf numFmtId="173" fontId="31" fillId="0" borderId="18" xfId="34" applyFont="1" applyFill="1" applyBorder="1" applyAlignment="1">
      <alignment horizontal="center" vertical="center"/>
    </xf>
    <xf numFmtId="4" fontId="31" fillId="0" borderId="18" xfId="34" applyNumberFormat="1" applyFont="1" applyFill="1" applyBorder="1" applyAlignment="1">
      <alignment vertical="center" wrapText="1"/>
    </xf>
    <xf numFmtId="4" fontId="31" fillId="28" borderId="30" xfId="34" applyNumberFormat="1" applyFont="1" applyFill="1" applyBorder="1" applyAlignment="1">
      <alignment horizontal="right" vertical="center" wrapText="1"/>
    </xf>
    <xf numFmtId="4" fontId="62" fillId="0" borderId="18" xfId="34" applyNumberFormat="1" applyFont="1" applyFill="1" applyBorder="1" applyAlignment="1">
      <alignment vertical="center" wrapText="1"/>
    </xf>
    <xf numFmtId="4" fontId="63" fillId="0" borderId="18" xfId="0" applyNumberFormat="1" applyFont="1" applyBorder="1" applyAlignment="1">
      <alignment horizontal="justify" vertical="center" wrapText="1"/>
    </xf>
    <xf numFmtId="2" fontId="31" fillId="0" borderId="19" xfId="0" applyNumberFormat="1" applyFont="1" applyBorder="1" applyAlignment="1">
      <alignment horizontal="center" vertical="center" wrapText="1"/>
    </xf>
    <xf numFmtId="4" fontId="31" fillId="0" borderId="23" xfId="34" applyNumberFormat="1" applyFont="1" applyFill="1" applyBorder="1" applyAlignment="1">
      <alignment vertical="center" wrapText="1"/>
    </xf>
    <xf numFmtId="4" fontId="31" fillId="0" borderId="18" xfId="0" applyNumberFormat="1" applyFont="1" applyBorder="1" applyAlignment="1">
      <alignment vertical="center" wrapText="1"/>
    </xf>
    <xf numFmtId="2" fontId="31" fillId="0" borderId="18" xfId="0" applyNumberFormat="1" applyFont="1" applyBorder="1" applyAlignment="1">
      <alignment horizontal="center" vertical="center" wrapText="1"/>
    </xf>
    <xf numFmtId="167" fontId="33" fillId="0" borderId="0" xfId="62" applyNumberFormat="1" applyFont="1" applyBorder="1" applyAlignment="1">
      <alignment horizontal="right" vertical="center" wrapText="1"/>
    </xf>
    <xf numFmtId="4" fontId="31" fillId="28" borderId="74" xfId="34" applyNumberFormat="1" applyFont="1" applyFill="1" applyBorder="1" applyAlignment="1">
      <alignment horizontal="right" vertical="center" wrapText="1"/>
    </xf>
    <xf numFmtId="204" fontId="46" fillId="0" borderId="45" xfId="34" applyNumberFormat="1" applyFont="1" applyFill="1" applyBorder="1" applyAlignment="1">
      <alignment vertical="center" wrapText="1"/>
    </xf>
    <xf numFmtId="173" fontId="46" fillId="0" borderId="30" xfId="34" applyFont="1" applyFill="1" applyBorder="1" applyAlignment="1">
      <alignment vertical="center" wrapText="1"/>
    </xf>
    <xf numFmtId="173" fontId="46" fillId="0" borderId="74" xfId="34" applyFont="1" applyFill="1" applyBorder="1" applyAlignment="1">
      <alignment vertical="center" wrapText="1"/>
    </xf>
    <xf numFmtId="181" fontId="30" fillId="0" borderId="55" xfId="129" applyNumberFormat="1" applyFont="1" applyBorder="1" applyAlignment="1">
      <alignment vertical="center"/>
    </xf>
    <xf numFmtId="0" fontId="33" fillId="0" borderId="30" xfId="128" applyFont="1" applyBorder="1" applyAlignment="1">
      <alignment horizontal="left" vertical="center"/>
    </xf>
    <xf numFmtId="0" fontId="33" fillId="0" borderId="55" xfId="128" applyFont="1" applyBorder="1" applyAlignment="1">
      <alignment horizontal="right" vertical="center"/>
    </xf>
    <xf numFmtId="0" fontId="33" fillId="0" borderId="68" xfId="128" applyFont="1" applyBorder="1" applyAlignment="1">
      <alignment vertical="center"/>
    </xf>
    <xf numFmtId="0" fontId="30" fillId="0" borderId="34" xfId="128" applyFont="1" applyBorder="1" applyAlignment="1">
      <alignment horizontal="center" vertical="center" wrapText="1"/>
    </xf>
    <xf numFmtId="0" fontId="30" fillId="0" borderId="16" xfId="128" applyFont="1" applyBorder="1" applyAlignment="1">
      <alignment horizontal="center" vertical="center" wrapText="1"/>
    </xf>
    <xf numFmtId="0" fontId="30" fillId="0" borderId="26" xfId="128" applyFont="1" applyBorder="1" applyAlignment="1">
      <alignment horizontal="center" vertical="center" wrapText="1"/>
    </xf>
    <xf numFmtId="181" fontId="30" fillId="0" borderId="26" xfId="129" applyNumberFormat="1" applyFont="1" applyBorder="1" applyAlignment="1">
      <alignment vertical="center"/>
    </xf>
    <xf numFmtId="173" fontId="61" fillId="0" borderId="69" xfId="34" applyFont="1" applyFill="1" applyBorder="1" applyAlignment="1">
      <alignment horizontal="center" vertical="center" wrapText="1"/>
    </xf>
    <xf numFmtId="173" fontId="61" fillId="0" borderId="104" xfId="34" applyFont="1" applyFill="1" applyBorder="1" applyAlignment="1">
      <alignment horizontal="center" vertical="center" wrapText="1"/>
    </xf>
    <xf numFmtId="173" fontId="61" fillId="0" borderId="67" xfId="34" applyFont="1" applyFill="1" applyBorder="1" applyAlignment="1">
      <alignment horizontal="center" vertical="center" wrapText="1"/>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181" fontId="33" fillId="0" borderId="70" xfId="129" applyNumberFormat="1" applyFont="1" applyBorder="1" applyAlignment="1">
      <alignment vertical="center"/>
    </xf>
    <xf numFmtId="181" fontId="30" fillId="0" borderId="59" xfId="129" applyNumberFormat="1" applyFont="1" applyBorder="1" applyAlignment="1">
      <alignmen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sharedStrings" Target="sharedStrings.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customXml" Target="../customXml/item2.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NULL"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PC/Documents/ALCALDIA%20LETICIA%20INFRAESTRUCTURA/2026/CONTRATACION%202026/SECRETARIA%20DE%20PLANEACION%20E%20INFRAESTRUCTURA/VIA%20Y%20ANDENES/3.%20PRESUPUESTO%20SECTOR%20COSTA%20RICA%202.1/APUS%20FSSG%202021%20VIAS%20LETICI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PC/Documents/ALCALDIA%20LETICIA%20INFRAESTRUCTURA/2026/CONTRATACION%202026/SECRETARIA%20DE%20PLANEACION%20E%20INFRAESTRUCTURA/VIA%20Y%20ANDENES/3.%20PRESUPUESTO%20SECTOR%20COSTA%20RICA%202.1/APUS%20FSSG%202019-%20TACAN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PC/Documents/ALCALDIA%20LETICIA%20INFRAESTRUCTURA/2026/CONTRATACION%202026/SECRETARIA%20DE%20PLANEACION%20E%20INFRAESTRUCTURA/VIA%20Y%20ANDENES/3.%20PRESUPUESTO%20SECTOR%20COSTA%20RICA%202.1/CALCULO%20AIU%20VIAS%20LETICIA%20FSSG%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LOCALIZACION"/>
      <sheetName val="2,0 ROCERIA"/>
      <sheetName val="3, DEMOLICION"/>
      <sheetName val="4, EXCAVACION"/>
      <sheetName val="5, NIVELAC"/>
      <sheetName val="6, CAJA"/>
      <sheetName val="7, TUBERIA"/>
      <sheetName val="8. ESTABILIZACION  RELLENO"/>
      <sheetName val="9. BASE-ESTAB"/>
      <sheetName val="10. ACERO"/>
      <sheetName val="11. CONCRETO LOSAS"/>
      <sheetName val="12. ESTAMPADO"/>
      <sheetName val="13 BORDILLO"/>
      <sheetName val="15. CUNETA"/>
      <sheetName val="14, ALCANTARIL"/>
      <sheetName val="16. DILATACION"/>
      <sheetName val="17. ASEO"/>
      <sheetName val="PRESTACIONES"/>
      <sheetName val="Remuneracion"/>
      <sheetName val="Seguridad"/>
      <sheetName val="AIU "/>
      <sheetName val="Estructura Organi"/>
      <sheetName val="Seguros"/>
      <sheetName val="Utilidad"/>
      <sheetName val="8, NIVELAC"/>
      <sheetName val="7. ESTABILIZACION  RELLENO"/>
      <sheetName val="11 CONCRETO LOSAS"/>
      <sheetName val="15. DILATACION"/>
      <sheetName val="16. ASEO"/>
    </sheetNames>
    <sheetDataSet>
      <sheetData sheetId="0" refreshError="1">
        <row r="11">
          <cell r="H11" t="str">
            <v>LOCALIZACION Y REPLANTEO</v>
          </cell>
        </row>
      </sheetData>
      <sheetData sheetId="1" refreshError="1">
        <row r="11">
          <cell r="H11" t="str">
            <v>ROCERIA SUPERFICIE,DESCAPOTE Y LIMPIEZA</v>
          </cell>
        </row>
      </sheetData>
      <sheetData sheetId="2" refreshError="1"/>
      <sheetData sheetId="3" refreshError="1">
        <row r="11">
          <cell r="H11" t="str">
            <v>EXCAVACION MANUAL MENOR A 0,50 MTS Y DESALOJO A SITIO DE ESCOMBROS</v>
          </cell>
        </row>
      </sheetData>
      <sheetData sheetId="4" refreshError="1">
        <row r="11">
          <cell r="H11" t="str">
            <v>NIVELACION Y COMPACTACION DEL SUELO</v>
          </cell>
        </row>
      </sheetData>
      <sheetData sheetId="5" refreshError="1"/>
      <sheetData sheetId="6" refreshError="1"/>
      <sheetData sheetId="7" refreshError="1">
        <row r="11">
          <cell r="H11" t="str">
            <v>RELLENO CON MATERIAL SELECCIONADO Y COMPACTADO</v>
          </cell>
        </row>
      </sheetData>
      <sheetData sheetId="8" refreshError="1">
        <row r="11">
          <cell r="H11" t="str">
            <v>BASE ESTABILIZADA EN ARENA CEMENTO 1:10 E=0,05 MTS</v>
          </cell>
        </row>
      </sheetData>
      <sheetData sheetId="9" refreshError="1"/>
      <sheetData sheetId="10" refreshError="1">
        <row r="11">
          <cell r="G11" t="str">
            <v>CONCRETO PARA PAVIMENTOS 3000 PSI</v>
          </cell>
        </row>
      </sheetData>
      <sheetData sheetId="11" refreshError="1"/>
      <sheetData sheetId="12" refreshError="1"/>
      <sheetData sheetId="13" refreshError="1"/>
      <sheetData sheetId="14" refreshError="1"/>
      <sheetData sheetId="15" refreshError="1">
        <row r="11">
          <cell r="H11" t="str">
            <v>DILATACION DE LOSAS DE CONCRETO (INCLUYE SELLANTE ALQUITRAN)</v>
          </cell>
        </row>
      </sheetData>
      <sheetData sheetId="16" refreshError="1">
        <row r="11">
          <cell r="E11" t="str">
            <v>ASEO  GENERAL DE OBRAS</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CUADRILLAS"/>
      <sheetName val="MORTERO 1;10"/>
      <sheetName val="CONCRETO 3000 PSI"/>
      <sheetName val="1 LOCALIZACION "/>
      <sheetName val="2. ROCERIA"/>
      <sheetName val="DEMOLICION"/>
      <sheetName val="3 EXCAVACION MECANICA"/>
      <sheetName val="7 NIVELACIÓN"/>
      <sheetName val="8 GEOTEXTIL"/>
      <sheetName val="9 RELLENO"/>
      <sheetName val="10AC 10CM"/>
      <sheetName val="11  AISLANTE"/>
      <sheetName val="12 ACERO REFUERZO"/>
      <sheetName val="13 ESTRUCTURA PAV"/>
      <sheetName val="14 HIERROS ALCANTARILLA"/>
      <sheetName val=" 15 ALCANTARILLA PLUVIAL"/>
      <sheetName val="16 BORDILLO"/>
      <sheetName val="4 ACOMETIDAS"/>
      <sheetName val="POZOS"/>
      <sheetName val="5 SUMIDERO"/>
      <sheetName val="6 TUBERIA"/>
      <sheetName val="17 JUNTA"/>
      <sheetName val="18 ASEO"/>
    </sheetNames>
    <sheetDataSet>
      <sheetData sheetId="0" refreshError="1"/>
      <sheetData sheetId="1" refreshError="1"/>
      <sheetData sheetId="2" refreshError="1"/>
      <sheetData sheetId="3" refreshError="1"/>
      <sheetData sheetId="4" refreshError="1">
        <row r="6">
          <cell r="D6" t="str">
            <v>LOCALIZACION Y REPLANTEO</v>
          </cell>
        </row>
      </sheetData>
      <sheetData sheetId="5" refreshError="1">
        <row r="5">
          <cell r="D5" t="str">
            <v>ROCERIA SUPERFICIE, DESCAPOTE Y LIMPIEZA.</v>
          </cell>
        </row>
      </sheetData>
      <sheetData sheetId="6" refreshError="1"/>
      <sheetData sheetId="7" refreshError="1">
        <row r="6">
          <cell r="D6" t="str">
            <v>EXCAVACION MECANICA Y RETIRO DE MATERIAL RESULTANTE A ESCOMBRERAS</v>
          </cell>
        </row>
      </sheetData>
      <sheetData sheetId="8" refreshError="1">
        <row r="6">
          <cell r="D6" t="str">
            <v xml:space="preserve">NIVELACION Y COMPACTACION DE VIAS </v>
          </cell>
        </row>
      </sheetData>
      <sheetData sheetId="9" refreshError="1">
        <row r="5">
          <cell r="D5" t="str">
            <v>GEOTEXTIL DE REFUERZO  T-2100 W250 Y/O SIMILAR</v>
          </cell>
        </row>
      </sheetData>
      <sheetData sheetId="10" refreshError="1">
        <row r="5">
          <cell r="D5" t="str">
            <v>RELLENO CON MATERIAL SELECCIONADA Y COMPACTADO</v>
          </cell>
        </row>
      </sheetData>
      <sheetData sheetId="11" refreshError="1">
        <row r="5">
          <cell r="D5" t="str">
            <v>BASE ESTABILIZADA EN ARENA CEMENTO 1:10 E= 0,10 MTS. ( LOSAS)</v>
          </cell>
        </row>
      </sheetData>
      <sheetData sheetId="12" refreshError="1">
        <row r="5">
          <cell r="D5" t="str">
            <v>SUMINISTRO E INSTALACIÓN DE MANTO AISLANTE ENTRE LA ARENA CEMENTO Y LA PLACA DEL PAVIMENTO.</v>
          </cell>
        </row>
      </sheetData>
      <sheetData sheetId="13" refreshError="1">
        <row r="5">
          <cell r="D5" t="str">
            <v xml:space="preserve">ACERO DE REFUERZO KG FE 1" - 1 /2" LISO TRANSFERENCIA </v>
          </cell>
        </row>
      </sheetData>
      <sheetData sheetId="14" refreshError="1">
        <row r="5">
          <cell r="D5" t="str">
            <v xml:space="preserve">CONCRETO 3000 PSI PARA PAVIMENTO </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row r="5">
          <cell r="D5" t="str">
            <v>DILATACIÓN DE PAVIMENTO (INCLUYE CORTE, MANGUERA DE POLIETILENO Y SELLADOR)</v>
          </cell>
        </row>
      </sheetData>
      <sheetData sheetId="23" refreshError="1">
        <row r="5">
          <cell r="D5" t="str">
            <v>ASEO GENERAL</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CUADRILLAS"/>
      <sheetName val="TUBERIA"/>
      <sheetName val="MORTERO 1;10"/>
      <sheetName val="CONCRETO 3.000 PSI"/>
      <sheetName val="ACELERADO 3.500"/>
      <sheetName val="1 LOCALIZACION "/>
      <sheetName val="2. ROCERIA"/>
      <sheetName val="3. MANEJO AGUAS"/>
      <sheetName val="3  DEMOLICION"/>
      <sheetName val="4 EXCAVACION MANUAL"/>
      <sheetName val="6 EXCAVACION LODOS"/>
      <sheetName val="5 NIVELACIÓN"/>
      <sheetName val="6 GEOTEXTIL"/>
      <sheetName val="7 RELLENO"/>
      <sheetName val="8 AC 10CM"/>
      <sheetName val="9  AISLANTE"/>
      <sheetName val="10 ACERO REFUERZO"/>
      <sheetName val="11 PAVIMENTO "/>
      <sheetName val="12 ACERO BOX"/>
      <sheetName val="13 BOX"/>
      <sheetName val="14 BORDILLO"/>
      <sheetName val="15 JUNTA"/>
      <sheetName val="16 ASEO"/>
    </sheetNames>
    <sheetDataSet>
      <sheetData sheetId="0" refreshError="1"/>
      <sheetData sheetId="1" refreshError="1"/>
      <sheetData sheetId="2" refreshError="1"/>
      <sheetData sheetId="3" refreshError="1"/>
      <sheetData sheetId="4" refreshError="1"/>
      <sheetData sheetId="5" refreshError="1"/>
      <sheetData sheetId="6" refreshError="1">
        <row r="8">
          <cell r="F8" t="str">
            <v>M2</v>
          </cell>
        </row>
      </sheetData>
      <sheetData sheetId="7" refreshError="1">
        <row r="7">
          <cell r="F7" t="str">
            <v>M2</v>
          </cell>
        </row>
      </sheetData>
      <sheetData sheetId="8" refreshError="1"/>
      <sheetData sheetId="9" refreshError="1"/>
      <sheetData sheetId="10" refreshError="1"/>
      <sheetData sheetId="11" refreshError="1"/>
      <sheetData sheetId="12" refreshError="1">
        <row r="8">
          <cell r="F8" t="str">
            <v>M2</v>
          </cell>
        </row>
      </sheetData>
      <sheetData sheetId="13" refreshError="1"/>
      <sheetData sheetId="14" refreshError="1">
        <row r="7">
          <cell r="F7" t="str">
            <v>M3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AIU "/>
      <sheetName val="Remuneracion"/>
      <sheetName val="Seguridad"/>
      <sheetName val="Estructura Organi"/>
      <sheetName val="Seguros"/>
      <sheetName val="Utilidad"/>
    </sheetNames>
    <sheetDataSet>
      <sheetData sheetId="0" refreshError="1"/>
      <sheetData sheetId="1" refreshError="1">
        <row r="144">
          <cell r="H144">
            <v>1</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77"/>
  <sheetViews>
    <sheetView showGridLines="0" tabSelected="1" view="pageBreakPreview" zoomScale="40" zoomScaleNormal="55" zoomScaleSheetLayoutView="40" zoomScalePageLayoutView="70" workbookViewId="0">
      <selection activeCell="Q51" sqref="Q5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35"/>
      <c r="C2" s="236"/>
      <c r="D2" s="236"/>
      <c r="E2" s="236"/>
      <c r="F2" s="236"/>
      <c r="G2" s="236"/>
      <c r="H2" s="236"/>
      <c r="I2" s="236"/>
      <c r="J2" s="236"/>
      <c r="K2" s="236"/>
      <c r="L2" s="237"/>
      <c r="M2" s="5"/>
    </row>
    <row r="3" spans="1:13" ht="30.75" customHeight="1">
      <c r="A3" s="5"/>
      <c r="B3" s="7"/>
      <c r="C3" s="232" t="s">
        <v>92</v>
      </c>
      <c r="D3" s="233"/>
      <c r="E3" s="233"/>
      <c r="F3" s="234"/>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229" t="s">
        <v>3</v>
      </c>
      <c r="D6" s="230"/>
      <c r="E6" s="230"/>
      <c r="F6" s="230"/>
      <c r="G6" s="230"/>
      <c r="H6" s="230"/>
      <c r="I6" s="230"/>
      <c r="J6" s="230"/>
      <c r="K6" s="231"/>
      <c r="L6" s="8"/>
      <c r="M6" s="5"/>
    </row>
    <row r="7" spans="1:13" ht="15.6">
      <c r="A7" s="5"/>
      <c r="B7" s="198"/>
      <c r="C7" s="238" t="s">
        <v>4</v>
      </c>
      <c r="D7" s="238"/>
      <c r="E7" s="238"/>
      <c r="F7" s="238"/>
      <c r="G7" s="238"/>
      <c r="H7" s="238"/>
      <c r="I7" s="238"/>
      <c r="J7" s="238"/>
      <c r="K7" s="239"/>
      <c r="L7" s="8"/>
      <c r="M7" s="5"/>
    </row>
    <row r="8" spans="1:13" s="147" customFormat="1" ht="15.6">
      <c r="A8" s="145"/>
      <c r="B8" s="199"/>
      <c r="C8" s="252" t="s">
        <v>93</v>
      </c>
      <c r="D8" s="253"/>
      <c r="E8" s="253"/>
      <c r="F8" s="253"/>
      <c r="G8" s="253"/>
      <c r="H8" s="253"/>
      <c r="I8" s="253"/>
      <c r="J8" s="253"/>
      <c r="K8" s="254"/>
      <c r="L8" s="148"/>
      <c r="M8" s="145"/>
    </row>
    <row r="9" spans="1:13" ht="15.6">
      <c r="A9" s="5"/>
      <c r="B9" s="198"/>
      <c r="C9" s="252"/>
      <c r="D9" s="253"/>
      <c r="E9" s="253"/>
      <c r="F9" s="253"/>
      <c r="G9" s="253"/>
      <c r="H9" s="253"/>
      <c r="I9" s="253"/>
      <c r="J9" s="253"/>
      <c r="K9" s="254"/>
      <c r="L9" s="8"/>
      <c r="M9" s="5"/>
    </row>
    <row r="10" spans="1:13" ht="34.5" customHeight="1">
      <c r="A10" s="5"/>
      <c r="B10" s="198"/>
      <c r="C10" s="255" t="s">
        <v>5</v>
      </c>
      <c r="D10" s="256"/>
      <c r="E10" s="256"/>
      <c r="F10" s="256"/>
      <c r="G10" s="256"/>
      <c r="H10" s="256"/>
      <c r="I10" s="256"/>
      <c r="J10" s="256"/>
      <c r="K10" s="257"/>
      <c r="L10" s="8"/>
      <c r="M10" s="5"/>
    </row>
    <row r="11" spans="1:13" ht="67.8" customHeight="1" thickBot="1">
      <c r="A11" s="5"/>
      <c r="B11" s="7"/>
      <c r="C11" s="383" t="s">
        <v>96</v>
      </c>
      <c r="D11" s="384"/>
      <c r="E11" s="384"/>
      <c r="F11" s="384"/>
      <c r="G11" s="384"/>
      <c r="H11" s="384"/>
      <c r="I11" s="384"/>
      <c r="J11" s="384"/>
      <c r="K11" s="385"/>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48" customHeight="1" thickBot="1">
      <c r="A14" s="5"/>
      <c r="B14" s="7"/>
      <c r="C14" s="10">
        <v>1</v>
      </c>
      <c r="D14" s="11"/>
      <c r="E14" s="11"/>
      <c r="F14" s="11"/>
      <c r="G14" s="390" t="s">
        <v>97</v>
      </c>
      <c r="H14" s="11"/>
      <c r="I14" s="11"/>
      <c r="J14" s="11"/>
      <c r="K14" s="12"/>
      <c r="L14" s="8"/>
      <c r="M14" s="5"/>
    </row>
    <row r="15" spans="1:13" ht="30" customHeight="1">
      <c r="A15" s="5"/>
      <c r="B15" s="7"/>
      <c r="C15" s="386">
        <v>1</v>
      </c>
      <c r="D15" s="387"/>
      <c r="E15" s="387"/>
      <c r="F15" s="387"/>
      <c r="G15" s="391" t="str">
        <f>'[115]1,0 LOCALIZACION'!$H$11</f>
        <v>LOCALIZACION Y REPLANTEO</v>
      </c>
      <c r="H15" s="392" t="s">
        <v>98</v>
      </c>
      <c r="I15" s="393">
        <v>137</v>
      </c>
      <c r="J15" s="394">
        <v>6130</v>
      </c>
      <c r="K15" s="395">
        <f>I15*J15</f>
        <v>839810</v>
      </c>
      <c r="L15" s="8"/>
      <c r="M15" s="5"/>
    </row>
    <row r="16" spans="1:13" ht="30" customHeight="1">
      <c r="A16" s="5"/>
      <c r="B16" s="7"/>
      <c r="C16" s="25">
        <v>2</v>
      </c>
      <c r="D16" s="389"/>
      <c r="E16" s="389"/>
      <c r="F16" s="389"/>
      <c r="G16" s="396" t="str">
        <f>'[115]2,0 ROCERIA'!$H$11</f>
        <v>ROCERIA SUPERFICIE,DESCAPOTE Y LIMPIEZA</v>
      </c>
      <c r="H16" s="397" t="s">
        <v>98</v>
      </c>
      <c r="I16" s="398">
        <v>137</v>
      </c>
      <c r="J16" s="399">
        <v>9200</v>
      </c>
      <c r="K16" s="400">
        <f t="shared" ref="K16:K23" si="0">I16*J16</f>
        <v>1260400</v>
      </c>
      <c r="L16" s="8"/>
      <c r="M16" s="5"/>
    </row>
    <row r="17" spans="1:13" ht="30" customHeight="1">
      <c r="A17" s="5"/>
      <c r="B17" s="7"/>
      <c r="C17" s="25">
        <v>3</v>
      </c>
      <c r="D17" s="389"/>
      <c r="E17" s="389"/>
      <c r="F17" s="389"/>
      <c r="G17" s="401" t="str">
        <f>'[115]4, EXCAVACION'!$H$11</f>
        <v>EXCAVACION MANUAL MENOR A 0,50 MTS Y DESALOJO A SITIO DE ESCOMBROS</v>
      </c>
      <c r="H17" s="397" t="s">
        <v>99</v>
      </c>
      <c r="I17" s="402">
        <v>21</v>
      </c>
      <c r="J17" s="399">
        <v>95753</v>
      </c>
      <c r="K17" s="400">
        <f>I17*J17</f>
        <v>2010813</v>
      </c>
      <c r="L17" s="8"/>
      <c r="M17" s="5"/>
    </row>
    <row r="18" spans="1:13" ht="30" customHeight="1">
      <c r="A18" s="5"/>
      <c r="B18" s="7"/>
      <c r="C18" s="25">
        <v>4</v>
      </c>
      <c r="D18" s="389"/>
      <c r="E18" s="389"/>
      <c r="F18" s="389"/>
      <c r="G18" s="401" t="str">
        <f>'[115]8. ESTABILIZACION  RELLENO'!$H$11</f>
        <v>RELLENO CON MATERIAL SELECCIONADO Y COMPACTADO</v>
      </c>
      <c r="H18" s="397" t="s">
        <v>99</v>
      </c>
      <c r="I18" s="402">
        <v>35</v>
      </c>
      <c r="J18" s="399">
        <v>133252</v>
      </c>
      <c r="K18" s="400">
        <f>I18*J18</f>
        <v>4663820</v>
      </c>
      <c r="L18" s="8"/>
      <c r="M18" s="5"/>
    </row>
    <row r="19" spans="1:13" ht="30" customHeight="1">
      <c r="A19" s="5"/>
      <c r="B19" s="7"/>
      <c r="C19" s="25">
        <v>5</v>
      </c>
      <c r="D19" s="389"/>
      <c r="E19" s="389"/>
      <c r="F19" s="389"/>
      <c r="G19" s="401" t="str">
        <f>'[115]5, NIVELAC'!$H$11</f>
        <v>NIVELACION Y COMPACTACION DEL SUELO</v>
      </c>
      <c r="H19" s="397" t="s">
        <v>98</v>
      </c>
      <c r="I19" s="402">
        <v>137</v>
      </c>
      <c r="J19" s="399">
        <v>11784</v>
      </c>
      <c r="K19" s="400">
        <f t="shared" si="0"/>
        <v>1614408</v>
      </c>
      <c r="L19" s="8"/>
      <c r="M19" s="5"/>
    </row>
    <row r="20" spans="1:13" ht="30" customHeight="1">
      <c r="A20" s="5"/>
      <c r="B20" s="7"/>
      <c r="C20" s="25">
        <v>6</v>
      </c>
      <c r="D20" s="389"/>
      <c r="E20" s="389"/>
      <c r="F20" s="389"/>
      <c r="G20" s="403" t="str">
        <f>'[115]9. BASE-ESTAB'!$H$11</f>
        <v>BASE ESTABILIZADA EN ARENA CEMENTO 1:10 E=0,05 MTS</v>
      </c>
      <c r="H20" s="397" t="s">
        <v>99</v>
      </c>
      <c r="I20" s="402">
        <v>7</v>
      </c>
      <c r="J20" s="399">
        <v>863129.92322432797</v>
      </c>
      <c r="K20" s="400">
        <f>I20*J20</f>
        <v>6041909.4625702957</v>
      </c>
      <c r="L20" s="8"/>
      <c r="M20" s="5"/>
    </row>
    <row r="21" spans="1:13" ht="30" customHeight="1">
      <c r="A21" s="5"/>
      <c r="B21" s="7"/>
      <c r="C21" s="25">
        <v>7</v>
      </c>
      <c r="D21" s="389"/>
      <c r="E21" s="389"/>
      <c r="F21" s="389"/>
      <c r="G21" s="401" t="str">
        <f>'[115]11. CONCRETO LOSAS'!$G$11</f>
        <v>CONCRETO PARA PAVIMENTOS 3000 PSI</v>
      </c>
      <c r="H21" s="397" t="s">
        <v>99</v>
      </c>
      <c r="I21" s="402">
        <v>14</v>
      </c>
      <c r="J21" s="399">
        <v>1629218.2246941908</v>
      </c>
      <c r="K21" s="400">
        <f t="shared" si="0"/>
        <v>22809055.145718671</v>
      </c>
      <c r="L21" s="8"/>
      <c r="M21" s="5"/>
    </row>
    <row r="22" spans="1:13" ht="30" customHeight="1">
      <c r="A22" s="5"/>
      <c r="B22" s="7"/>
      <c r="C22" s="25">
        <v>8</v>
      </c>
      <c r="D22" s="389"/>
      <c r="E22" s="389"/>
      <c r="F22" s="389"/>
      <c r="G22" s="403" t="str">
        <f>'[115]16. DILATACION'!$H$11</f>
        <v>DILATACION DE LOSAS DE CONCRETO (INCLUYE SELLANTE ALQUITRAN)</v>
      </c>
      <c r="H22" s="404" t="s">
        <v>100</v>
      </c>
      <c r="I22" s="402">
        <v>71</v>
      </c>
      <c r="J22" s="399">
        <v>9989</v>
      </c>
      <c r="K22" s="400">
        <f t="shared" si="0"/>
        <v>709219</v>
      </c>
      <c r="L22" s="8"/>
      <c r="M22" s="5"/>
    </row>
    <row r="23" spans="1:13" ht="30" customHeight="1" thickBot="1">
      <c r="A23" s="5"/>
      <c r="B23" s="7"/>
      <c r="C23" s="13">
        <v>9</v>
      </c>
      <c r="D23" s="27"/>
      <c r="E23" s="27"/>
      <c r="F23" s="27"/>
      <c r="G23" s="405" t="str">
        <f>'[115]17. ASEO'!$E$11</f>
        <v>ASEO  GENERAL DE OBRAS</v>
      </c>
      <c r="H23" s="406" t="s">
        <v>98</v>
      </c>
      <c r="I23" s="407">
        <v>137</v>
      </c>
      <c r="J23" s="408">
        <v>1743</v>
      </c>
      <c r="K23" s="409">
        <f t="shared" si="0"/>
        <v>238791</v>
      </c>
      <c r="L23" s="8"/>
      <c r="M23" s="5"/>
    </row>
    <row r="24" spans="1:13" ht="30" customHeight="1" thickBot="1">
      <c r="A24" s="5"/>
      <c r="B24" s="7"/>
      <c r="C24" s="20" t="s">
        <v>16</v>
      </c>
      <c r="D24" s="29"/>
      <c r="E24" s="29"/>
      <c r="F24" s="29"/>
      <c r="G24" s="30"/>
      <c r="H24" s="29"/>
      <c r="I24" s="388"/>
      <c r="J24" s="411"/>
      <c r="K24" s="410">
        <f>SUM(K15:K23)</f>
        <v>40188225.608288966</v>
      </c>
      <c r="L24" s="8"/>
      <c r="M24" s="5"/>
    </row>
    <row r="25" spans="1:13" ht="73.8" customHeight="1" thickBot="1">
      <c r="A25" s="5"/>
      <c r="B25" s="7"/>
      <c r="C25" s="10">
        <v>2</v>
      </c>
      <c r="D25" s="11"/>
      <c r="E25" s="11"/>
      <c r="F25" s="11"/>
      <c r="G25" s="390" t="s">
        <v>101</v>
      </c>
      <c r="H25" s="11"/>
      <c r="I25" s="11"/>
      <c r="J25" s="11"/>
      <c r="K25" s="12"/>
      <c r="L25" s="8"/>
      <c r="M25" s="5"/>
    </row>
    <row r="26" spans="1:13" ht="30" customHeight="1">
      <c r="A26" s="5"/>
      <c r="B26" s="7"/>
      <c r="C26" s="25">
        <v>1</v>
      </c>
      <c r="D26" s="27"/>
      <c r="E26" s="27"/>
      <c r="F26" s="27"/>
      <c r="G26" s="391" t="str">
        <f>'[115]1,0 LOCALIZACION'!$H$11</f>
        <v>LOCALIZACION Y REPLANTEO</v>
      </c>
      <c r="H26" s="392" t="s">
        <v>98</v>
      </c>
      <c r="I26" s="393">
        <v>191</v>
      </c>
      <c r="J26" s="394">
        <v>6130</v>
      </c>
      <c r="K26" s="395">
        <f>I26*J26</f>
        <v>1170830</v>
      </c>
      <c r="L26" s="8"/>
      <c r="M26" s="5"/>
    </row>
    <row r="27" spans="1:13" ht="30" customHeight="1">
      <c r="A27" s="5"/>
      <c r="B27" s="7"/>
      <c r="C27" s="25">
        <v>2</v>
      </c>
      <c r="D27" s="27"/>
      <c r="E27" s="27"/>
      <c r="F27" s="27"/>
      <c r="G27" s="396" t="str">
        <f>'[115]2,0 ROCERIA'!$H$11</f>
        <v>ROCERIA SUPERFICIE,DESCAPOTE Y LIMPIEZA</v>
      </c>
      <c r="H27" s="397" t="s">
        <v>98</v>
      </c>
      <c r="I27" s="398">
        <v>191</v>
      </c>
      <c r="J27" s="399">
        <v>9200</v>
      </c>
      <c r="K27" s="400">
        <f t="shared" ref="K27:K34" si="1">I27*J27</f>
        <v>1757200</v>
      </c>
      <c r="L27" s="8"/>
      <c r="M27" s="5"/>
    </row>
    <row r="28" spans="1:13" ht="30" customHeight="1">
      <c r="A28" s="5"/>
      <c r="B28" s="7"/>
      <c r="C28" s="25">
        <v>3</v>
      </c>
      <c r="D28" s="27"/>
      <c r="E28" s="27"/>
      <c r="F28" s="27"/>
      <c r="G28" s="401" t="str">
        <f>'[115]4, EXCAVACION'!$H$11</f>
        <v>EXCAVACION MANUAL MENOR A 0,50 MTS Y DESALOJO A SITIO DE ESCOMBROS</v>
      </c>
      <c r="H28" s="397" t="s">
        <v>99</v>
      </c>
      <c r="I28" s="402">
        <v>29.022409129957197</v>
      </c>
      <c r="J28" s="399">
        <v>95753</v>
      </c>
      <c r="K28" s="400">
        <f>I28*J28</f>
        <v>2778982.7414207915</v>
      </c>
      <c r="L28" s="8"/>
      <c r="M28" s="5"/>
    </row>
    <row r="29" spans="1:13" ht="30" customHeight="1">
      <c r="A29" s="5"/>
      <c r="B29" s="7"/>
      <c r="C29" s="25">
        <v>4</v>
      </c>
      <c r="D29" s="27"/>
      <c r="E29" s="27"/>
      <c r="F29" s="27"/>
      <c r="G29" s="401" t="str">
        <f>'[115]8. ESTABILIZACION  RELLENO'!$H$11</f>
        <v>RELLENO CON MATERIAL SELECCIONADO Y COMPACTADO</v>
      </c>
      <c r="H29" s="397" t="s">
        <v>99</v>
      </c>
      <c r="I29" s="402">
        <v>48</v>
      </c>
      <c r="J29" s="399">
        <v>133252</v>
      </c>
      <c r="K29" s="400">
        <f>I29*J29</f>
        <v>6396096</v>
      </c>
      <c r="L29" s="8"/>
      <c r="M29" s="5"/>
    </row>
    <row r="30" spans="1:13" ht="30" customHeight="1">
      <c r="A30" s="5"/>
      <c r="B30" s="7"/>
      <c r="C30" s="25">
        <v>5</v>
      </c>
      <c r="D30" s="27"/>
      <c r="E30" s="27"/>
      <c r="F30" s="27"/>
      <c r="G30" s="401" t="str">
        <f>'[115]5, NIVELAC'!$H$11</f>
        <v>NIVELACION Y COMPACTACION DEL SUELO</v>
      </c>
      <c r="H30" s="397" t="s">
        <v>98</v>
      </c>
      <c r="I30" s="402">
        <v>191</v>
      </c>
      <c r="J30" s="399">
        <v>11784</v>
      </c>
      <c r="K30" s="400">
        <f t="shared" si="1"/>
        <v>2250744</v>
      </c>
      <c r="L30" s="8"/>
      <c r="M30" s="5"/>
    </row>
    <row r="31" spans="1:13" ht="30" customHeight="1">
      <c r="A31" s="5"/>
      <c r="B31" s="7"/>
      <c r="C31" s="25">
        <v>6</v>
      </c>
      <c r="D31" s="27"/>
      <c r="E31" s="27"/>
      <c r="F31" s="27"/>
      <c r="G31" s="403" t="str">
        <f>'[115]9. BASE-ESTAB'!$H$11</f>
        <v>BASE ESTABILIZADA EN ARENA CEMENTO 1:10 E=0,05 MTS</v>
      </c>
      <c r="H31" s="397" t="s">
        <v>99</v>
      </c>
      <c r="I31" s="402">
        <v>9.5</v>
      </c>
      <c r="J31" s="399">
        <v>863129.92322432797</v>
      </c>
      <c r="K31" s="400">
        <f>I31*J31</f>
        <v>8199734.2706311159</v>
      </c>
      <c r="L31" s="8"/>
      <c r="M31" s="5"/>
    </row>
    <row r="32" spans="1:13" ht="30" customHeight="1">
      <c r="A32" s="5"/>
      <c r="B32" s="7"/>
      <c r="C32" s="25">
        <v>7</v>
      </c>
      <c r="D32" s="27"/>
      <c r="E32" s="27"/>
      <c r="F32" s="27"/>
      <c r="G32" s="401" t="str">
        <f>'[115]11. CONCRETO LOSAS'!$G$11</f>
        <v>CONCRETO PARA PAVIMENTOS 3000 PSI</v>
      </c>
      <c r="H32" s="397" t="s">
        <v>99</v>
      </c>
      <c r="I32" s="402">
        <v>19</v>
      </c>
      <c r="J32" s="399">
        <v>1629218.2246941908</v>
      </c>
      <c r="K32" s="400">
        <f t="shared" si="1"/>
        <v>30955146.269189626</v>
      </c>
      <c r="L32" s="8"/>
      <c r="M32" s="5"/>
    </row>
    <row r="33" spans="1:13" s="5" customFormat="1" ht="30" customHeight="1">
      <c r="B33" s="7"/>
      <c r="C33" s="25">
        <v>8</v>
      </c>
      <c r="D33" s="32"/>
      <c r="E33" s="32"/>
      <c r="F33" s="32"/>
      <c r="G33" s="403" t="str">
        <f>'[115]16. DILATACION'!$H$11</f>
        <v>DILATACION DE LOSAS DE CONCRETO (INCLUYE SELLANTE ALQUITRAN)</v>
      </c>
      <c r="H33" s="404" t="s">
        <v>100</v>
      </c>
      <c r="I33" s="402">
        <v>95</v>
      </c>
      <c r="J33" s="399">
        <v>9989</v>
      </c>
      <c r="K33" s="400">
        <f t="shared" si="1"/>
        <v>948955</v>
      </c>
      <c r="L33" s="8"/>
    </row>
    <row r="34" spans="1:13" ht="30" customHeight="1" thickBot="1">
      <c r="B34" s="68"/>
      <c r="C34" s="25">
        <v>9</v>
      </c>
      <c r="D34" s="27"/>
      <c r="E34" s="27"/>
      <c r="F34" s="27"/>
      <c r="G34" s="405" t="str">
        <f>'[115]17. ASEO'!$E$11</f>
        <v>ASEO  GENERAL DE OBRAS</v>
      </c>
      <c r="H34" s="406" t="s">
        <v>98</v>
      </c>
      <c r="I34" s="407">
        <v>191</v>
      </c>
      <c r="J34" s="408">
        <v>1743</v>
      </c>
      <c r="K34" s="409">
        <f t="shared" si="1"/>
        <v>332913</v>
      </c>
      <c r="L34" s="69"/>
    </row>
    <row r="35" spans="1:13" ht="30" customHeight="1" thickBot="1">
      <c r="A35" s="5"/>
      <c r="B35" s="7"/>
      <c r="C35" s="20" t="s">
        <v>16</v>
      </c>
      <c r="D35" s="34"/>
      <c r="E35" s="35"/>
      <c r="F35" s="34"/>
      <c r="G35" s="34"/>
      <c r="H35" s="34"/>
      <c r="I35" s="17"/>
      <c r="J35" s="34"/>
      <c r="K35" s="410">
        <f>SUM(K26:K34)</f>
        <v>54790601.281241536</v>
      </c>
      <c r="L35" s="8"/>
      <c r="M35" s="5"/>
    </row>
    <row r="36" spans="1:13" ht="65.400000000000006" customHeight="1" thickBot="1">
      <c r="A36" s="5"/>
      <c r="B36" s="7"/>
      <c r="C36" s="10">
        <v>3</v>
      </c>
      <c r="D36" s="11"/>
      <c r="E36" s="11"/>
      <c r="F36" s="11"/>
      <c r="G36" s="390" t="s">
        <v>102</v>
      </c>
      <c r="H36" s="11"/>
      <c r="I36" s="11"/>
      <c r="J36" s="11"/>
      <c r="K36" s="12"/>
      <c r="L36" s="8"/>
      <c r="M36" s="5"/>
    </row>
    <row r="37" spans="1:13" ht="30" customHeight="1">
      <c r="A37" s="5"/>
      <c r="B37" s="7"/>
      <c r="C37" s="25">
        <v>1</v>
      </c>
      <c r="D37" s="14"/>
      <c r="E37" s="14"/>
      <c r="F37" s="14"/>
      <c r="G37" s="412" t="str">
        <f>'[116]1 LOCALIZACION '!$D$6</f>
        <v>LOCALIZACION Y REPLANTEO</v>
      </c>
      <c r="H37" s="413" t="str">
        <f>'[117]1 LOCALIZACION '!$F$8</f>
        <v>M2</v>
      </c>
      <c r="I37" s="414">
        <v>185</v>
      </c>
      <c r="J37" s="415">
        <v>9152</v>
      </c>
      <c r="K37" s="416">
        <f>I37*J37</f>
        <v>1693120</v>
      </c>
      <c r="L37" s="8"/>
      <c r="M37" s="5"/>
    </row>
    <row r="38" spans="1:13" ht="30" customHeight="1">
      <c r="A38" s="5"/>
      <c r="B38" s="7"/>
      <c r="C38" s="25">
        <v>2</v>
      </c>
      <c r="D38" s="51"/>
      <c r="E38" s="51"/>
      <c r="F38" s="51"/>
      <c r="G38" s="412" t="str">
        <f>'[116]2. ROCERIA'!$D$5</f>
        <v>ROCERIA SUPERFICIE, DESCAPOTE Y LIMPIEZA.</v>
      </c>
      <c r="H38" s="413" t="str">
        <f>'[117]2. ROCERIA'!$F$7</f>
        <v>M2</v>
      </c>
      <c r="I38" s="414">
        <v>185</v>
      </c>
      <c r="J38" s="415">
        <v>9200</v>
      </c>
      <c r="K38" s="416">
        <f t="shared" ref="K38:K48" si="2">I38*J38</f>
        <v>1702000</v>
      </c>
      <c r="L38" s="8"/>
      <c r="M38" s="5"/>
    </row>
    <row r="39" spans="1:13" ht="30" customHeight="1">
      <c r="A39" s="5"/>
      <c r="B39" s="7"/>
      <c r="C39" s="25">
        <v>3</v>
      </c>
      <c r="D39" s="14"/>
      <c r="E39" s="14"/>
      <c r="F39" s="14"/>
      <c r="G39" s="412" t="str">
        <f>'[116]3 EXCAVACION MECANICA'!$D$6</f>
        <v>EXCAVACION MECANICA Y RETIRO DE MATERIAL RESULTANTE A ESCOMBRERAS</v>
      </c>
      <c r="H39" s="413" t="s">
        <v>99</v>
      </c>
      <c r="I39" s="414">
        <v>35.707505198597282</v>
      </c>
      <c r="J39" s="417">
        <v>88855</v>
      </c>
      <c r="K39" s="416">
        <f t="shared" si="2"/>
        <v>3172790.3744213614</v>
      </c>
      <c r="L39" s="8"/>
      <c r="M39" s="5"/>
    </row>
    <row r="40" spans="1:13" s="5" customFormat="1" ht="30" customHeight="1">
      <c r="B40" s="7"/>
      <c r="C40" s="25">
        <v>4</v>
      </c>
      <c r="D40" s="32"/>
      <c r="E40" s="32"/>
      <c r="F40" s="32"/>
      <c r="G40" s="412" t="str">
        <f>'[116]7 NIVELACIÓN'!$D$6</f>
        <v xml:space="preserve">NIVELACION Y COMPACTACION DE VIAS </v>
      </c>
      <c r="H40" s="413" t="str">
        <f>'[117]5 NIVELACIÓN'!$F$8</f>
        <v>M2</v>
      </c>
      <c r="I40" s="414">
        <v>185</v>
      </c>
      <c r="J40" s="417">
        <v>38809</v>
      </c>
      <c r="K40" s="416">
        <f t="shared" si="2"/>
        <v>7179665</v>
      </c>
      <c r="L40" s="8"/>
    </row>
    <row r="41" spans="1:13" s="5" customFormat="1" ht="30" customHeight="1">
      <c r="B41" s="7"/>
      <c r="C41" s="25">
        <v>5</v>
      </c>
      <c r="D41" s="32"/>
      <c r="E41" s="32"/>
      <c r="F41" s="32"/>
      <c r="G41" s="412" t="str">
        <f>'[116]8 GEOTEXTIL'!$D$5</f>
        <v>GEOTEXTIL DE REFUERZO  T-2100 W250 Y/O SIMILAR</v>
      </c>
      <c r="H41" s="413" t="s">
        <v>98</v>
      </c>
      <c r="I41" s="414">
        <v>185</v>
      </c>
      <c r="J41" s="415">
        <v>30299</v>
      </c>
      <c r="K41" s="416">
        <f t="shared" si="2"/>
        <v>5605315</v>
      </c>
      <c r="L41" s="8"/>
    </row>
    <row r="42" spans="1:13" ht="30" customHeight="1">
      <c r="A42" s="5"/>
      <c r="B42" s="7"/>
      <c r="C42" s="25">
        <v>6</v>
      </c>
      <c r="D42" s="14"/>
      <c r="E42" s="14"/>
      <c r="F42" s="14"/>
      <c r="G42" s="412" t="str">
        <f>'[116]9 RELLENO'!$D$5</f>
        <v>RELLENO CON MATERIAL SELECCIONADA Y COMPACTADO</v>
      </c>
      <c r="H42" s="413" t="str">
        <f>'[117]7 RELLENO'!$F$7</f>
        <v>M3</v>
      </c>
      <c r="I42" s="414">
        <v>14.75</v>
      </c>
      <c r="J42" s="415">
        <v>84473</v>
      </c>
      <c r="K42" s="416">
        <f t="shared" si="2"/>
        <v>1245976.75</v>
      </c>
      <c r="L42" s="8"/>
      <c r="M42" s="5"/>
    </row>
    <row r="43" spans="1:13" ht="30" customHeight="1">
      <c r="A43" s="5"/>
      <c r="B43" s="7"/>
      <c r="C43" s="25">
        <v>7</v>
      </c>
      <c r="D43" s="14"/>
      <c r="E43" s="14"/>
      <c r="F43" s="14"/>
      <c r="G43" s="412" t="str">
        <f>'[116]10AC 10CM'!$D$5</f>
        <v>BASE ESTABILIZADA EN ARENA CEMENTO 1:10 E= 0,10 MTS. ( LOSAS)</v>
      </c>
      <c r="H43" s="413" t="s">
        <v>99</v>
      </c>
      <c r="I43" s="414">
        <v>18.45</v>
      </c>
      <c r="J43" s="415">
        <v>890302</v>
      </c>
      <c r="K43" s="416">
        <f t="shared" si="2"/>
        <v>16426071.899999999</v>
      </c>
      <c r="L43" s="8"/>
      <c r="M43" s="5"/>
    </row>
    <row r="44" spans="1:13" s="5" customFormat="1" ht="30" customHeight="1">
      <c r="B44" s="7"/>
      <c r="C44" s="71">
        <v>8</v>
      </c>
      <c r="D44" s="32"/>
      <c r="E44" s="32"/>
      <c r="F44" s="32"/>
      <c r="G44" s="418" t="str">
        <f>'[116]11  AISLANTE'!$D$5</f>
        <v>SUMINISTRO E INSTALACIÓN DE MANTO AISLANTE ENTRE LA ARENA CEMENTO Y LA PLACA DEL PAVIMENTO.</v>
      </c>
      <c r="H44" s="419" t="s">
        <v>98</v>
      </c>
      <c r="I44" s="414">
        <v>185</v>
      </c>
      <c r="J44" s="420">
        <v>14114</v>
      </c>
      <c r="K44" s="416">
        <f t="shared" si="2"/>
        <v>2611090</v>
      </c>
      <c r="L44" s="8"/>
    </row>
    <row r="45" spans="1:13" s="5" customFormat="1" ht="30" customHeight="1">
      <c r="B45" s="7"/>
      <c r="C45" s="71">
        <v>9</v>
      </c>
      <c r="D45" s="32"/>
      <c r="E45" s="32"/>
      <c r="F45" s="32"/>
      <c r="G45" s="421" t="str">
        <f>'[116]12 ACERO REFUERZO'!$D$5</f>
        <v xml:space="preserve">ACERO DE REFUERZO KG FE 1" - 1 /2" LISO TRANSFERENCIA </v>
      </c>
      <c r="H45" s="413" t="s">
        <v>103</v>
      </c>
      <c r="I45" s="414">
        <v>772.55808563548271</v>
      </c>
      <c r="J45" s="415">
        <v>8125</v>
      </c>
      <c r="K45" s="416">
        <f t="shared" si="2"/>
        <v>6277034.4457882969</v>
      </c>
      <c r="L45" s="8"/>
    </row>
    <row r="46" spans="1:13" s="5" customFormat="1" ht="30" customHeight="1">
      <c r="B46" s="7"/>
      <c r="C46" s="71">
        <v>10</v>
      </c>
      <c r="D46" s="32"/>
      <c r="E46" s="32"/>
      <c r="F46" s="32"/>
      <c r="G46" s="421" t="str">
        <f>'[116]13 ESTRUCTURA PAV'!$D$5</f>
        <v xml:space="preserve">CONCRETO 3000 PSI PARA PAVIMENTO </v>
      </c>
      <c r="H46" s="413" t="s">
        <v>99</v>
      </c>
      <c r="I46" s="414">
        <v>28</v>
      </c>
      <c r="J46" s="415">
        <v>1688593</v>
      </c>
      <c r="K46" s="416">
        <f t="shared" si="2"/>
        <v>47280604</v>
      </c>
      <c r="L46" s="8"/>
    </row>
    <row r="47" spans="1:13" ht="30" customHeight="1">
      <c r="A47" s="5"/>
      <c r="B47" s="7"/>
      <c r="C47" s="25">
        <v>11</v>
      </c>
      <c r="D47" s="14"/>
      <c r="E47" s="27"/>
      <c r="F47" s="14"/>
      <c r="G47" s="418" t="str">
        <f>'[116]17 JUNTA'!$D$5</f>
        <v>DILATACIÓN DE PAVIMENTO (INCLUYE CORTE, MANGUERA DE POLIETILENO Y SELLADOR)</v>
      </c>
      <c r="H47" s="422" t="s">
        <v>100</v>
      </c>
      <c r="I47" s="414">
        <v>61</v>
      </c>
      <c r="J47" s="415">
        <v>13242</v>
      </c>
      <c r="K47" s="416">
        <f t="shared" si="2"/>
        <v>807762</v>
      </c>
      <c r="L47" s="8"/>
      <c r="M47" s="5"/>
    </row>
    <row r="48" spans="1:13" ht="30" customHeight="1" thickBot="1">
      <c r="A48" s="5"/>
      <c r="B48" s="7"/>
      <c r="C48" s="25">
        <v>12</v>
      </c>
      <c r="D48" s="14"/>
      <c r="E48" s="14"/>
      <c r="F48" s="14"/>
      <c r="G48" s="418" t="str">
        <f>'[116]18 ASEO'!$D$5</f>
        <v>ASEO GENERAL</v>
      </c>
      <c r="H48" s="422" t="s">
        <v>98</v>
      </c>
      <c r="I48" s="414">
        <v>185</v>
      </c>
      <c r="J48" s="415">
        <v>1743</v>
      </c>
      <c r="K48" s="424">
        <f t="shared" si="2"/>
        <v>322455</v>
      </c>
      <c r="L48" s="8"/>
      <c r="M48" s="5"/>
    </row>
    <row r="49" spans="1:13" ht="30" customHeight="1" thickBot="1">
      <c r="A49" s="5"/>
      <c r="B49" s="7"/>
      <c r="C49" s="37" t="s">
        <v>16</v>
      </c>
      <c r="D49" s="175"/>
      <c r="E49" s="175"/>
      <c r="F49" s="175"/>
      <c r="G49" s="176"/>
      <c r="H49" s="175"/>
      <c r="I49" s="17"/>
      <c r="J49" s="423"/>
      <c r="K49" s="410">
        <f>SUM(K37:K48)</f>
        <v>94323884.470209658</v>
      </c>
      <c r="L49" s="8"/>
      <c r="M49" s="5"/>
    </row>
    <row r="50" spans="1:13" ht="30" customHeight="1" thickBot="1">
      <c r="A50" s="5"/>
      <c r="B50" s="7"/>
      <c r="C50" s="10"/>
      <c r="D50" s="11"/>
      <c r="E50" s="11"/>
      <c r="F50" s="11"/>
      <c r="G50" s="11"/>
      <c r="H50" s="11"/>
      <c r="I50" s="11"/>
      <c r="J50" s="11"/>
      <c r="K50" s="12"/>
      <c r="L50" s="8"/>
      <c r="M50" s="5"/>
    </row>
    <row r="51" spans="1:13" ht="30" customHeight="1">
      <c r="A51" s="5"/>
      <c r="B51" s="7"/>
      <c r="C51" s="25"/>
      <c r="D51" s="14"/>
      <c r="E51" s="14"/>
      <c r="F51" s="14"/>
      <c r="G51" s="15"/>
      <c r="H51" s="14"/>
      <c r="I51" s="17"/>
      <c r="J51" s="18"/>
      <c r="K51" s="19"/>
      <c r="L51" s="8"/>
      <c r="M51" s="5"/>
    </row>
    <row r="52" spans="1:13" ht="30" customHeight="1">
      <c r="A52" s="5"/>
      <c r="B52" s="7"/>
      <c r="C52" s="25"/>
      <c r="D52" s="14"/>
      <c r="E52" s="14"/>
      <c r="F52" s="14"/>
      <c r="G52" s="15"/>
      <c r="H52" s="14"/>
      <c r="I52" s="17"/>
      <c r="J52" s="18"/>
      <c r="K52" s="19"/>
      <c r="L52" s="8"/>
      <c r="M52" s="5"/>
    </row>
    <row r="53" spans="1:13" ht="30" customHeight="1">
      <c r="A53" s="5"/>
      <c r="B53" s="7"/>
      <c r="C53" s="13"/>
      <c r="D53" s="14"/>
      <c r="E53" s="14"/>
      <c r="F53" s="14"/>
      <c r="G53" s="15"/>
      <c r="H53" s="14"/>
      <c r="I53" s="17"/>
      <c r="J53" s="18"/>
      <c r="K53" s="19"/>
      <c r="L53" s="8"/>
      <c r="M53" s="5"/>
    </row>
    <row r="54" spans="1:13" ht="30" customHeight="1" thickBot="1">
      <c r="A54" s="5"/>
      <c r="B54" s="7"/>
      <c r="C54" s="20" t="s">
        <v>16</v>
      </c>
      <c r="D54" s="40"/>
      <c r="E54" s="40"/>
      <c r="F54" s="40"/>
      <c r="G54" s="41"/>
      <c r="H54" s="21"/>
      <c r="I54" s="17"/>
      <c r="J54" s="23"/>
      <c r="K54" s="24"/>
      <c r="L54" s="8"/>
      <c r="M54" s="5"/>
    </row>
    <row r="55" spans="1:13" ht="30" customHeight="1" thickBot="1">
      <c r="A55" s="5"/>
      <c r="B55" s="7"/>
      <c r="C55" s="10"/>
      <c r="D55" s="11"/>
      <c r="E55" s="11"/>
      <c r="F55" s="11"/>
      <c r="G55" s="11"/>
      <c r="H55" s="11"/>
      <c r="I55" s="11"/>
      <c r="J55" s="11"/>
      <c r="K55" s="12"/>
      <c r="L55" s="8"/>
      <c r="M55" s="5"/>
    </row>
    <row r="56" spans="1:13" ht="30" customHeight="1">
      <c r="A56" s="5"/>
      <c r="B56" s="7"/>
      <c r="C56" s="25"/>
      <c r="D56" s="14"/>
      <c r="E56" s="14"/>
      <c r="F56" s="14"/>
      <c r="G56" s="15"/>
      <c r="H56" s="14"/>
      <c r="I56" s="17"/>
      <c r="J56" s="18"/>
      <c r="K56" s="19"/>
      <c r="L56" s="8"/>
      <c r="M56" s="5"/>
    </row>
    <row r="57" spans="1:13" ht="30" customHeight="1" thickBot="1">
      <c r="A57" s="5"/>
      <c r="B57" s="7"/>
      <c r="C57" s="20" t="s">
        <v>16</v>
      </c>
      <c r="D57" s="40"/>
      <c r="E57" s="40"/>
      <c r="F57" s="40"/>
      <c r="G57" s="22"/>
      <c r="H57" s="21"/>
      <c r="I57" s="17"/>
      <c r="J57" s="23"/>
      <c r="K57" s="24"/>
      <c r="L57" s="8"/>
      <c r="M57" s="5"/>
    </row>
    <row r="58" spans="1:13" s="3" customFormat="1" ht="30" customHeight="1" thickBot="1">
      <c r="A58" s="42"/>
      <c r="B58" s="43"/>
      <c r="C58" s="208" t="s">
        <v>17</v>
      </c>
      <c r="D58" s="209"/>
      <c r="E58" s="209"/>
      <c r="F58" s="209"/>
      <c r="G58" s="209"/>
      <c r="H58" s="209"/>
      <c r="I58" s="209"/>
      <c r="J58" s="210"/>
      <c r="K58" s="44"/>
      <c r="L58" s="45"/>
      <c r="M58" s="42"/>
    </row>
    <row r="59" spans="1:13" s="3" customFormat="1" ht="16.2" thickBot="1">
      <c r="A59" s="42"/>
      <c r="B59" s="43"/>
      <c r="C59" s="177"/>
      <c r="D59" s="177"/>
      <c r="E59" s="177"/>
      <c r="F59" s="177"/>
      <c r="G59" s="177"/>
      <c r="H59" s="177"/>
      <c r="I59" s="177"/>
      <c r="J59" s="177"/>
      <c r="K59" s="178"/>
      <c r="L59" s="45"/>
      <c r="M59" s="42"/>
    </row>
    <row r="60" spans="1:13" s="3" customFormat="1" ht="30" customHeight="1" thickBot="1">
      <c r="A60" s="42"/>
      <c r="B60" s="43"/>
      <c r="C60" s="179"/>
      <c r="D60" s="180"/>
      <c r="E60" s="179"/>
      <c r="F60" s="179"/>
      <c r="G60" s="432" t="s">
        <v>104</v>
      </c>
      <c r="H60" s="433"/>
      <c r="I60" s="433"/>
      <c r="J60" s="434"/>
      <c r="K60" s="435">
        <f>K49+K35+K24</f>
        <v>189302711.35974017</v>
      </c>
      <c r="L60" s="45"/>
      <c r="M60" s="42"/>
    </row>
    <row r="61" spans="1:13" s="3" customFormat="1" ht="30" customHeight="1">
      <c r="A61" s="42"/>
      <c r="B61" s="43"/>
      <c r="C61" s="179"/>
      <c r="D61" s="180"/>
      <c r="E61" s="179"/>
      <c r="F61" s="179"/>
      <c r="G61" s="61" t="s">
        <v>105</v>
      </c>
      <c r="H61" s="54"/>
      <c r="I61" s="55"/>
      <c r="J61" s="425">
        <v>25.995999999999999</v>
      </c>
      <c r="K61" s="436">
        <f>K60*J61/100</f>
        <v>49211132.845078051</v>
      </c>
      <c r="L61" s="45"/>
      <c r="M61" s="42"/>
    </row>
    <row r="62" spans="1:13" s="3" customFormat="1" ht="30" customHeight="1">
      <c r="A62" s="42"/>
      <c r="B62" s="43"/>
      <c r="C62" s="179"/>
      <c r="D62" s="181"/>
      <c r="E62" s="181"/>
      <c r="F62" s="181"/>
      <c r="G62" s="61" t="s">
        <v>106</v>
      </c>
      <c r="H62" s="58"/>
      <c r="I62" s="59"/>
      <c r="J62" s="426">
        <f>'[118]AIU '!$H$144</f>
        <v>1</v>
      </c>
      <c r="K62" s="437">
        <f>K60*J62/100</f>
        <v>1893027.1135974017</v>
      </c>
      <c r="L62" s="45"/>
      <c r="M62" s="42"/>
    </row>
    <row r="63" spans="1:13" s="3" customFormat="1" ht="30" customHeight="1" thickBot="1">
      <c r="A63" s="42"/>
      <c r="B63" s="43"/>
      <c r="C63" s="179"/>
      <c r="D63" s="181"/>
      <c r="E63" s="181"/>
      <c r="F63" s="181"/>
      <c r="G63" s="61" t="s">
        <v>107</v>
      </c>
      <c r="H63" s="58"/>
      <c r="I63" s="59"/>
      <c r="J63" s="427">
        <v>6</v>
      </c>
      <c r="K63" s="438">
        <f>K60*J63/100</f>
        <v>11358162.68158441</v>
      </c>
      <c r="L63" s="45"/>
      <c r="M63" s="42"/>
    </row>
    <row r="64" spans="1:13" s="3" customFormat="1" ht="30" customHeight="1" thickBot="1">
      <c r="A64" s="42"/>
      <c r="B64" s="43"/>
      <c r="C64" s="179"/>
      <c r="D64" s="180"/>
      <c r="E64" s="179"/>
      <c r="F64" s="179"/>
      <c r="G64" s="439" t="s">
        <v>108</v>
      </c>
      <c r="H64" s="440"/>
      <c r="I64" s="440"/>
      <c r="J64" s="429"/>
      <c r="K64" s="442">
        <f>SUM(K61:K63)</f>
        <v>62462322.640259862</v>
      </c>
      <c r="L64" s="45"/>
      <c r="M64" s="42"/>
    </row>
    <row r="65" spans="1:13" s="3" customFormat="1" ht="30" customHeight="1">
      <c r="A65" s="42"/>
      <c r="B65" s="43"/>
      <c r="C65" s="179"/>
      <c r="D65" s="180"/>
      <c r="E65" s="179"/>
      <c r="F65" s="179"/>
      <c r="G65" s="70"/>
      <c r="H65" s="58"/>
      <c r="I65" s="59"/>
      <c r="J65" s="430"/>
      <c r="K65" s="441"/>
      <c r="L65" s="45"/>
      <c r="M65" s="42"/>
    </row>
    <row r="66" spans="1:13" s="3" customFormat="1" ht="30" customHeight="1" thickBot="1">
      <c r="A66" s="42"/>
      <c r="B66" s="43"/>
      <c r="C66" s="179"/>
      <c r="D66" s="180"/>
      <c r="E66" s="179"/>
      <c r="F66" s="152"/>
      <c r="G66" s="70"/>
      <c r="H66" s="58"/>
      <c r="I66" s="59"/>
      <c r="J66" s="430"/>
      <c r="K66" s="428"/>
      <c r="L66" s="45"/>
      <c r="M66" s="42"/>
    </row>
    <row r="67" spans="1:13" s="3" customFormat="1" ht="30" customHeight="1" thickBot="1">
      <c r="A67" s="42"/>
      <c r="B67" s="43"/>
      <c r="C67" s="179"/>
      <c r="D67" s="180"/>
      <c r="E67" s="179"/>
      <c r="F67" s="179"/>
      <c r="G67" s="64" t="s">
        <v>19</v>
      </c>
      <c r="H67" s="65"/>
      <c r="I67" s="66"/>
      <c r="J67" s="431"/>
      <c r="K67" s="44">
        <f>K60+K64</f>
        <v>251765034.00000003</v>
      </c>
      <c r="L67" s="45"/>
      <c r="M67" s="42"/>
    </row>
    <row r="68" spans="1:13" s="3" customFormat="1" ht="16.2" thickBot="1">
      <c r="A68" s="42"/>
      <c r="B68" s="43"/>
      <c r="C68" s="179"/>
      <c r="D68" s="180"/>
      <c r="E68" s="180"/>
      <c r="F68" s="180"/>
      <c r="G68" s="179"/>
      <c r="H68" s="179"/>
      <c r="I68" s="182"/>
      <c r="J68" s="183"/>
      <c r="K68" s="184"/>
      <c r="L68" s="45"/>
      <c r="M68" s="42"/>
    </row>
    <row r="69" spans="1:13" s="3" customFormat="1" ht="15.6">
      <c r="A69" s="42"/>
      <c r="B69" s="43"/>
      <c r="C69" s="48"/>
      <c r="D69" s="218"/>
      <c r="E69" s="218"/>
      <c r="F69" s="218"/>
      <c r="G69" s="218"/>
      <c r="H69" s="218"/>
      <c r="I69" s="218"/>
      <c r="J69" s="218"/>
      <c r="K69" s="219"/>
      <c r="L69" s="49"/>
      <c r="M69" s="42"/>
    </row>
    <row r="70" spans="1:13" s="3" customFormat="1" ht="46.5" customHeight="1">
      <c r="A70" s="42"/>
      <c r="B70" s="43"/>
      <c r="C70" s="203" t="s">
        <v>20</v>
      </c>
      <c r="D70" s="204"/>
      <c r="E70" s="204"/>
      <c r="F70" s="204"/>
      <c r="G70" s="204"/>
      <c r="H70" s="217" t="s">
        <v>9</v>
      </c>
      <c r="I70" s="217"/>
      <c r="J70" s="217"/>
      <c r="K70" s="150" t="s">
        <v>21</v>
      </c>
      <c r="L70" s="50"/>
      <c r="M70" s="42"/>
    </row>
    <row r="71" spans="1:13" s="3" customFormat="1" ht="32.25" customHeight="1">
      <c r="A71" s="42"/>
      <c r="B71" s="43"/>
      <c r="C71" s="203" t="s">
        <v>22</v>
      </c>
      <c r="D71" s="204"/>
      <c r="E71" s="204"/>
      <c r="F71" s="204"/>
      <c r="G71" s="204"/>
      <c r="H71" s="216" t="s">
        <v>23</v>
      </c>
      <c r="I71" s="216"/>
      <c r="J71" s="151" t="s">
        <v>24</v>
      </c>
      <c r="K71" s="149" t="s">
        <v>25</v>
      </c>
      <c r="L71" s="50"/>
      <c r="M71" s="42"/>
    </row>
    <row r="72" spans="1:13" s="3" customFormat="1" ht="30" customHeight="1">
      <c r="A72" s="42"/>
      <c r="B72" s="43"/>
      <c r="C72" s="203" t="s">
        <v>26</v>
      </c>
      <c r="D72" s="204"/>
      <c r="E72" s="204"/>
      <c r="F72" s="204"/>
      <c r="G72" s="204"/>
      <c r="H72" s="213" t="s">
        <v>27</v>
      </c>
      <c r="I72" s="214"/>
      <c r="J72" s="151" t="s">
        <v>28</v>
      </c>
      <c r="K72" s="149" t="s">
        <v>25</v>
      </c>
      <c r="L72" s="50"/>
      <c r="M72" s="42"/>
    </row>
    <row r="73" spans="1:13" s="4" customFormat="1" ht="58.5" customHeight="1">
      <c r="A73" s="42"/>
      <c r="B73" s="43"/>
      <c r="C73" s="220"/>
      <c r="D73" s="221"/>
      <c r="E73" s="221"/>
      <c r="F73" s="221"/>
      <c r="G73" s="222"/>
      <c r="H73" s="215" t="s">
        <v>29</v>
      </c>
      <c r="I73" s="216"/>
      <c r="J73" s="151" t="s">
        <v>30</v>
      </c>
      <c r="K73" s="149" t="s">
        <v>25</v>
      </c>
      <c r="L73" s="45"/>
      <c r="M73" s="42"/>
    </row>
    <row r="74" spans="1:13" ht="39" customHeight="1">
      <c r="A74" s="5"/>
      <c r="B74" s="7"/>
      <c r="C74" s="223"/>
      <c r="D74" s="224"/>
      <c r="E74" s="224"/>
      <c r="F74" s="224"/>
      <c r="G74" s="225"/>
      <c r="H74" s="216" t="s">
        <v>31</v>
      </c>
      <c r="I74" s="216"/>
      <c r="J74" s="151" t="s">
        <v>32</v>
      </c>
      <c r="K74" s="149" t="s">
        <v>25</v>
      </c>
      <c r="L74" s="8"/>
      <c r="M74" s="5"/>
    </row>
    <row r="75" spans="1:13" ht="47.25" customHeight="1" thickBot="1">
      <c r="A75" s="5"/>
      <c r="B75" s="7"/>
      <c r="C75" s="226"/>
      <c r="D75" s="227"/>
      <c r="E75" s="227"/>
      <c r="F75" s="227"/>
      <c r="G75" s="228"/>
      <c r="H75" s="211"/>
      <c r="I75" s="211"/>
      <c r="J75" s="211"/>
      <c r="K75" s="212"/>
      <c r="L75" s="8"/>
      <c r="M75" s="5"/>
    </row>
    <row r="76" spans="1:13" ht="16.2" thickBot="1">
      <c r="A76" s="5"/>
      <c r="B76" s="185"/>
      <c r="C76" s="186"/>
      <c r="D76" s="186"/>
      <c r="E76" s="187"/>
      <c r="F76" s="186"/>
      <c r="G76" s="188"/>
      <c r="H76" s="186"/>
      <c r="I76" s="186"/>
      <c r="J76" s="186"/>
      <c r="K76" s="186"/>
      <c r="L76" s="189"/>
      <c r="M76" s="5"/>
    </row>
    <row r="77" spans="1:13" ht="16.2" thickTop="1">
      <c r="A77" s="5"/>
      <c r="B77" s="5"/>
      <c r="C77" s="5"/>
      <c r="D77" s="5"/>
      <c r="E77" s="6"/>
      <c r="F77" s="5"/>
      <c r="G77" s="5"/>
      <c r="H77" s="5"/>
      <c r="I77" s="5"/>
      <c r="J77" s="5"/>
      <c r="K77" s="5"/>
      <c r="L77" s="5"/>
      <c r="M77" s="5"/>
    </row>
  </sheetData>
  <mergeCells count="29">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G60:J60"/>
    <mergeCell ref="C71:G71"/>
    <mergeCell ref="C11:K11"/>
    <mergeCell ref="C58:J58"/>
    <mergeCell ref="H75:K75"/>
    <mergeCell ref="C72:G72"/>
    <mergeCell ref="H72:I72"/>
    <mergeCell ref="H73:I73"/>
    <mergeCell ref="H74:I74"/>
    <mergeCell ref="C70:G70"/>
    <mergeCell ref="H70:J70"/>
    <mergeCell ref="H71:I71"/>
    <mergeCell ref="D69:K69"/>
    <mergeCell ref="C73:G75"/>
    <mergeCell ref="G64:I6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35"/>
      <c r="C2" s="236"/>
      <c r="D2" s="236"/>
      <c r="E2" s="236"/>
      <c r="F2" s="236"/>
      <c r="G2" s="236"/>
      <c r="H2" s="236"/>
      <c r="I2" s="236"/>
      <c r="J2" s="236"/>
      <c r="K2" s="236"/>
      <c r="L2" s="237"/>
      <c r="M2" s="5"/>
    </row>
    <row r="3" spans="1:13" ht="33" customHeight="1">
      <c r="A3" s="5"/>
      <c r="B3" s="7"/>
      <c r="C3" s="261" t="s">
        <v>92</v>
      </c>
      <c r="D3" s="262"/>
      <c r="E3" s="262"/>
      <c r="F3" s="263"/>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58" t="s">
        <v>3</v>
      </c>
      <c r="D6" s="259"/>
      <c r="E6" s="259"/>
      <c r="F6" s="259"/>
      <c r="G6" s="259"/>
      <c r="H6" s="259"/>
      <c r="I6" s="259"/>
      <c r="J6" s="259"/>
      <c r="K6" s="260"/>
      <c r="L6" s="8"/>
      <c r="M6" s="5"/>
    </row>
    <row r="7" spans="1:13" ht="15.6">
      <c r="A7" s="5"/>
      <c r="B7" s="7"/>
      <c r="C7" s="264" t="s">
        <v>33</v>
      </c>
      <c r="D7" s="265"/>
      <c r="E7" s="265"/>
      <c r="F7" s="265"/>
      <c r="G7" s="265"/>
      <c r="H7" s="265"/>
      <c r="I7" s="265"/>
      <c r="J7" s="265"/>
      <c r="K7" s="266"/>
      <c r="L7" s="8"/>
      <c r="M7" s="5"/>
    </row>
    <row r="8" spans="1:13" s="147" customFormat="1" ht="15.6">
      <c r="A8" s="145"/>
      <c r="B8" s="146"/>
      <c r="C8" s="267" t="s">
        <v>94</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34</v>
      </c>
      <c r="D10" s="269"/>
      <c r="E10" s="269"/>
      <c r="F10" s="269"/>
      <c r="G10" s="269"/>
      <c r="H10" s="269"/>
      <c r="I10" s="269"/>
      <c r="J10" s="269"/>
      <c r="K10" s="270"/>
      <c r="L10" s="8"/>
      <c r="M10" s="5"/>
    </row>
    <row r="11" spans="1:13" ht="30" customHeight="1" thickBot="1">
      <c r="A11" s="5"/>
      <c r="B11" s="7"/>
      <c r="C11" s="205"/>
      <c r="D11" s="206"/>
      <c r="E11" s="206"/>
      <c r="F11" s="206"/>
      <c r="G11" s="206"/>
      <c r="H11" s="206"/>
      <c r="I11" s="206"/>
      <c r="J11" s="206"/>
      <c r="K11" s="207"/>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08" t="s">
        <v>17</v>
      </c>
      <c r="D41" s="209"/>
      <c r="E41" s="209"/>
      <c r="F41" s="209"/>
      <c r="G41" s="209"/>
      <c r="H41" s="209"/>
      <c r="I41" s="209"/>
      <c r="J41" s="210"/>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40"/>
      <c r="H43" s="241"/>
      <c r="I43" s="24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18"/>
      <c r="E52" s="218"/>
      <c r="F52" s="218"/>
      <c r="G52" s="218"/>
      <c r="H52" s="218"/>
      <c r="I52" s="218"/>
      <c r="J52" s="218"/>
      <c r="K52" s="219"/>
      <c r="L52" s="49"/>
      <c r="M52" s="42"/>
    </row>
    <row r="53" spans="1:13" s="3" customFormat="1" ht="46.5" customHeight="1">
      <c r="A53" s="42"/>
      <c r="B53" s="43"/>
      <c r="C53" s="203" t="s">
        <v>20</v>
      </c>
      <c r="D53" s="204"/>
      <c r="E53" s="204"/>
      <c r="F53" s="204"/>
      <c r="G53" s="204"/>
      <c r="H53" s="217" t="s">
        <v>9</v>
      </c>
      <c r="I53" s="217"/>
      <c r="J53" s="217"/>
      <c r="K53" s="150" t="s">
        <v>21</v>
      </c>
      <c r="L53" s="50"/>
      <c r="M53" s="42"/>
    </row>
    <row r="54" spans="1:13" s="3" customFormat="1" ht="32.25" customHeight="1">
      <c r="A54" s="42"/>
      <c r="B54" s="43"/>
      <c r="C54" s="203" t="s">
        <v>22</v>
      </c>
      <c r="D54" s="204"/>
      <c r="E54" s="204"/>
      <c r="F54" s="204"/>
      <c r="G54" s="204"/>
      <c r="H54" s="216" t="s">
        <v>23</v>
      </c>
      <c r="I54" s="216"/>
      <c r="J54" s="151" t="s">
        <v>24</v>
      </c>
      <c r="K54" s="149" t="s">
        <v>35</v>
      </c>
      <c r="L54" s="50"/>
      <c r="M54" s="42"/>
    </row>
    <row r="55" spans="1:13" s="3" customFormat="1" ht="30" customHeight="1">
      <c r="A55" s="42"/>
      <c r="B55" s="43"/>
      <c r="C55" s="203" t="s">
        <v>26</v>
      </c>
      <c r="D55" s="204"/>
      <c r="E55" s="204"/>
      <c r="F55" s="204"/>
      <c r="G55" s="204"/>
      <c r="H55" s="213" t="s">
        <v>27</v>
      </c>
      <c r="I55" s="214"/>
      <c r="J55" s="151" t="s">
        <v>28</v>
      </c>
      <c r="K55" s="149" t="s">
        <v>35</v>
      </c>
      <c r="L55" s="50"/>
      <c r="M55" s="42"/>
    </row>
    <row r="56" spans="1:13" s="4" customFormat="1" ht="58.5" customHeight="1">
      <c r="A56" s="42"/>
      <c r="B56" s="43"/>
      <c r="C56" s="220"/>
      <c r="D56" s="221"/>
      <c r="E56" s="221"/>
      <c r="F56" s="221"/>
      <c r="G56" s="222"/>
      <c r="H56" s="215" t="s">
        <v>29</v>
      </c>
      <c r="I56" s="216"/>
      <c r="J56" s="151" t="s">
        <v>30</v>
      </c>
      <c r="K56" s="149" t="s">
        <v>35</v>
      </c>
      <c r="L56" s="45"/>
      <c r="M56" s="42"/>
    </row>
    <row r="57" spans="1:13" ht="39" customHeight="1">
      <c r="A57" s="5"/>
      <c r="B57" s="7"/>
      <c r="C57" s="223"/>
      <c r="D57" s="224"/>
      <c r="E57" s="224"/>
      <c r="F57" s="224"/>
      <c r="G57" s="225"/>
      <c r="H57" s="216" t="s">
        <v>31</v>
      </c>
      <c r="I57" s="216"/>
      <c r="J57" s="151" t="s">
        <v>32</v>
      </c>
      <c r="K57" s="149" t="s">
        <v>35</v>
      </c>
      <c r="L57" s="8"/>
      <c r="M57" s="5"/>
    </row>
    <row r="58" spans="1:13" ht="47.25" customHeight="1" thickBot="1">
      <c r="A58" s="5"/>
      <c r="B58" s="7"/>
      <c r="C58" s="226"/>
      <c r="D58" s="227"/>
      <c r="E58" s="227"/>
      <c r="F58" s="227"/>
      <c r="G58" s="228"/>
      <c r="H58" s="211"/>
      <c r="I58" s="211"/>
      <c r="J58" s="211"/>
      <c r="K58" s="212"/>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36</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62"/>
      <c r="C2" s="363"/>
      <c r="D2" s="363"/>
      <c r="E2" s="363"/>
      <c r="F2" s="363"/>
      <c r="G2" s="363"/>
      <c r="H2" s="363"/>
      <c r="I2" s="363"/>
      <c r="J2" s="363"/>
      <c r="K2" s="363"/>
      <c r="L2" s="363"/>
      <c r="M2" s="363"/>
      <c r="N2" s="363"/>
      <c r="O2" s="363"/>
      <c r="P2" s="364"/>
    </row>
    <row r="3" spans="2:16" ht="25.5" customHeight="1">
      <c r="B3" s="195"/>
      <c r="C3" s="359" t="s">
        <v>95</v>
      </c>
      <c r="D3" s="360"/>
      <c r="E3" s="360"/>
      <c r="F3" s="361"/>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79" t="s">
        <v>37</v>
      </c>
      <c r="D6" s="279"/>
      <c r="E6" s="279"/>
      <c r="F6" s="279"/>
      <c r="G6" s="279"/>
      <c r="H6" s="279"/>
      <c r="I6" s="279"/>
      <c r="J6" s="279"/>
      <c r="K6" s="279"/>
      <c r="L6" s="279"/>
      <c r="M6" s="279"/>
      <c r="N6" s="279"/>
      <c r="O6" s="279"/>
      <c r="P6" s="163"/>
    </row>
    <row r="7" spans="2:16" ht="14.4" thickBot="1">
      <c r="B7" s="162"/>
      <c r="P7" s="163"/>
    </row>
    <row r="8" spans="2:16">
      <c r="B8" s="162"/>
      <c r="C8" s="308"/>
      <c r="D8" s="310"/>
      <c r="E8" s="311"/>
      <c r="F8" s="311"/>
      <c r="G8" s="311"/>
      <c r="H8" s="311"/>
      <c r="I8" s="311"/>
      <c r="J8" s="311"/>
      <c r="K8" s="312"/>
      <c r="L8" s="322"/>
      <c r="M8" s="323"/>
      <c r="N8" s="323"/>
      <c r="O8" s="324"/>
      <c r="P8" s="163"/>
    </row>
    <row r="9" spans="2:16">
      <c r="B9" s="162"/>
      <c r="C9" s="309"/>
      <c r="D9" s="282" t="s">
        <v>38</v>
      </c>
      <c r="E9" s="283"/>
      <c r="F9" s="283"/>
      <c r="G9" s="283"/>
      <c r="H9" s="283"/>
      <c r="I9" s="283"/>
      <c r="J9" s="283"/>
      <c r="K9" s="284"/>
      <c r="L9" s="325"/>
      <c r="M9" s="326"/>
      <c r="N9" s="326"/>
      <c r="O9" s="327"/>
      <c r="P9" s="163"/>
    </row>
    <row r="10" spans="2:16">
      <c r="B10" s="162"/>
      <c r="C10" s="309"/>
      <c r="D10" s="313"/>
      <c r="E10" s="314"/>
      <c r="F10" s="314"/>
      <c r="G10" s="314"/>
      <c r="H10" s="314"/>
      <c r="I10" s="314"/>
      <c r="J10" s="314"/>
      <c r="K10" s="315"/>
      <c r="L10" s="280" t="s">
        <v>39</v>
      </c>
      <c r="M10" s="328"/>
      <c r="N10" s="329"/>
      <c r="O10" s="330"/>
      <c r="P10" s="163"/>
    </row>
    <row r="11" spans="2:16">
      <c r="B11" s="162"/>
      <c r="C11" s="309"/>
      <c r="D11" s="282" t="s">
        <v>40</v>
      </c>
      <c r="E11" s="283"/>
      <c r="F11" s="283"/>
      <c r="G11" s="283"/>
      <c r="H11" s="283"/>
      <c r="I11" s="283"/>
      <c r="J11" s="283"/>
      <c r="K11" s="284"/>
      <c r="L11" s="316"/>
      <c r="M11" s="331"/>
      <c r="N11" s="332"/>
      <c r="O11" s="333"/>
      <c r="P11" s="163"/>
    </row>
    <row r="12" spans="2:16" ht="12.75" customHeight="1">
      <c r="B12" s="162"/>
      <c r="C12" s="309"/>
      <c r="D12" s="285"/>
      <c r="E12" s="286"/>
      <c r="F12" s="286"/>
      <c r="G12" s="286"/>
      <c r="H12" s="286"/>
      <c r="I12" s="286"/>
      <c r="J12" s="286"/>
      <c r="K12" s="287"/>
      <c r="L12" s="280" t="s">
        <v>41</v>
      </c>
      <c r="M12" s="280">
        <v>1</v>
      </c>
      <c r="N12" s="280" t="s">
        <v>42</v>
      </c>
      <c r="O12" s="320">
        <v>1</v>
      </c>
      <c r="P12" s="163"/>
    </row>
    <row r="13" spans="2:16">
      <c r="B13" s="162"/>
      <c r="C13" s="309"/>
      <c r="D13" s="285"/>
      <c r="E13" s="286"/>
      <c r="F13" s="286"/>
      <c r="G13" s="286"/>
      <c r="H13" s="286"/>
      <c r="I13" s="286"/>
      <c r="J13" s="286"/>
      <c r="K13" s="287"/>
      <c r="L13" s="281"/>
      <c r="M13" s="281"/>
      <c r="N13" s="281"/>
      <c r="O13" s="321"/>
      <c r="P13" s="163"/>
    </row>
    <row r="14" spans="2:16">
      <c r="B14" s="162"/>
      <c r="C14" s="309"/>
      <c r="D14" s="282" t="s">
        <v>43</v>
      </c>
      <c r="E14" s="283"/>
      <c r="F14" s="283"/>
      <c r="G14" s="283"/>
      <c r="H14" s="283"/>
      <c r="I14" s="283"/>
      <c r="J14" s="283"/>
      <c r="K14" s="284"/>
      <c r="L14" s="281"/>
      <c r="M14" s="281"/>
      <c r="N14" s="281"/>
      <c r="O14" s="32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44</v>
      </c>
      <c r="M16" s="137" t="s">
        <v>45</v>
      </c>
      <c r="N16" s="137" t="s">
        <v>46</v>
      </c>
      <c r="O16" s="136" t="s">
        <v>47</v>
      </c>
      <c r="P16" s="163"/>
    </row>
    <row r="17" spans="2:16">
      <c r="B17" s="162"/>
      <c r="C17" s="82"/>
      <c r="D17" s="164"/>
      <c r="E17" s="164"/>
      <c r="F17" s="164"/>
      <c r="G17" s="164"/>
      <c r="H17" s="164"/>
      <c r="I17" s="164"/>
      <c r="J17" s="164"/>
      <c r="K17" s="164"/>
      <c r="L17" s="165"/>
      <c r="M17" s="135"/>
      <c r="N17" s="135"/>
      <c r="O17" s="134"/>
      <c r="P17" s="163"/>
    </row>
    <row r="18" spans="2:16" ht="18" customHeight="1">
      <c r="B18" s="162"/>
      <c r="C18" s="371" t="s">
        <v>48</v>
      </c>
      <c r="D18" s="372"/>
      <c r="E18" s="372"/>
      <c r="F18" s="372"/>
      <c r="G18" s="164"/>
      <c r="H18" s="164"/>
      <c r="I18" s="164" t="s">
        <v>49</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290" t="s">
        <v>50</v>
      </c>
      <c r="D22" s="291"/>
      <c r="E22" s="291"/>
      <c r="F22" s="291"/>
      <c r="G22" s="291"/>
      <c r="H22" s="291"/>
      <c r="I22" s="291"/>
      <c r="J22" s="291"/>
      <c r="K22" s="291"/>
      <c r="L22" s="291"/>
      <c r="M22" s="291"/>
      <c r="N22" s="291"/>
      <c r="O22" s="292"/>
      <c r="P22" s="163"/>
    </row>
    <row r="23" spans="2:16" ht="14.4" thickBot="1">
      <c r="B23" s="162"/>
      <c r="C23" s="79"/>
      <c r="O23" s="78"/>
      <c r="P23" s="163"/>
    </row>
    <row r="24" spans="2:16">
      <c r="B24" s="162"/>
      <c r="C24" s="190" t="s">
        <v>51</v>
      </c>
      <c r="D24" s="317" t="s">
        <v>52</v>
      </c>
      <c r="E24" s="318"/>
      <c r="F24" s="318"/>
      <c r="G24" s="318"/>
      <c r="H24" s="318"/>
      <c r="I24" s="318"/>
      <c r="J24" s="318"/>
      <c r="K24" s="318"/>
      <c r="L24" s="319"/>
      <c r="M24" s="288" t="s">
        <v>53</v>
      </c>
      <c r="N24" s="289"/>
      <c r="O24" s="190" t="s">
        <v>11</v>
      </c>
      <c r="P24" s="163"/>
    </row>
    <row r="25" spans="2:16" ht="14.4" thickBot="1">
      <c r="B25" s="162"/>
      <c r="C25" s="128"/>
      <c r="D25" s="273"/>
      <c r="E25" s="343"/>
      <c r="F25" s="343"/>
      <c r="G25" s="343"/>
      <c r="H25" s="343"/>
      <c r="I25" s="343"/>
      <c r="J25" s="343"/>
      <c r="K25" s="343"/>
      <c r="L25" s="274"/>
      <c r="M25" s="273"/>
      <c r="N25" s="274"/>
      <c r="O25" s="127"/>
      <c r="P25" s="163"/>
    </row>
    <row r="26" spans="2:16">
      <c r="B26" s="162"/>
      <c r="C26" s="299" t="s">
        <v>54</v>
      </c>
      <c r="D26" s="300"/>
      <c r="E26" s="300"/>
      <c r="F26" s="300"/>
      <c r="G26" s="300"/>
      <c r="H26" s="300"/>
      <c r="I26" s="300"/>
      <c r="J26" s="300"/>
      <c r="K26" s="300"/>
      <c r="L26" s="300"/>
      <c r="M26" s="300"/>
      <c r="N26" s="300"/>
      <c r="O26" s="301"/>
      <c r="P26" s="163"/>
    </row>
    <row r="27" spans="2:16">
      <c r="B27" s="162"/>
      <c r="C27" s="302"/>
      <c r="D27" s="303"/>
      <c r="E27" s="303"/>
      <c r="F27" s="303"/>
      <c r="G27" s="303"/>
      <c r="H27" s="303"/>
      <c r="I27" s="303"/>
      <c r="J27" s="303"/>
      <c r="K27" s="303"/>
      <c r="L27" s="303"/>
      <c r="M27" s="303"/>
      <c r="N27" s="303"/>
      <c r="O27" s="304"/>
      <c r="P27" s="163"/>
    </row>
    <row r="28" spans="2:16" ht="14.4" thickBot="1">
      <c r="B28" s="162"/>
      <c r="C28" s="305"/>
      <c r="D28" s="306"/>
      <c r="E28" s="306"/>
      <c r="F28" s="306"/>
      <c r="G28" s="306"/>
      <c r="H28" s="306"/>
      <c r="I28" s="306"/>
      <c r="J28" s="306"/>
      <c r="K28" s="306"/>
      <c r="L28" s="306"/>
      <c r="M28" s="306"/>
      <c r="N28" s="306"/>
      <c r="O28" s="307"/>
      <c r="P28" s="163"/>
    </row>
    <row r="29" spans="2:16">
      <c r="B29" s="162"/>
      <c r="C29" s="275" t="s">
        <v>52</v>
      </c>
      <c r="D29" s="276"/>
      <c r="E29" s="276"/>
      <c r="F29" s="276"/>
      <c r="G29" s="277"/>
      <c r="H29" s="278" t="s">
        <v>55</v>
      </c>
      <c r="I29" s="276"/>
      <c r="J29" s="341" t="s">
        <v>56</v>
      </c>
      <c r="K29" s="342"/>
      <c r="L29" s="113" t="s">
        <v>57</v>
      </c>
      <c r="M29" s="278" t="s">
        <v>58</v>
      </c>
      <c r="N29" s="335"/>
      <c r="O29" s="118" t="s">
        <v>59</v>
      </c>
      <c r="P29" s="163"/>
    </row>
    <row r="30" spans="2:16">
      <c r="B30" s="162"/>
      <c r="C30" s="293"/>
      <c r="D30" s="294"/>
      <c r="E30" s="294"/>
      <c r="F30" s="294"/>
      <c r="G30" s="295"/>
      <c r="H30" s="296"/>
      <c r="I30" s="295"/>
      <c r="J30" s="296"/>
      <c r="K30" s="295"/>
      <c r="L30" s="124"/>
      <c r="M30" s="297"/>
      <c r="N30" s="298"/>
      <c r="O30" s="115"/>
      <c r="P30" s="163"/>
    </row>
    <row r="31" spans="2:16">
      <c r="B31" s="162"/>
      <c r="C31" s="99"/>
      <c r="D31" s="80"/>
      <c r="E31" s="80"/>
      <c r="F31" s="80"/>
      <c r="G31" s="125"/>
      <c r="H31" s="126"/>
      <c r="I31" s="125"/>
      <c r="J31" s="126"/>
      <c r="K31" s="125"/>
      <c r="L31" s="124"/>
      <c r="M31" s="297"/>
      <c r="N31" s="298"/>
      <c r="O31" s="115"/>
      <c r="P31" s="163"/>
    </row>
    <row r="32" spans="2:16" ht="14.4" thickBot="1">
      <c r="B32" s="162"/>
      <c r="C32" s="344"/>
      <c r="D32" s="345"/>
      <c r="E32" s="345"/>
      <c r="F32" s="345"/>
      <c r="G32" s="346"/>
      <c r="H32" s="347"/>
      <c r="I32" s="346"/>
      <c r="J32" s="347"/>
      <c r="K32" s="346"/>
      <c r="L32" s="123"/>
      <c r="M32" s="348"/>
      <c r="N32" s="349"/>
      <c r="O32" s="115"/>
      <c r="P32" s="163"/>
    </row>
    <row r="33" spans="2:16" ht="14.4" thickBot="1">
      <c r="B33" s="162"/>
      <c r="C33" s="336" t="s">
        <v>60</v>
      </c>
      <c r="D33" s="337"/>
      <c r="E33" s="337"/>
      <c r="F33" s="337"/>
      <c r="G33" s="337"/>
      <c r="H33" s="337"/>
      <c r="I33" s="337"/>
      <c r="J33" s="337"/>
      <c r="K33" s="337"/>
      <c r="L33" s="337"/>
      <c r="M33" s="337"/>
      <c r="N33" s="338"/>
      <c r="O33" s="114"/>
      <c r="P33" s="163"/>
    </row>
    <row r="34" spans="2:16" ht="13.5" customHeight="1">
      <c r="B34" s="162"/>
      <c r="C34" s="299" t="s">
        <v>61</v>
      </c>
      <c r="D34" s="300"/>
      <c r="E34" s="300"/>
      <c r="F34" s="300"/>
      <c r="G34" s="300"/>
      <c r="H34" s="300"/>
      <c r="I34" s="300"/>
      <c r="J34" s="300"/>
      <c r="K34" s="300"/>
      <c r="L34" s="300"/>
      <c r="M34" s="300"/>
      <c r="N34" s="300"/>
      <c r="O34" s="301"/>
      <c r="P34" s="163"/>
    </row>
    <row r="35" spans="2:16">
      <c r="B35" s="162"/>
      <c r="C35" s="302"/>
      <c r="D35" s="303"/>
      <c r="E35" s="303"/>
      <c r="F35" s="303"/>
      <c r="G35" s="303"/>
      <c r="H35" s="303"/>
      <c r="I35" s="303"/>
      <c r="J35" s="303"/>
      <c r="K35" s="303"/>
      <c r="L35" s="303"/>
      <c r="M35" s="303"/>
      <c r="N35" s="303"/>
      <c r="O35" s="304"/>
      <c r="P35" s="163"/>
    </row>
    <row r="36" spans="2:16" ht="14.4" thickBot="1">
      <c r="B36" s="162"/>
      <c r="C36" s="305"/>
      <c r="D36" s="306"/>
      <c r="E36" s="306"/>
      <c r="F36" s="306"/>
      <c r="G36" s="306"/>
      <c r="H36" s="306"/>
      <c r="I36" s="306"/>
      <c r="J36" s="306"/>
      <c r="K36" s="306"/>
      <c r="L36" s="306"/>
      <c r="M36" s="306"/>
      <c r="N36" s="306"/>
      <c r="O36" s="307"/>
      <c r="P36" s="163"/>
    </row>
    <row r="37" spans="2:16">
      <c r="B37" s="162"/>
      <c r="C37" s="275" t="s">
        <v>52</v>
      </c>
      <c r="D37" s="334"/>
      <c r="E37" s="334"/>
      <c r="F37" s="334"/>
      <c r="G37" s="334"/>
      <c r="H37" s="334"/>
      <c r="I37" s="334"/>
      <c r="J37" s="335"/>
      <c r="K37" s="161" t="s">
        <v>53</v>
      </c>
      <c r="L37" s="113" t="s">
        <v>11</v>
      </c>
      <c r="M37" s="278" t="s">
        <v>62</v>
      </c>
      <c r="N37" s="335"/>
      <c r="O37" s="118" t="s">
        <v>59</v>
      </c>
      <c r="P37" s="163"/>
    </row>
    <row r="38" spans="2:16">
      <c r="B38" s="162"/>
      <c r="C38" s="293"/>
      <c r="D38" s="294"/>
      <c r="E38" s="294"/>
      <c r="F38" s="294"/>
      <c r="G38" s="294"/>
      <c r="H38" s="294"/>
      <c r="I38" s="294"/>
      <c r="J38" s="295"/>
      <c r="K38" s="158"/>
      <c r="L38" s="122"/>
      <c r="M38" s="271"/>
      <c r="N38" s="272"/>
      <c r="O38" s="115"/>
      <c r="P38" s="163"/>
    </row>
    <row r="39" spans="2:16" ht="14.4" thickBot="1">
      <c r="B39" s="162"/>
      <c r="C39" s="344"/>
      <c r="D39" s="345"/>
      <c r="E39" s="345"/>
      <c r="F39" s="345"/>
      <c r="G39" s="345"/>
      <c r="H39" s="345"/>
      <c r="I39" s="345"/>
      <c r="J39" s="346"/>
      <c r="K39" s="80"/>
      <c r="L39" s="121"/>
      <c r="M39" s="350"/>
      <c r="N39" s="351"/>
      <c r="O39" s="120"/>
      <c r="P39" s="163"/>
    </row>
    <row r="40" spans="2:16" ht="14.4" thickBot="1">
      <c r="B40" s="162"/>
      <c r="C40" s="336" t="s">
        <v>60</v>
      </c>
      <c r="D40" s="337"/>
      <c r="E40" s="337"/>
      <c r="F40" s="337"/>
      <c r="G40" s="337"/>
      <c r="H40" s="337"/>
      <c r="I40" s="337"/>
      <c r="J40" s="337"/>
      <c r="K40" s="337"/>
      <c r="L40" s="337"/>
      <c r="M40" s="337"/>
      <c r="N40" s="338"/>
      <c r="O40" s="103">
        <v>0</v>
      </c>
      <c r="P40" s="163"/>
    </row>
    <row r="41" spans="2:16">
      <c r="B41" s="162"/>
      <c r="C41" s="299" t="s">
        <v>63</v>
      </c>
      <c r="D41" s="300"/>
      <c r="E41" s="300"/>
      <c r="F41" s="300"/>
      <c r="G41" s="300"/>
      <c r="H41" s="300"/>
      <c r="I41" s="300"/>
      <c r="J41" s="300"/>
      <c r="K41" s="300"/>
      <c r="L41" s="300"/>
      <c r="M41" s="300"/>
      <c r="N41" s="300"/>
      <c r="O41" s="301"/>
      <c r="P41" s="163"/>
    </row>
    <row r="42" spans="2:16">
      <c r="B42" s="162"/>
      <c r="C42" s="302"/>
      <c r="D42" s="303"/>
      <c r="E42" s="303"/>
      <c r="F42" s="303"/>
      <c r="G42" s="303"/>
      <c r="H42" s="303"/>
      <c r="I42" s="303"/>
      <c r="J42" s="303"/>
      <c r="K42" s="303"/>
      <c r="L42" s="303"/>
      <c r="M42" s="303"/>
      <c r="N42" s="303"/>
      <c r="O42" s="304"/>
      <c r="P42" s="163"/>
    </row>
    <row r="43" spans="2:16" ht="14.4" thickBot="1">
      <c r="B43" s="162"/>
      <c r="C43" s="305"/>
      <c r="D43" s="306"/>
      <c r="E43" s="306"/>
      <c r="F43" s="306"/>
      <c r="G43" s="306"/>
      <c r="H43" s="306"/>
      <c r="I43" s="306"/>
      <c r="J43" s="306"/>
      <c r="K43" s="306"/>
      <c r="L43" s="306"/>
      <c r="M43" s="306"/>
      <c r="N43" s="306"/>
      <c r="O43" s="307"/>
      <c r="P43" s="163"/>
    </row>
    <row r="44" spans="2:16">
      <c r="B44" s="162"/>
      <c r="C44" s="275" t="s">
        <v>64</v>
      </c>
      <c r="D44" s="334"/>
      <c r="E44" s="334"/>
      <c r="F44" s="334"/>
      <c r="G44" s="334"/>
      <c r="H44" s="334"/>
      <c r="I44" s="334"/>
      <c r="J44" s="113" t="s">
        <v>65</v>
      </c>
      <c r="K44" s="159" t="s">
        <v>66</v>
      </c>
      <c r="L44" s="119" t="s">
        <v>67</v>
      </c>
      <c r="M44" s="278" t="s">
        <v>68</v>
      </c>
      <c r="N44" s="335"/>
      <c r="O44" s="118" t="s">
        <v>59</v>
      </c>
      <c r="P44" s="163"/>
    </row>
    <row r="45" spans="2:16">
      <c r="B45" s="162"/>
      <c r="C45" s="293"/>
      <c r="D45" s="294"/>
      <c r="E45" s="294"/>
      <c r="F45" s="294"/>
      <c r="G45" s="294"/>
      <c r="H45" s="294"/>
      <c r="I45" s="294"/>
      <c r="J45" s="116"/>
      <c r="K45" s="117"/>
      <c r="L45" s="116"/>
      <c r="M45" s="357"/>
      <c r="N45" s="358"/>
      <c r="O45" s="115"/>
      <c r="P45" s="163"/>
    </row>
    <row r="46" spans="2:16" ht="14.4" thickBot="1">
      <c r="B46" s="162"/>
      <c r="C46" s="344"/>
      <c r="D46" s="345"/>
      <c r="E46" s="345"/>
      <c r="F46" s="345"/>
      <c r="G46" s="345"/>
      <c r="H46" s="345"/>
      <c r="I46" s="345"/>
      <c r="J46" s="105"/>
      <c r="K46" s="74"/>
      <c r="L46" s="105"/>
      <c r="M46" s="350"/>
      <c r="N46" s="351"/>
      <c r="O46" s="104"/>
      <c r="P46" s="163"/>
    </row>
    <row r="47" spans="2:16" ht="14.4" thickBot="1">
      <c r="B47" s="162"/>
      <c r="C47" s="336" t="s">
        <v>60</v>
      </c>
      <c r="D47" s="337"/>
      <c r="E47" s="337"/>
      <c r="F47" s="337"/>
      <c r="G47" s="337"/>
      <c r="H47" s="337"/>
      <c r="I47" s="337"/>
      <c r="J47" s="337"/>
      <c r="K47" s="337"/>
      <c r="L47" s="337"/>
      <c r="M47" s="337"/>
      <c r="N47" s="338"/>
      <c r="O47" s="114"/>
      <c r="P47" s="163"/>
    </row>
    <row r="48" spans="2:16">
      <c r="B48" s="162"/>
      <c r="C48" s="299" t="s">
        <v>69</v>
      </c>
      <c r="D48" s="300"/>
      <c r="E48" s="300"/>
      <c r="F48" s="300"/>
      <c r="G48" s="300"/>
      <c r="H48" s="300"/>
      <c r="I48" s="300"/>
      <c r="J48" s="300"/>
      <c r="K48" s="300"/>
      <c r="L48" s="300"/>
      <c r="M48" s="300"/>
      <c r="N48" s="300"/>
      <c r="O48" s="301"/>
      <c r="P48" s="163"/>
    </row>
    <row r="49" spans="2:16">
      <c r="B49" s="162"/>
      <c r="C49" s="302"/>
      <c r="D49" s="303"/>
      <c r="E49" s="303"/>
      <c r="F49" s="303"/>
      <c r="G49" s="303"/>
      <c r="H49" s="303"/>
      <c r="I49" s="303"/>
      <c r="J49" s="303"/>
      <c r="K49" s="303"/>
      <c r="L49" s="303"/>
      <c r="M49" s="303"/>
      <c r="N49" s="303"/>
      <c r="O49" s="304"/>
      <c r="P49" s="163"/>
    </row>
    <row r="50" spans="2:16" ht="14.4" thickBot="1">
      <c r="B50" s="162"/>
      <c r="C50" s="305"/>
      <c r="D50" s="306"/>
      <c r="E50" s="306"/>
      <c r="F50" s="306"/>
      <c r="G50" s="306"/>
      <c r="H50" s="306"/>
      <c r="I50" s="306"/>
      <c r="J50" s="306"/>
      <c r="K50" s="306"/>
      <c r="L50" s="306"/>
      <c r="M50" s="306"/>
      <c r="N50" s="306"/>
      <c r="O50" s="307"/>
      <c r="P50" s="163"/>
    </row>
    <row r="51" spans="2:16">
      <c r="B51" s="162"/>
      <c r="C51" s="275" t="s">
        <v>70</v>
      </c>
      <c r="D51" s="334"/>
      <c r="E51" s="334"/>
      <c r="F51" s="334"/>
      <c r="G51" s="334"/>
      <c r="H51" s="334"/>
      <c r="I51" s="334"/>
      <c r="J51" s="113" t="s">
        <v>71</v>
      </c>
      <c r="K51" s="112" t="s">
        <v>72</v>
      </c>
      <c r="L51" s="101" t="s">
        <v>73</v>
      </c>
      <c r="M51" s="355" t="s">
        <v>58</v>
      </c>
      <c r="N51" s="356"/>
      <c r="O51" s="100" t="s">
        <v>59</v>
      </c>
      <c r="P51" s="163"/>
    </row>
    <row r="52" spans="2:16">
      <c r="B52" s="162"/>
      <c r="C52" s="111"/>
      <c r="D52" s="110"/>
      <c r="E52" s="110"/>
      <c r="F52" s="110"/>
      <c r="G52" s="110"/>
      <c r="H52" s="110"/>
      <c r="I52" s="110"/>
      <c r="J52" s="109"/>
      <c r="K52" s="108"/>
      <c r="L52" s="107"/>
      <c r="M52" s="339"/>
      <c r="N52" s="340"/>
      <c r="O52" s="106"/>
      <c r="P52" s="163"/>
    </row>
    <row r="53" spans="2:16">
      <c r="B53" s="162"/>
      <c r="C53" s="111"/>
      <c r="D53" s="110"/>
      <c r="E53" s="110"/>
      <c r="F53" s="110"/>
      <c r="G53" s="110"/>
      <c r="H53" s="110"/>
      <c r="I53" s="110"/>
      <c r="J53" s="109"/>
      <c r="K53" s="108"/>
      <c r="L53" s="107"/>
      <c r="M53" s="339"/>
      <c r="N53" s="340"/>
      <c r="O53" s="106"/>
      <c r="P53" s="163"/>
    </row>
    <row r="54" spans="2:16">
      <c r="B54" s="162"/>
      <c r="C54" s="111"/>
      <c r="D54" s="110"/>
      <c r="E54" s="110"/>
      <c r="F54" s="110"/>
      <c r="G54" s="110"/>
      <c r="H54" s="110"/>
      <c r="I54" s="110"/>
      <c r="J54" s="109"/>
      <c r="K54" s="108"/>
      <c r="L54" s="107"/>
      <c r="M54" s="357"/>
      <c r="N54" s="358"/>
      <c r="O54" s="106"/>
      <c r="P54" s="163"/>
    </row>
    <row r="55" spans="2:16" ht="14.4" thickBot="1">
      <c r="B55" s="162"/>
      <c r="C55" s="344"/>
      <c r="D55" s="345"/>
      <c r="E55" s="345"/>
      <c r="F55" s="345"/>
      <c r="G55" s="345"/>
      <c r="H55" s="345"/>
      <c r="I55" s="345"/>
      <c r="J55" s="105"/>
      <c r="K55" s="74"/>
      <c r="L55" s="105"/>
      <c r="M55" s="350"/>
      <c r="N55" s="351"/>
      <c r="O55" s="104"/>
      <c r="P55" s="163"/>
    </row>
    <row r="56" spans="2:16" ht="14.4" thickBot="1">
      <c r="B56" s="162"/>
      <c r="C56" s="336" t="s">
        <v>60</v>
      </c>
      <c r="D56" s="337"/>
      <c r="E56" s="337"/>
      <c r="F56" s="337"/>
      <c r="G56" s="337"/>
      <c r="H56" s="337"/>
      <c r="I56" s="337"/>
      <c r="J56" s="337"/>
      <c r="K56" s="337"/>
      <c r="L56" s="337"/>
      <c r="M56" s="337"/>
      <c r="N56" s="338"/>
      <c r="O56" s="103"/>
      <c r="P56" s="163"/>
    </row>
    <row r="57" spans="2:16" ht="14.4" thickBot="1">
      <c r="B57" s="162"/>
      <c r="C57" s="79"/>
      <c r="O57" s="78"/>
      <c r="P57" s="163"/>
    </row>
    <row r="58" spans="2:16" ht="14.4" thickBot="1">
      <c r="B58" s="162"/>
      <c r="C58" s="352" t="s">
        <v>74</v>
      </c>
      <c r="D58" s="353"/>
      <c r="E58" s="353"/>
      <c r="F58" s="353"/>
      <c r="G58" s="353"/>
      <c r="H58" s="353"/>
      <c r="I58" s="353"/>
      <c r="J58" s="353"/>
      <c r="K58" s="353"/>
      <c r="L58" s="353"/>
      <c r="M58" s="353"/>
      <c r="N58" s="354"/>
      <c r="O58" s="102"/>
      <c r="P58" s="163"/>
    </row>
    <row r="59" spans="2:16">
      <c r="B59" s="162"/>
      <c r="C59" s="299" t="s">
        <v>75</v>
      </c>
      <c r="D59" s="300"/>
      <c r="E59" s="300"/>
      <c r="F59" s="300"/>
      <c r="G59" s="300"/>
      <c r="H59" s="300"/>
      <c r="I59" s="300"/>
      <c r="J59" s="300"/>
      <c r="K59" s="300"/>
      <c r="L59" s="300"/>
      <c r="M59" s="300"/>
      <c r="N59" s="300"/>
      <c r="O59" s="301"/>
      <c r="P59" s="163"/>
    </row>
    <row r="60" spans="2:16">
      <c r="B60" s="162"/>
      <c r="C60" s="302"/>
      <c r="D60" s="303"/>
      <c r="E60" s="303"/>
      <c r="F60" s="303"/>
      <c r="G60" s="303"/>
      <c r="H60" s="303"/>
      <c r="I60" s="303"/>
      <c r="J60" s="303"/>
      <c r="K60" s="303"/>
      <c r="L60" s="303"/>
      <c r="M60" s="303"/>
      <c r="N60" s="303"/>
      <c r="O60" s="304"/>
      <c r="P60" s="163"/>
    </row>
    <row r="61" spans="2:16" ht="14.4" thickBot="1">
      <c r="B61" s="162"/>
      <c r="C61" s="305"/>
      <c r="D61" s="306"/>
      <c r="E61" s="306"/>
      <c r="F61" s="306"/>
      <c r="G61" s="306"/>
      <c r="H61" s="306"/>
      <c r="I61" s="306"/>
      <c r="J61" s="306"/>
      <c r="K61" s="306"/>
      <c r="L61" s="306"/>
      <c r="M61" s="306"/>
      <c r="N61" s="306"/>
      <c r="O61" s="307"/>
      <c r="P61" s="163"/>
    </row>
    <row r="62" spans="2:16">
      <c r="B62" s="162"/>
      <c r="C62" s="275" t="s">
        <v>76</v>
      </c>
      <c r="D62" s="334"/>
      <c r="E62" s="334"/>
      <c r="F62" s="334"/>
      <c r="G62" s="334"/>
      <c r="H62" s="334"/>
      <c r="I62" s="334"/>
      <c r="J62" s="159"/>
      <c r="K62" s="160"/>
      <c r="L62" s="101" t="s">
        <v>77</v>
      </c>
      <c r="M62" s="355" t="s">
        <v>78</v>
      </c>
      <c r="N62" s="356"/>
      <c r="O62" s="100"/>
      <c r="P62" s="163"/>
    </row>
    <row r="63" spans="2:16">
      <c r="B63" s="162"/>
      <c r="C63" s="293" t="s">
        <v>23</v>
      </c>
      <c r="D63" s="294"/>
      <c r="E63" s="294"/>
      <c r="F63" s="294"/>
      <c r="G63" s="294"/>
      <c r="H63" s="294"/>
      <c r="I63" s="294"/>
      <c r="J63" s="98"/>
      <c r="K63" s="97"/>
      <c r="L63" s="94"/>
      <c r="M63" s="379"/>
      <c r="N63" s="380"/>
      <c r="O63" s="93"/>
      <c r="P63" s="163"/>
    </row>
    <row r="64" spans="2:16">
      <c r="B64" s="162"/>
      <c r="C64" s="99" t="s">
        <v>79</v>
      </c>
      <c r="D64" s="80"/>
      <c r="E64" s="80"/>
      <c r="F64" s="80"/>
      <c r="G64" s="80"/>
      <c r="H64" s="80"/>
      <c r="I64" s="80"/>
      <c r="J64" s="98"/>
      <c r="K64" s="97"/>
      <c r="L64" s="94"/>
      <c r="M64" s="379"/>
      <c r="N64" s="380"/>
      <c r="O64" s="93"/>
      <c r="P64" s="163"/>
    </row>
    <row r="65" spans="2:16" ht="14.4" thickBot="1">
      <c r="B65" s="162"/>
      <c r="C65" s="156" t="s">
        <v>80</v>
      </c>
      <c r="D65" s="157"/>
      <c r="E65" s="157"/>
      <c r="F65" s="157"/>
      <c r="G65" s="157"/>
      <c r="H65" s="157"/>
      <c r="I65" s="157"/>
      <c r="J65" s="96"/>
      <c r="K65" s="95"/>
      <c r="L65" s="94"/>
      <c r="M65" s="381"/>
      <c r="N65" s="382"/>
      <c r="O65" s="93"/>
      <c r="P65" s="163"/>
    </row>
    <row r="66" spans="2:16" ht="14.4" thickBot="1">
      <c r="B66" s="162"/>
      <c r="C66" s="336" t="s">
        <v>60</v>
      </c>
      <c r="D66" s="337"/>
      <c r="E66" s="337"/>
      <c r="F66" s="337"/>
      <c r="G66" s="337"/>
      <c r="H66" s="337"/>
      <c r="I66" s="337"/>
      <c r="J66" s="337"/>
      <c r="K66" s="337"/>
      <c r="L66" s="337"/>
      <c r="M66" s="337"/>
      <c r="N66" s="338"/>
      <c r="O66" s="92"/>
      <c r="P66" s="163"/>
    </row>
    <row r="67" spans="2:16" ht="14.4" thickBot="1">
      <c r="B67" s="162"/>
      <c r="C67" s="79"/>
      <c r="O67" s="78"/>
      <c r="P67" s="163"/>
    </row>
    <row r="68" spans="2:16" ht="14.4" thickBot="1">
      <c r="B68" s="162"/>
      <c r="C68" s="352" t="s">
        <v>81</v>
      </c>
      <c r="D68" s="353"/>
      <c r="E68" s="353"/>
      <c r="F68" s="353"/>
      <c r="G68" s="353"/>
      <c r="H68" s="353"/>
      <c r="I68" s="353"/>
      <c r="J68" s="353"/>
      <c r="K68" s="353"/>
      <c r="L68" s="353"/>
      <c r="M68" s="353"/>
      <c r="N68" s="354"/>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82</v>
      </c>
      <c r="I72" s="81"/>
      <c r="J72" s="81"/>
      <c r="K72" s="81"/>
      <c r="O72" s="78"/>
      <c r="P72" s="163"/>
    </row>
    <row r="73" spans="2:16">
      <c r="B73" s="162"/>
      <c r="C73" s="87"/>
      <c r="D73" s="166"/>
      <c r="E73" s="166"/>
      <c r="F73" s="166"/>
      <c r="G73" s="166"/>
      <c r="H73" s="81" t="s">
        <v>83</v>
      </c>
      <c r="I73" s="166"/>
      <c r="J73" s="166"/>
      <c r="K73" s="166"/>
      <c r="L73" s="166"/>
      <c r="M73" s="166"/>
      <c r="N73" s="166"/>
      <c r="O73" s="86"/>
      <c r="P73" s="163"/>
    </row>
    <row r="74" spans="2:16">
      <c r="B74" s="162"/>
      <c r="C74" s="87"/>
      <c r="D74" s="166"/>
      <c r="E74" s="166"/>
      <c r="F74" s="166"/>
      <c r="G74" s="166"/>
      <c r="H74" s="81" t="s">
        <v>84</v>
      </c>
      <c r="K74" s="166"/>
      <c r="L74" s="166"/>
      <c r="M74" s="166"/>
      <c r="N74" s="166"/>
      <c r="O74" s="86"/>
      <c r="P74" s="163"/>
    </row>
    <row r="75" spans="2:16">
      <c r="B75" s="162"/>
      <c r="C75" s="82"/>
      <c r="D75" s="167"/>
      <c r="E75" s="167"/>
      <c r="F75" s="167"/>
      <c r="G75" s="167"/>
      <c r="H75" s="81" t="s">
        <v>85</v>
      </c>
      <c r="I75" s="167"/>
      <c r="J75" s="167"/>
      <c r="K75" s="167"/>
      <c r="L75" s="167"/>
      <c r="M75" s="167"/>
      <c r="N75" s="167"/>
      <c r="O75" s="76"/>
      <c r="P75" s="163"/>
    </row>
    <row r="76" spans="2:16">
      <c r="B76" s="162"/>
      <c r="C76" s="79"/>
      <c r="H76" s="73" t="s">
        <v>86</v>
      </c>
      <c r="O76" s="78"/>
      <c r="P76" s="163"/>
    </row>
    <row r="77" spans="2:16">
      <c r="B77" s="162"/>
      <c r="C77" s="85" t="s">
        <v>87</v>
      </c>
      <c r="D77" s="155"/>
      <c r="E77" s="155"/>
      <c r="F77" s="155"/>
      <c r="G77" s="155"/>
      <c r="H77" s="155"/>
      <c r="I77" s="155"/>
      <c r="J77" s="155"/>
      <c r="K77" s="155"/>
      <c r="L77" s="155"/>
      <c r="M77" s="155"/>
      <c r="N77" s="155"/>
      <c r="O77" s="84"/>
      <c r="P77" s="163"/>
    </row>
    <row r="78" spans="2:16">
      <c r="B78" s="162"/>
      <c r="C78" s="376"/>
      <c r="D78" s="377"/>
      <c r="E78" s="377"/>
      <c r="F78" s="377"/>
      <c r="G78" s="377"/>
      <c r="H78" s="377"/>
      <c r="I78" s="377"/>
      <c r="J78" s="377"/>
      <c r="K78" s="377"/>
      <c r="L78" s="377"/>
      <c r="M78" s="377"/>
      <c r="N78" s="377"/>
      <c r="O78" s="378"/>
      <c r="P78" s="163"/>
    </row>
    <row r="79" spans="2:16">
      <c r="B79" s="162"/>
      <c r="C79" s="376"/>
      <c r="D79" s="377"/>
      <c r="E79" s="377"/>
      <c r="F79" s="377"/>
      <c r="G79" s="377"/>
      <c r="H79" s="377"/>
      <c r="I79" s="377"/>
      <c r="J79" s="377"/>
      <c r="K79" s="377"/>
      <c r="L79" s="377"/>
      <c r="M79" s="377"/>
      <c r="N79" s="377"/>
      <c r="O79" s="378"/>
      <c r="P79" s="163"/>
    </row>
    <row r="80" spans="2:16">
      <c r="B80" s="162"/>
      <c r="C80" s="82"/>
      <c r="D80" s="167"/>
      <c r="E80" s="167"/>
      <c r="F80" s="167"/>
      <c r="G80" s="167"/>
      <c r="H80" s="167"/>
      <c r="I80" s="167"/>
      <c r="J80" s="167"/>
      <c r="K80" s="167"/>
      <c r="L80" s="167"/>
      <c r="M80" s="167"/>
      <c r="N80" s="167"/>
      <c r="O80" s="76"/>
      <c r="P80" s="163"/>
    </row>
    <row r="81" spans="2:16">
      <c r="B81" s="162"/>
      <c r="C81" s="83" t="s">
        <v>88</v>
      </c>
      <c r="D81" s="167"/>
      <c r="E81" s="167"/>
      <c r="F81" s="167"/>
      <c r="G81" s="167"/>
      <c r="H81" s="167"/>
      <c r="I81" s="167"/>
      <c r="J81" s="167"/>
      <c r="K81" s="167"/>
      <c r="L81" s="167"/>
      <c r="M81" s="167"/>
      <c r="N81" s="167"/>
      <c r="O81" s="76"/>
      <c r="P81" s="163"/>
    </row>
    <row r="82" spans="2:16" ht="12.75" customHeight="1">
      <c r="B82" s="162"/>
      <c r="C82" s="373" t="s">
        <v>89</v>
      </c>
      <c r="D82" s="374"/>
      <c r="E82" s="374"/>
      <c r="F82" s="374"/>
      <c r="G82" s="374"/>
      <c r="H82" s="374"/>
      <c r="I82" s="374"/>
      <c r="J82" s="374"/>
      <c r="K82" s="374"/>
      <c r="L82" s="374"/>
      <c r="M82" s="374"/>
      <c r="N82" s="374"/>
      <c r="O82" s="375"/>
      <c r="P82" s="163"/>
    </row>
    <row r="83" spans="2:16">
      <c r="B83" s="162"/>
      <c r="C83" s="373"/>
      <c r="D83" s="374"/>
      <c r="E83" s="374"/>
      <c r="F83" s="374"/>
      <c r="G83" s="374"/>
      <c r="H83" s="374"/>
      <c r="I83" s="374"/>
      <c r="J83" s="374"/>
      <c r="K83" s="374"/>
      <c r="L83" s="374"/>
      <c r="M83" s="374"/>
      <c r="N83" s="374"/>
      <c r="O83" s="375"/>
      <c r="P83" s="163"/>
    </row>
    <row r="84" spans="2:16" ht="12.9" customHeight="1">
      <c r="B84" s="162"/>
      <c r="C84" s="373" t="s">
        <v>90</v>
      </c>
      <c r="D84" s="374"/>
      <c r="E84" s="374"/>
      <c r="F84" s="374"/>
      <c r="G84" s="374"/>
      <c r="H84" s="374"/>
      <c r="I84" s="374"/>
      <c r="J84" s="374"/>
      <c r="K84" s="374"/>
      <c r="L84" s="374"/>
      <c r="M84" s="374"/>
      <c r="N84" s="374"/>
      <c r="O84" s="375"/>
      <c r="P84" s="163"/>
    </row>
    <row r="85" spans="2:16">
      <c r="B85" s="162"/>
      <c r="C85" s="373"/>
      <c r="D85" s="374"/>
      <c r="E85" s="374"/>
      <c r="F85" s="374"/>
      <c r="G85" s="374"/>
      <c r="H85" s="374"/>
      <c r="I85" s="374"/>
      <c r="J85" s="374"/>
      <c r="K85" s="374"/>
      <c r="L85" s="374"/>
      <c r="M85" s="374"/>
      <c r="N85" s="374"/>
      <c r="O85" s="375"/>
      <c r="P85" s="163"/>
    </row>
    <row r="86" spans="2:16">
      <c r="B86" s="162"/>
      <c r="C86" s="82"/>
      <c r="D86" s="167"/>
      <c r="E86" s="167"/>
      <c r="F86" s="167"/>
      <c r="G86" s="167"/>
      <c r="H86" s="167"/>
      <c r="I86" s="167"/>
      <c r="J86" s="167"/>
      <c r="K86" s="167"/>
      <c r="L86" s="167"/>
      <c r="M86" s="167"/>
      <c r="N86" s="167"/>
      <c r="O86" s="76"/>
      <c r="P86" s="163"/>
    </row>
    <row r="87" spans="2:16">
      <c r="B87" s="162"/>
      <c r="C87" s="79"/>
      <c r="H87" s="81" t="s">
        <v>82</v>
      </c>
      <c r="O87" s="78"/>
      <c r="P87" s="163"/>
    </row>
    <row r="88" spans="2:16">
      <c r="B88" s="162"/>
      <c r="C88" s="79"/>
      <c r="H88" s="73" t="s">
        <v>83</v>
      </c>
      <c r="I88" s="80"/>
      <c r="J88" s="80"/>
      <c r="K88" s="80"/>
      <c r="O88" s="78"/>
      <c r="P88" s="163"/>
    </row>
    <row r="89" spans="2:16">
      <c r="B89" s="162"/>
      <c r="C89" s="79"/>
      <c r="H89" s="73" t="s">
        <v>91</v>
      </c>
      <c r="I89" s="168"/>
      <c r="J89" s="168"/>
      <c r="K89" s="168"/>
      <c r="O89" s="78"/>
      <c r="P89" s="163"/>
    </row>
    <row r="90" spans="2:16">
      <c r="B90" s="162"/>
      <c r="C90" s="77"/>
      <c r="D90" s="167"/>
      <c r="E90" s="167"/>
      <c r="F90" s="167"/>
      <c r="G90" s="167"/>
      <c r="H90" s="73" t="s">
        <v>85</v>
      </c>
      <c r="L90" s="167"/>
      <c r="M90" s="167"/>
      <c r="N90" s="167"/>
      <c r="O90" s="76"/>
      <c r="P90" s="163"/>
    </row>
    <row r="91" spans="2:16" ht="17.25" customHeight="1">
      <c r="B91" s="162"/>
      <c r="C91" s="75"/>
      <c r="D91" s="169"/>
      <c r="E91" s="169"/>
      <c r="K91" s="365"/>
      <c r="L91" s="365"/>
      <c r="M91" s="365"/>
      <c r="N91" s="365"/>
      <c r="O91" s="366"/>
      <c r="P91" s="163"/>
    </row>
    <row r="92" spans="2:16" ht="18.75" customHeight="1" thickBot="1">
      <c r="B92" s="162"/>
      <c r="C92" s="369"/>
      <c r="D92" s="370"/>
      <c r="E92" s="370"/>
      <c r="F92" s="74"/>
      <c r="G92" s="74"/>
      <c r="H92" s="74"/>
      <c r="I92" s="74"/>
      <c r="J92" s="74"/>
      <c r="K92" s="367"/>
      <c r="L92" s="367"/>
      <c r="M92" s="367"/>
      <c r="N92" s="367"/>
      <c r="O92" s="368"/>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cp:lastPrinted>2020-02-14T22:15:33Z</cp:lastPrinted>
  <dcterms:created xsi:type="dcterms:W3CDTF">2006-06-27T16:47:25Z</dcterms:created>
  <dcterms:modified xsi:type="dcterms:W3CDTF">2026-08-14T16:11:20Z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