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wilmar_coronel_aerocivil_gov_co/Documents/Desktop/"/>
    </mc:Choice>
  </mc:AlternateContent>
  <xr:revisionPtr revIDLastSave="5" documentId="11_52287B1C8D1DB9698AFB9903F167574CC7F14555" xr6:coauthVersionLast="47" xr6:coauthVersionMax="47" xr10:uidLastSave="{E380FC9F-66DD-416F-974A-0F2E74F3096E}"/>
  <bookViews>
    <workbookView xWindow="-120" yWindow="-120" windowWidth="29040" windowHeight="15720" xr2:uid="{00000000-000D-0000-FFFF-FFFF00000000}"/>
  </bookViews>
  <sheets>
    <sheet name="DILIGENCIAR PARSOLICITUD NUMER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P2" i="3" l="1"/>
  <c r="T2" i="3" s="1"/>
  <c r="Q2" i="3"/>
  <c r="R2" i="3"/>
  <c r="S2" i="3" s="1"/>
</calcChain>
</file>

<file path=xl/sharedStrings.xml><?xml version="1.0" encoding="utf-8"?>
<sst xmlns="http://schemas.openxmlformats.org/spreadsheetml/2006/main" count="29" uniqueCount="27">
  <si>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</si>
  <si>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</si>
  <si>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</si>
  <si>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</si>
  <si>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</si>
  <si>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</si>
  <si>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</si>
  <si>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</si>
  <si>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</si>
  <si>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</si>
  <si>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</si>
  <si>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</si>
  <si>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</si>
  <si>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</si>
  <si>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</si>
  <si>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</si>
  <si>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</si>
  <si>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WILMAR CORONEL GOMEZ</t>
  </si>
  <si>
    <t>MENOR CUANTÍA</t>
  </si>
  <si>
    <t>C-2403-0600-47-52104E-2403025-02 ADQUIS. DE BYS - AEROPUERTOS CON MANTENIMIENTO - MEJORAMIENTO DE LOS SERVICIOS AEROPORTUARIOS Y A LA NAVEGACIÓN AÉREA DE LA REGION NORTE DE SANTANDER</t>
  </si>
  <si>
    <t xml:space="preserve">Profesional Aeronautico II </t>
  </si>
  <si>
    <t>H4</t>
  </si>
  <si>
    <t>63500C1387 REALIZAR EL MANTENIMIENTO RUTINARIO LADO AIRE EN EL AEROPUERTO VARGAS SANTOS DE TAME</t>
  </si>
  <si>
    <t>120 DÍAS</t>
  </si>
  <si>
    <t>Administración (21%)</t>
  </si>
  <si>
    <t>Imprevistos (2%)</t>
  </si>
  <si>
    <t>Utilidad (5%)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</si>
</sst>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00000000-0005-0000-0000-000003000000}"/>
    <cellStyle name="Millares 2" xfId="7" xr:uid="{00000000-0005-0000-0000-000004000000}"/>
    <cellStyle name="Millares 3" xfId="8" xr:uid="{00000000-0005-0000-0000-000005000000}"/>
    <cellStyle name="Moneda" xfId="2" builtinId="4"/>
    <cellStyle name="Moneda 2" xfId="5" xr:uid="{00000000-0005-0000-0000-000007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"/>
  <sheetViews>
    <sheetView tabSelected="1" zoomScaleNormal="100" workbookViewId="0">
      <selection activeCell="A2" sqref="A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8.5703125" style="4" bestFit="1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8" width="16.5703125" style="4" customWidth="1"/>
    <col min="19" max="19" width="14.42578125" style="4" bestFit="1" customWidth="1"/>
    <col min="20" max="20" width="19.42578125" style="4" customWidth="1"/>
    <col min="21" max="21" width="17" style="4" customWidth="1"/>
    <col min="22" max="16384" width="11.42578125" style="4"/>
  </cols>
  <sheetData>
    <row r="1" spans="1:21" s="2" customFormat="1" ht="33.950000000000003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8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4" t="s">
        <v>24</v>
      </c>
      <c r="Q1" s="14" t="s">
        <v>25</v>
      </c>
      <c r="R1" s="14" t="s">
        <v>26</v>
      </c>
      <c r="S1" s="17" t="s">
        <v>15</v>
      </c>
      <c r="T1" s="14" t="s">
        <v>16</v>
      </c>
    </row>
    <row r="2" spans="1:21" s="5" customFormat="1" ht="89.25" x14ac:dyDescent="0.25">
      <c r="A2" s="8"/>
      <c r="B2" s="11" t="s">
        <v>22</v>
      </c>
      <c r="C2" s="6">
        <v>418000000</v>
      </c>
      <c r="D2" s="10" t="s">
        <v>23</v>
      </c>
      <c r="E2" s="10" t="s">
        <v>18</v>
      </c>
      <c r="F2" s="10" t="s">
        <v>17</v>
      </c>
      <c r="G2" s="7" t="s">
        <v>20</v>
      </c>
      <c r="H2" s="9" t="s">
        <v>19</v>
      </c>
      <c r="I2" s="25">
        <v>14826</v>
      </c>
      <c r="J2" s="21">
        <v>46234</v>
      </c>
      <c r="K2" s="15" t="s">
        <v>17</v>
      </c>
      <c r="L2" s="15" t="s">
        <v>20</v>
      </c>
      <c r="M2" s="9"/>
      <c r="N2" s="15" t="s">
        <v>21</v>
      </c>
      <c r="O2" s="23">
        <f>+C2/1.2895</f>
        <v>324156649.86428845</v>
      </c>
      <c r="P2" s="23">
        <f>+O2*0.21</f>
        <v>68072896.471500576</v>
      </c>
      <c r="Q2" s="23">
        <f>+O2*0.02</f>
        <v>6483132.9972857693</v>
      </c>
      <c r="R2" s="23">
        <f>+O2*0.05</f>
        <v>16207832.493214423</v>
      </c>
      <c r="S2" s="22">
        <f>+R2*0.19</f>
        <v>3079488.1737107402</v>
      </c>
      <c r="T2" s="19">
        <f>+SUM(O2:S2)</f>
        <v>418000000</v>
      </c>
      <c r="U2" s="20"/>
    </row>
    <row r="3" spans="1:21" s="3" customFormat="1" ht="23.45" customHeight="1" x14ac:dyDescent="0.25">
      <c r="T3" s="24"/>
      <c r="U3" s="24"/>
    </row>
    <row r="4" spans="1:21" s="3" customFormat="1" x14ac:dyDescent="0.25">
      <c r="O4" s="12"/>
      <c r="P4" s="12"/>
      <c r="Q4" s="12"/>
      <c r="R4" s="12"/>
      <c r="S4" s="12"/>
      <c r="T4" s="13"/>
    </row>
    <row r="5" spans="1:21" s="3" customFormat="1" x14ac:dyDescent="0.25">
      <c r="T5" s="13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80047E-CA3E-4E1A-A162-69B1681F2ECC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2d0507f8-56a3-4850-a941-df7ec7db7cd1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Wilmar Coronel Gomez</cp:lastModifiedBy>
  <cp:revision/>
  <dcterms:created xsi:type="dcterms:W3CDTF">2019-03-16T18:14:20Z</dcterms:created>
  <dcterms:modified xsi:type="dcterms:W3CDTF">2026-07-28T18:50:47Z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